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kboetch\Desktop\BAK AG PM -Personalkostentool\"/>
    </mc:Choice>
  </mc:AlternateContent>
  <xr:revisionPtr revIDLastSave="0" documentId="13_ncr:1_{F67932C6-15A9-4624-B4FA-4952F4E1A77A}" xr6:coauthVersionLast="36" xr6:coauthVersionMax="36" xr10:uidLastSave="{00000000-0000-0000-0000-000000000000}"/>
  <bookViews>
    <workbookView xWindow="0" yWindow="0" windowWidth="24720" windowHeight="12225" firstSheet="2" activeTab="9" xr2:uid="{00000000-000D-0000-FFFF-FFFF00000000}"/>
  </bookViews>
  <sheets>
    <sheet name="Disclaimer" sheetId="1" r:id="rId1"/>
    <sheet name="Liesmich-Seite" sheetId="2" r:id="rId2"/>
    <sheet name="Basisdaten zum Projekt" sheetId="3" r:id="rId3"/>
    <sheet name="Übersicht Mitarbeiter_innen" sheetId="4" r:id="rId4"/>
    <sheet name="Übersicht Berichte" sheetId="5" r:id="rId5"/>
    <sheet name="Beispiel" sheetId="6" r:id="rId6"/>
    <sheet name="Musterfrau" sheetId="16" r:id="rId7"/>
    <sheet name="Mustermann" sheetId="17" r:id="rId8"/>
    <sheet name="Mustermensch" sheetId="18" r:id="rId9"/>
    <sheet name="Musterhaft" sheetId="19" r:id="rId10"/>
    <sheet name="Nachname_5" sheetId="20" r:id="rId11"/>
    <sheet name="Nachname_6" sheetId="21" r:id="rId12"/>
    <sheet name="Nachname_7" sheetId="22" r:id="rId13"/>
    <sheet name="Nachname_8" sheetId="23" r:id="rId14"/>
    <sheet name="Nachname_9" sheetId="24" r:id="rId15"/>
    <sheet name="Nachname_10" sheetId="25" r:id="rId16"/>
  </sheets>
  <calcPr calcId="191029"/>
</workbook>
</file>

<file path=xl/calcChain.xml><?xml version="1.0" encoding="utf-8"?>
<calcChain xmlns="http://schemas.openxmlformats.org/spreadsheetml/2006/main">
  <c r="U114" i="4" l="1"/>
  <c r="U115" i="4" s="1"/>
  <c r="U116" i="4" s="1"/>
  <c r="U117" i="4" s="1"/>
  <c r="U118" i="4" s="1"/>
  <c r="U119" i="4" s="1"/>
  <c r="U120" i="4" s="1"/>
  <c r="U121" i="4" s="1"/>
  <c r="U122" i="4" s="1"/>
  <c r="U103" i="4"/>
  <c r="U104" i="4" s="1"/>
  <c r="U105" i="4" s="1"/>
  <c r="U106" i="4" s="1"/>
  <c r="U107" i="4" s="1"/>
  <c r="U108" i="4" s="1"/>
  <c r="U109" i="4" s="1"/>
  <c r="U110" i="4" s="1"/>
  <c r="U111" i="4" s="1"/>
  <c r="U92" i="4"/>
  <c r="U93" i="4" s="1"/>
  <c r="U94" i="4" s="1"/>
  <c r="U95" i="4" s="1"/>
  <c r="U96" i="4" s="1"/>
  <c r="U97" i="4" s="1"/>
  <c r="U98" i="4" s="1"/>
  <c r="U99" i="4" s="1"/>
  <c r="U100" i="4" s="1"/>
  <c r="U81" i="4"/>
  <c r="U82" i="4" s="1"/>
  <c r="U83" i="4" s="1"/>
  <c r="U84" i="4" s="1"/>
  <c r="U85" i="4" s="1"/>
  <c r="U86" i="4" s="1"/>
  <c r="U87" i="4" s="1"/>
  <c r="U88" i="4" s="1"/>
  <c r="U89" i="4" s="1"/>
  <c r="U70" i="4"/>
  <c r="U71" i="4" s="1"/>
  <c r="U72" i="4" s="1"/>
  <c r="U73" i="4" s="1"/>
  <c r="U74" i="4" s="1"/>
  <c r="U75" i="4" s="1"/>
  <c r="U76" i="4" s="1"/>
  <c r="U77" i="4" s="1"/>
  <c r="U78" i="4" s="1"/>
  <c r="U59" i="4"/>
  <c r="U60" i="4" s="1"/>
  <c r="U61" i="4" s="1"/>
  <c r="U62" i="4" s="1"/>
  <c r="U63" i="4" s="1"/>
  <c r="U64" i="4" s="1"/>
  <c r="U65" i="4" s="1"/>
  <c r="U66" i="4" s="1"/>
  <c r="U67" i="4" s="1"/>
  <c r="U48" i="4"/>
  <c r="U49" i="4" s="1"/>
  <c r="U50" i="4" s="1"/>
  <c r="U51" i="4" s="1"/>
  <c r="U52" i="4" s="1"/>
  <c r="U53" i="4" s="1"/>
  <c r="U54" i="4" s="1"/>
  <c r="U55" i="4" s="1"/>
  <c r="U56" i="4" s="1"/>
  <c r="U37" i="4"/>
  <c r="U38" i="4" s="1"/>
  <c r="U39" i="4" s="1"/>
  <c r="U40" i="4" s="1"/>
  <c r="U41" i="4" s="1"/>
  <c r="U42" i="4" s="1"/>
  <c r="U43" i="4" s="1"/>
  <c r="U44" i="4" s="1"/>
  <c r="U45" i="4" s="1"/>
  <c r="U26" i="4"/>
  <c r="U27" i="4" s="1"/>
  <c r="U28" i="4" s="1"/>
  <c r="U29" i="4" s="1"/>
  <c r="U30" i="4" s="1"/>
  <c r="U31" i="4" s="1"/>
  <c r="U32" i="4" s="1"/>
  <c r="U33" i="4" s="1"/>
  <c r="U34" i="4" s="1"/>
  <c r="U15" i="4"/>
  <c r="U16" i="4" s="1"/>
  <c r="U17" i="4" s="1"/>
  <c r="U18" i="4" s="1"/>
  <c r="U19" i="4" s="1"/>
  <c r="U20" i="4" s="1"/>
  <c r="U21" i="4" s="1"/>
  <c r="U22" i="4" s="1"/>
  <c r="U23" i="4" s="1"/>
  <c r="U4" i="4"/>
  <c r="U5" i="4" s="1"/>
  <c r="U6" i="4" s="1"/>
  <c r="U7" i="4" s="1"/>
  <c r="U8" i="4" s="1"/>
  <c r="U9" i="4" s="1"/>
  <c r="U10" i="4" s="1"/>
  <c r="U11" i="4" s="1"/>
  <c r="U12" i="4" s="1"/>
  <c r="D15" i="4"/>
  <c r="AB150" i="25" l="1"/>
  <c r="AB151" i="25" s="1"/>
  <c r="AA150" i="25"/>
  <c r="AA151" i="25" s="1"/>
  <c r="Z150" i="25"/>
  <c r="Z151" i="25" s="1"/>
  <c r="Y150" i="25"/>
  <c r="Y151" i="25" s="1"/>
  <c r="X150" i="25"/>
  <c r="X151" i="25" s="1"/>
  <c r="W150" i="25"/>
  <c r="W151" i="25" s="1"/>
  <c r="V150" i="25"/>
  <c r="V151" i="25" s="1"/>
  <c r="U150" i="25"/>
  <c r="U151" i="25" s="1"/>
  <c r="T150" i="25"/>
  <c r="T151" i="25" s="1"/>
  <c r="S150" i="25"/>
  <c r="S151" i="25" s="1"/>
  <c r="R150" i="25"/>
  <c r="R151" i="25" s="1"/>
  <c r="Q150" i="25"/>
  <c r="Q151" i="25" s="1"/>
  <c r="P150" i="25"/>
  <c r="P151" i="25" s="1"/>
  <c r="O150" i="25"/>
  <c r="O151" i="25" s="1"/>
  <c r="N150" i="25"/>
  <c r="N151" i="25" s="1"/>
  <c r="J150" i="25"/>
  <c r="G150" i="25"/>
  <c r="AC149" i="25"/>
  <c r="I149" i="25"/>
  <c r="F149" i="25"/>
  <c r="AC148" i="25"/>
  <c r="I148" i="25"/>
  <c r="F148" i="25"/>
  <c r="AC147" i="25"/>
  <c r="I147" i="25"/>
  <c r="F147" i="25"/>
  <c r="AC146" i="25"/>
  <c r="I146" i="25"/>
  <c r="F146" i="25"/>
  <c r="AC145" i="25"/>
  <c r="I145" i="25"/>
  <c r="F145" i="25"/>
  <c r="AC144" i="25"/>
  <c r="I144" i="25"/>
  <c r="F144" i="25"/>
  <c r="AC143" i="25"/>
  <c r="I143" i="25"/>
  <c r="F143" i="25"/>
  <c r="AC142" i="25"/>
  <c r="I142" i="25"/>
  <c r="F142" i="25"/>
  <c r="AC141" i="25"/>
  <c r="I141" i="25"/>
  <c r="F141" i="25"/>
  <c r="AC140" i="25"/>
  <c r="I140" i="25"/>
  <c r="F140" i="25"/>
  <c r="AC139" i="25"/>
  <c r="I139" i="25"/>
  <c r="F139" i="25"/>
  <c r="AC138" i="25"/>
  <c r="I138" i="25"/>
  <c r="F138" i="25"/>
  <c r="AB135" i="25"/>
  <c r="AB136" i="25" s="1"/>
  <c r="AA135" i="25"/>
  <c r="AA136" i="25" s="1"/>
  <c r="Z135" i="25"/>
  <c r="Z136" i="25" s="1"/>
  <c r="Y135" i="25"/>
  <c r="Y136" i="25" s="1"/>
  <c r="X135" i="25"/>
  <c r="X136" i="25" s="1"/>
  <c r="W135" i="25"/>
  <c r="W136" i="25" s="1"/>
  <c r="V135" i="25"/>
  <c r="V136" i="25" s="1"/>
  <c r="U135" i="25"/>
  <c r="U136" i="25" s="1"/>
  <c r="T135" i="25"/>
  <c r="T136" i="25" s="1"/>
  <c r="S135" i="25"/>
  <c r="S136" i="25" s="1"/>
  <c r="R135" i="25"/>
  <c r="R136" i="25" s="1"/>
  <c r="Q135" i="25"/>
  <c r="Q136" i="25" s="1"/>
  <c r="P135" i="25"/>
  <c r="P136" i="25" s="1"/>
  <c r="O135" i="25"/>
  <c r="O136" i="25" s="1"/>
  <c r="N135" i="25"/>
  <c r="N136" i="25" s="1"/>
  <c r="J135" i="25"/>
  <c r="G135" i="25"/>
  <c r="AC134" i="25"/>
  <c r="I134" i="25"/>
  <c r="F134" i="25"/>
  <c r="AC133" i="25"/>
  <c r="I133" i="25"/>
  <c r="F133" i="25"/>
  <c r="AC132" i="25"/>
  <c r="I132" i="25"/>
  <c r="F132" i="25"/>
  <c r="AC131" i="25"/>
  <c r="I131" i="25"/>
  <c r="F131" i="25"/>
  <c r="AC130" i="25"/>
  <c r="I130" i="25"/>
  <c r="F130" i="25"/>
  <c r="AC129" i="25"/>
  <c r="I129" i="25"/>
  <c r="F129" i="25"/>
  <c r="AC128" i="25"/>
  <c r="I128" i="25"/>
  <c r="F128" i="25"/>
  <c r="AC127" i="25"/>
  <c r="I127" i="25"/>
  <c r="F127" i="25"/>
  <c r="AC126" i="25"/>
  <c r="I126" i="25"/>
  <c r="F126" i="25"/>
  <c r="AC125" i="25"/>
  <c r="I125" i="25"/>
  <c r="F125" i="25"/>
  <c r="AC124" i="25"/>
  <c r="I124" i="25"/>
  <c r="F124" i="25"/>
  <c r="AC123" i="25"/>
  <c r="I123" i="25"/>
  <c r="F123" i="25"/>
  <c r="AB120" i="25"/>
  <c r="AB121" i="25" s="1"/>
  <c r="AA120" i="25"/>
  <c r="AA121" i="25" s="1"/>
  <c r="Z120" i="25"/>
  <c r="Z121" i="25" s="1"/>
  <c r="Y120" i="25"/>
  <c r="Y121" i="25" s="1"/>
  <c r="X120" i="25"/>
  <c r="X121" i="25" s="1"/>
  <c r="W120" i="25"/>
  <c r="W121" i="25" s="1"/>
  <c r="V120" i="25"/>
  <c r="V121" i="25" s="1"/>
  <c r="U120" i="25"/>
  <c r="U121" i="25" s="1"/>
  <c r="T120" i="25"/>
  <c r="T121" i="25" s="1"/>
  <c r="S120" i="25"/>
  <c r="S121" i="25" s="1"/>
  <c r="R120" i="25"/>
  <c r="R121" i="25" s="1"/>
  <c r="Q120" i="25"/>
  <c r="Q121" i="25" s="1"/>
  <c r="P120" i="25"/>
  <c r="P121" i="25" s="1"/>
  <c r="O120" i="25"/>
  <c r="O121" i="25" s="1"/>
  <c r="N120" i="25"/>
  <c r="N121" i="25" s="1"/>
  <c r="J120" i="25"/>
  <c r="G120" i="25"/>
  <c r="AC119" i="25"/>
  <c r="I119" i="25"/>
  <c r="F119" i="25"/>
  <c r="AC118" i="25"/>
  <c r="I118" i="25"/>
  <c r="F118" i="25"/>
  <c r="AC117" i="25"/>
  <c r="I117" i="25"/>
  <c r="F117" i="25"/>
  <c r="AC116" i="25"/>
  <c r="I116" i="25"/>
  <c r="F116" i="25"/>
  <c r="AC115" i="25"/>
  <c r="I115" i="25"/>
  <c r="F115" i="25"/>
  <c r="AC114" i="25"/>
  <c r="I114" i="25"/>
  <c r="F114" i="25"/>
  <c r="AC113" i="25"/>
  <c r="I113" i="25"/>
  <c r="F113" i="25"/>
  <c r="AC112" i="25"/>
  <c r="I112" i="25"/>
  <c r="F112" i="25"/>
  <c r="AC111" i="25"/>
  <c r="I111" i="25"/>
  <c r="F111" i="25"/>
  <c r="AC110" i="25"/>
  <c r="I110" i="25"/>
  <c r="F110" i="25"/>
  <c r="AC109" i="25"/>
  <c r="I109" i="25"/>
  <c r="F109" i="25"/>
  <c r="AC108" i="25"/>
  <c r="I108" i="25"/>
  <c r="F108" i="25"/>
  <c r="T106" i="25"/>
  <c r="AB105" i="25"/>
  <c r="AB106" i="25" s="1"/>
  <c r="AA105" i="25"/>
  <c r="AA106" i="25" s="1"/>
  <c r="Z105" i="25"/>
  <c r="Z106" i="25" s="1"/>
  <c r="Y105" i="25"/>
  <c r="Y106" i="25" s="1"/>
  <c r="X105" i="25"/>
  <c r="X106" i="25" s="1"/>
  <c r="W105" i="25"/>
  <c r="W106" i="25" s="1"/>
  <c r="V105" i="25"/>
  <c r="V106" i="25" s="1"/>
  <c r="U105" i="25"/>
  <c r="U106" i="25" s="1"/>
  <c r="T105" i="25"/>
  <c r="S105" i="25"/>
  <c r="S106" i="25" s="1"/>
  <c r="R105" i="25"/>
  <c r="R106" i="25" s="1"/>
  <c r="Q105" i="25"/>
  <c r="Q106" i="25" s="1"/>
  <c r="P105" i="25"/>
  <c r="P106" i="25" s="1"/>
  <c r="O105" i="25"/>
  <c r="O106" i="25" s="1"/>
  <c r="N105" i="25"/>
  <c r="N106" i="25" s="1"/>
  <c r="J105" i="25"/>
  <c r="G105" i="25"/>
  <c r="AC104" i="25"/>
  <c r="I104" i="25"/>
  <c r="F104" i="25"/>
  <c r="AC103" i="25"/>
  <c r="I103" i="25"/>
  <c r="F103" i="25"/>
  <c r="AC102" i="25"/>
  <c r="I102" i="25"/>
  <c r="F102" i="25"/>
  <c r="AC101" i="25"/>
  <c r="I101" i="25"/>
  <c r="F101" i="25"/>
  <c r="AC100" i="25"/>
  <c r="I100" i="25"/>
  <c r="F100" i="25"/>
  <c r="AC99" i="25"/>
  <c r="I99" i="25"/>
  <c r="F99" i="25"/>
  <c r="AC98" i="25"/>
  <c r="I98" i="25"/>
  <c r="F98" i="25"/>
  <c r="AC97" i="25"/>
  <c r="I97" i="25"/>
  <c r="F97" i="25"/>
  <c r="AC96" i="25"/>
  <c r="I96" i="25"/>
  <c r="F96" i="25"/>
  <c r="AC95" i="25"/>
  <c r="I95" i="25"/>
  <c r="F95" i="25"/>
  <c r="AC94" i="25"/>
  <c r="I94" i="25"/>
  <c r="F94" i="25"/>
  <c r="AC93" i="25"/>
  <c r="I93" i="25"/>
  <c r="F93" i="25"/>
  <c r="AB90" i="25"/>
  <c r="AB91" i="25" s="1"/>
  <c r="AA90" i="25"/>
  <c r="AA91" i="25" s="1"/>
  <c r="Z90" i="25"/>
  <c r="Z91" i="25" s="1"/>
  <c r="Y90" i="25"/>
  <c r="Y91" i="25" s="1"/>
  <c r="X90" i="25"/>
  <c r="X91" i="25" s="1"/>
  <c r="W90" i="25"/>
  <c r="W91" i="25" s="1"/>
  <c r="V90" i="25"/>
  <c r="V91" i="25" s="1"/>
  <c r="U90" i="25"/>
  <c r="U91" i="25" s="1"/>
  <c r="T90" i="25"/>
  <c r="T91" i="25" s="1"/>
  <c r="S90" i="25"/>
  <c r="S91" i="25" s="1"/>
  <c r="R90" i="25"/>
  <c r="R91" i="25" s="1"/>
  <c r="Q90" i="25"/>
  <c r="Q91" i="25" s="1"/>
  <c r="P90" i="25"/>
  <c r="P91" i="25" s="1"/>
  <c r="O90" i="25"/>
  <c r="O91" i="25" s="1"/>
  <c r="N90" i="25"/>
  <c r="N91" i="25" s="1"/>
  <c r="J90" i="25"/>
  <c r="G90" i="25"/>
  <c r="AC89" i="25"/>
  <c r="I89" i="25"/>
  <c r="F89" i="25"/>
  <c r="AC88" i="25"/>
  <c r="I88" i="25"/>
  <c r="F88" i="25"/>
  <c r="AC87" i="25"/>
  <c r="I87" i="25"/>
  <c r="F87" i="25"/>
  <c r="AC86" i="25"/>
  <c r="I86" i="25"/>
  <c r="F86" i="25"/>
  <c r="AC85" i="25"/>
  <c r="I85" i="25"/>
  <c r="F85" i="25"/>
  <c r="AC84" i="25"/>
  <c r="I84" i="25"/>
  <c r="F84" i="25"/>
  <c r="AC83" i="25"/>
  <c r="I83" i="25"/>
  <c r="F83" i="25"/>
  <c r="AC82" i="25"/>
  <c r="I82" i="25"/>
  <c r="F82" i="25"/>
  <c r="AC81" i="25"/>
  <c r="I81" i="25"/>
  <c r="F81" i="25"/>
  <c r="AC80" i="25"/>
  <c r="I80" i="25"/>
  <c r="F80" i="25"/>
  <c r="AC79" i="25"/>
  <c r="I79" i="25"/>
  <c r="F79" i="25"/>
  <c r="AC78" i="25"/>
  <c r="I78" i="25"/>
  <c r="F78" i="25"/>
  <c r="AB75" i="25"/>
  <c r="AB76" i="25" s="1"/>
  <c r="AA75" i="25"/>
  <c r="AA76" i="25" s="1"/>
  <c r="Z75" i="25"/>
  <c r="Z76" i="25" s="1"/>
  <c r="Y75" i="25"/>
  <c r="Y76" i="25" s="1"/>
  <c r="X75" i="25"/>
  <c r="X76" i="25" s="1"/>
  <c r="W75" i="25"/>
  <c r="W76" i="25" s="1"/>
  <c r="V75" i="25"/>
  <c r="V76" i="25" s="1"/>
  <c r="U75" i="25"/>
  <c r="U76" i="25" s="1"/>
  <c r="T75" i="25"/>
  <c r="T76" i="25" s="1"/>
  <c r="S75" i="25"/>
  <c r="S76" i="25" s="1"/>
  <c r="R75" i="25"/>
  <c r="R76" i="25" s="1"/>
  <c r="Q75" i="25"/>
  <c r="Q76" i="25" s="1"/>
  <c r="P75" i="25"/>
  <c r="P76" i="25" s="1"/>
  <c r="O75" i="25"/>
  <c r="O76" i="25" s="1"/>
  <c r="N75" i="25"/>
  <c r="N76" i="25" s="1"/>
  <c r="J75" i="25"/>
  <c r="G75" i="25"/>
  <c r="AC74" i="25"/>
  <c r="I74" i="25"/>
  <c r="F74" i="25"/>
  <c r="AC73" i="25"/>
  <c r="I73" i="25"/>
  <c r="F73" i="25"/>
  <c r="AC72" i="25"/>
  <c r="I72" i="25"/>
  <c r="F72" i="25"/>
  <c r="AC71" i="25"/>
  <c r="I71" i="25"/>
  <c r="F71" i="25"/>
  <c r="AC70" i="25"/>
  <c r="I70" i="25"/>
  <c r="F70" i="25"/>
  <c r="AC69" i="25"/>
  <c r="I69" i="25"/>
  <c r="F69" i="25"/>
  <c r="AC68" i="25"/>
  <c r="I68" i="25"/>
  <c r="F68" i="25"/>
  <c r="AC67" i="25"/>
  <c r="I67" i="25"/>
  <c r="F67" i="25"/>
  <c r="AC66" i="25"/>
  <c r="I66" i="25"/>
  <c r="F66" i="25"/>
  <c r="AC65" i="25"/>
  <c r="I65" i="25"/>
  <c r="F65" i="25"/>
  <c r="AC64" i="25"/>
  <c r="I64" i="25"/>
  <c r="F64" i="25"/>
  <c r="AC63" i="25"/>
  <c r="I63" i="25"/>
  <c r="F63" i="25"/>
  <c r="Z61" i="25"/>
  <c r="AB60" i="25"/>
  <c r="AB61" i="25" s="1"/>
  <c r="AA60" i="25"/>
  <c r="AA61" i="25" s="1"/>
  <c r="Z60" i="25"/>
  <c r="Y60" i="25"/>
  <c r="Y61" i="25" s="1"/>
  <c r="X60" i="25"/>
  <c r="X61" i="25" s="1"/>
  <c r="W60" i="25"/>
  <c r="W61" i="25" s="1"/>
  <c r="V60" i="25"/>
  <c r="V61" i="25" s="1"/>
  <c r="U60" i="25"/>
  <c r="U61" i="25" s="1"/>
  <c r="T60" i="25"/>
  <c r="T61" i="25" s="1"/>
  <c r="S60" i="25"/>
  <c r="S61" i="25" s="1"/>
  <c r="R60" i="25"/>
  <c r="R61" i="25" s="1"/>
  <c r="Q60" i="25"/>
  <c r="Q61" i="25" s="1"/>
  <c r="P60" i="25"/>
  <c r="P61" i="25" s="1"/>
  <c r="O60" i="25"/>
  <c r="O61" i="25" s="1"/>
  <c r="N60" i="25"/>
  <c r="N61" i="25" s="1"/>
  <c r="J60" i="25"/>
  <c r="G60" i="25"/>
  <c r="AC59" i="25"/>
  <c r="I59" i="25"/>
  <c r="F59" i="25"/>
  <c r="AC58" i="25"/>
  <c r="I58" i="25"/>
  <c r="F58" i="25"/>
  <c r="AC57" i="25"/>
  <c r="I57" i="25"/>
  <c r="F57" i="25"/>
  <c r="AC56" i="25"/>
  <c r="I56" i="25"/>
  <c r="F56" i="25"/>
  <c r="AC55" i="25"/>
  <c r="I55" i="25"/>
  <c r="F55" i="25"/>
  <c r="AC54" i="25"/>
  <c r="I54" i="25"/>
  <c r="F54" i="25"/>
  <c r="AC53" i="25"/>
  <c r="I53" i="25"/>
  <c r="F53" i="25"/>
  <c r="AC52" i="25"/>
  <c r="I52" i="25"/>
  <c r="F52" i="25"/>
  <c r="AC51" i="25"/>
  <c r="I51" i="25"/>
  <c r="F51" i="25"/>
  <c r="AC50" i="25"/>
  <c r="I50" i="25"/>
  <c r="F50" i="25"/>
  <c r="AC49" i="25"/>
  <c r="I49" i="25"/>
  <c r="F49" i="25"/>
  <c r="AC48" i="25"/>
  <c r="I48" i="25"/>
  <c r="F48" i="25"/>
  <c r="D48" i="25"/>
  <c r="M48" i="25" s="1"/>
  <c r="C35" i="25"/>
  <c r="C36" i="25" s="1"/>
  <c r="C37" i="25" s="1"/>
  <c r="C38" i="25" s="1"/>
  <c r="C39" i="25" s="1"/>
  <c r="C40" i="25" s="1"/>
  <c r="C41" i="25" s="1"/>
  <c r="AC14" i="25"/>
  <c r="AC13" i="25"/>
  <c r="AC12" i="25"/>
  <c r="AC11" i="25"/>
  <c r="AC10" i="25"/>
  <c r="AC9" i="25"/>
  <c r="AC8" i="25"/>
  <c r="AC7" i="25"/>
  <c r="AC6" i="25"/>
  <c r="S151" i="24"/>
  <c r="AB150" i="24"/>
  <c r="AB151" i="24" s="1"/>
  <c r="AA150" i="24"/>
  <c r="AA151" i="24" s="1"/>
  <c r="Z150" i="24"/>
  <c r="Z151" i="24" s="1"/>
  <c r="Y150" i="24"/>
  <c r="Y151" i="24" s="1"/>
  <c r="X150" i="24"/>
  <c r="X151" i="24" s="1"/>
  <c r="W150" i="24"/>
  <c r="W151" i="24" s="1"/>
  <c r="V150" i="24"/>
  <c r="V151" i="24" s="1"/>
  <c r="U150" i="24"/>
  <c r="U151" i="24" s="1"/>
  <c r="T150" i="24"/>
  <c r="T151" i="24" s="1"/>
  <c r="S150" i="24"/>
  <c r="R150" i="24"/>
  <c r="R151" i="24" s="1"/>
  <c r="Q150" i="24"/>
  <c r="Q151" i="24" s="1"/>
  <c r="P150" i="24"/>
  <c r="P151" i="24" s="1"/>
  <c r="O150" i="24"/>
  <c r="O151" i="24" s="1"/>
  <c r="N150" i="24"/>
  <c r="N151" i="24" s="1"/>
  <c r="J150" i="24"/>
  <c r="G150" i="24"/>
  <c r="AC149" i="24"/>
  <c r="I149" i="24"/>
  <c r="F149" i="24"/>
  <c r="AC148" i="24"/>
  <c r="I148" i="24"/>
  <c r="F148" i="24"/>
  <c r="AC147" i="24"/>
  <c r="I147" i="24"/>
  <c r="F147" i="24"/>
  <c r="AC146" i="24"/>
  <c r="I146" i="24"/>
  <c r="F146" i="24"/>
  <c r="AC145" i="24"/>
  <c r="I145" i="24"/>
  <c r="F145" i="24"/>
  <c r="AC144" i="24"/>
  <c r="I144" i="24"/>
  <c r="F144" i="24"/>
  <c r="AC143" i="24"/>
  <c r="I143" i="24"/>
  <c r="F143" i="24"/>
  <c r="AC142" i="24"/>
  <c r="I142" i="24"/>
  <c r="F142" i="24"/>
  <c r="AC141" i="24"/>
  <c r="I141" i="24"/>
  <c r="F141" i="24"/>
  <c r="AC140" i="24"/>
  <c r="I140" i="24"/>
  <c r="F140" i="24"/>
  <c r="AC139" i="24"/>
  <c r="I139" i="24"/>
  <c r="F139" i="24"/>
  <c r="AC138" i="24"/>
  <c r="I138" i="24"/>
  <c r="F138" i="24"/>
  <c r="AB135" i="24"/>
  <c r="AB136" i="24" s="1"/>
  <c r="AA135" i="24"/>
  <c r="AA136" i="24" s="1"/>
  <c r="Z135" i="24"/>
  <c r="Z136" i="24" s="1"/>
  <c r="Y135" i="24"/>
  <c r="Y136" i="24" s="1"/>
  <c r="X135" i="24"/>
  <c r="X136" i="24" s="1"/>
  <c r="W135" i="24"/>
  <c r="W136" i="24" s="1"/>
  <c r="V135" i="24"/>
  <c r="V136" i="24" s="1"/>
  <c r="U135" i="24"/>
  <c r="U136" i="24" s="1"/>
  <c r="T135" i="24"/>
  <c r="T136" i="24" s="1"/>
  <c r="S135" i="24"/>
  <c r="S136" i="24" s="1"/>
  <c r="R135" i="24"/>
  <c r="R136" i="24" s="1"/>
  <c r="Q135" i="24"/>
  <c r="Q136" i="24" s="1"/>
  <c r="P135" i="24"/>
  <c r="P136" i="24" s="1"/>
  <c r="O135" i="24"/>
  <c r="O136" i="24" s="1"/>
  <c r="N135" i="24"/>
  <c r="N136" i="24" s="1"/>
  <c r="J135" i="24"/>
  <c r="G135" i="24"/>
  <c r="AC134" i="24"/>
  <c r="I134" i="24"/>
  <c r="F134" i="24"/>
  <c r="AC133" i="24"/>
  <c r="I133" i="24"/>
  <c r="F133" i="24"/>
  <c r="AC132" i="24"/>
  <c r="I132" i="24"/>
  <c r="F132" i="24"/>
  <c r="AC131" i="24"/>
  <c r="I131" i="24"/>
  <c r="F131" i="24"/>
  <c r="AC130" i="24"/>
  <c r="I130" i="24"/>
  <c r="F130" i="24"/>
  <c r="AC129" i="24"/>
  <c r="I129" i="24"/>
  <c r="F129" i="24"/>
  <c r="AC128" i="24"/>
  <c r="I128" i="24"/>
  <c r="F128" i="24"/>
  <c r="AC127" i="24"/>
  <c r="I127" i="24"/>
  <c r="F127" i="24"/>
  <c r="AC126" i="24"/>
  <c r="I126" i="24"/>
  <c r="F126" i="24"/>
  <c r="AC125" i="24"/>
  <c r="I125" i="24"/>
  <c r="F125" i="24"/>
  <c r="AC124" i="24"/>
  <c r="I124" i="24"/>
  <c r="F124" i="24"/>
  <c r="AC123" i="24"/>
  <c r="I123" i="24"/>
  <c r="F123" i="24"/>
  <c r="AB120" i="24"/>
  <c r="AB121" i="24" s="1"/>
  <c r="AA120" i="24"/>
  <c r="AA121" i="24" s="1"/>
  <c r="Z120" i="24"/>
  <c r="Z121" i="24" s="1"/>
  <c r="Y120" i="24"/>
  <c r="Y121" i="24" s="1"/>
  <c r="X120" i="24"/>
  <c r="X121" i="24" s="1"/>
  <c r="W120" i="24"/>
  <c r="W121" i="24" s="1"/>
  <c r="V120" i="24"/>
  <c r="V121" i="24" s="1"/>
  <c r="U120" i="24"/>
  <c r="U121" i="24" s="1"/>
  <c r="T120" i="24"/>
  <c r="T121" i="24" s="1"/>
  <c r="S120" i="24"/>
  <c r="S121" i="24" s="1"/>
  <c r="R120" i="24"/>
  <c r="R121" i="24" s="1"/>
  <c r="Q120" i="24"/>
  <c r="Q121" i="24" s="1"/>
  <c r="P120" i="24"/>
  <c r="P121" i="24" s="1"/>
  <c r="O120" i="24"/>
  <c r="O121" i="24" s="1"/>
  <c r="N120" i="24"/>
  <c r="N121" i="24" s="1"/>
  <c r="J120" i="24"/>
  <c r="G120" i="24"/>
  <c r="AC119" i="24"/>
  <c r="I119" i="24"/>
  <c r="F119" i="24"/>
  <c r="AC118" i="24"/>
  <c r="I118" i="24"/>
  <c r="F118" i="24"/>
  <c r="AC117" i="24"/>
  <c r="I117" i="24"/>
  <c r="F117" i="24"/>
  <c r="AC116" i="24"/>
  <c r="I116" i="24"/>
  <c r="F116" i="24"/>
  <c r="AC115" i="24"/>
  <c r="I115" i="24"/>
  <c r="F115" i="24"/>
  <c r="AC114" i="24"/>
  <c r="I114" i="24"/>
  <c r="F114" i="24"/>
  <c r="AC113" i="24"/>
  <c r="I113" i="24"/>
  <c r="F113" i="24"/>
  <c r="AC112" i="24"/>
  <c r="I112" i="24"/>
  <c r="F112" i="24"/>
  <c r="AC111" i="24"/>
  <c r="I111" i="24"/>
  <c r="F111" i="24"/>
  <c r="AC110" i="24"/>
  <c r="I110" i="24"/>
  <c r="F110" i="24"/>
  <c r="AC109" i="24"/>
  <c r="I109" i="24"/>
  <c r="F109" i="24"/>
  <c r="AC108" i="24"/>
  <c r="I108" i="24"/>
  <c r="F108" i="24"/>
  <c r="AB105" i="24"/>
  <c r="AB106" i="24" s="1"/>
  <c r="AA105" i="24"/>
  <c r="AA106" i="24" s="1"/>
  <c r="Z105" i="24"/>
  <c r="Z106" i="24" s="1"/>
  <c r="Y105" i="24"/>
  <c r="Y106" i="24" s="1"/>
  <c r="X105" i="24"/>
  <c r="X106" i="24" s="1"/>
  <c r="W105" i="24"/>
  <c r="W106" i="24" s="1"/>
  <c r="V105" i="24"/>
  <c r="V106" i="24" s="1"/>
  <c r="U105" i="24"/>
  <c r="U106" i="24" s="1"/>
  <c r="T105" i="24"/>
  <c r="T106" i="24" s="1"/>
  <c r="S105" i="24"/>
  <c r="S106" i="24" s="1"/>
  <c r="R105" i="24"/>
  <c r="R106" i="24" s="1"/>
  <c r="Q105" i="24"/>
  <c r="Q106" i="24" s="1"/>
  <c r="P105" i="24"/>
  <c r="P106" i="24" s="1"/>
  <c r="O105" i="24"/>
  <c r="O106" i="24" s="1"/>
  <c r="N105" i="24"/>
  <c r="N106" i="24" s="1"/>
  <c r="J105" i="24"/>
  <c r="G105" i="24"/>
  <c r="AC104" i="24"/>
  <c r="I104" i="24"/>
  <c r="F104" i="24"/>
  <c r="AC103" i="24"/>
  <c r="I103" i="24"/>
  <c r="F103" i="24"/>
  <c r="AC102" i="24"/>
  <c r="I102" i="24"/>
  <c r="F102" i="24"/>
  <c r="AC101" i="24"/>
  <c r="I101" i="24"/>
  <c r="F101" i="24"/>
  <c r="AC100" i="24"/>
  <c r="I100" i="24"/>
  <c r="F100" i="24"/>
  <c r="AC99" i="24"/>
  <c r="I99" i="24"/>
  <c r="F99" i="24"/>
  <c r="AC98" i="24"/>
  <c r="I98" i="24"/>
  <c r="F98" i="24"/>
  <c r="AC97" i="24"/>
  <c r="I97" i="24"/>
  <c r="F97" i="24"/>
  <c r="AC96" i="24"/>
  <c r="I96" i="24"/>
  <c r="F96" i="24"/>
  <c r="AC95" i="24"/>
  <c r="I95" i="24"/>
  <c r="F95" i="24"/>
  <c r="AC94" i="24"/>
  <c r="I94" i="24"/>
  <c r="F94" i="24"/>
  <c r="AC93" i="24"/>
  <c r="I93" i="24"/>
  <c r="F93" i="24"/>
  <c r="AA91" i="24"/>
  <c r="Y91" i="24"/>
  <c r="AB90" i="24"/>
  <c r="AB91" i="24" s="1"/>
  <c r="AA90" i="24"/>
  <c r="Z90" i="24"/>
  <c r="Z91" i="24" s="1"/>
  <c r="Y90" i="24"/>
  <c r="X90" i="24"/>
  <c r="X91" i="24" s="1"/>
  <c r="W90" i="24"/>
  <c r="W91" i="24" s="1"/>
  <c r="V90" i="24"/>
  <c r="V91" i="24" s="1"/>
  <c r="U90" i="24"/>
  <c r="U91" i="24" s="1"/>
  <c r="T90" i="24"/>
  <c r="T91" i="24" s="1"/>
  <c r="S90" i="24"/>
  <c r="S91" i="24" s="1"/>
  <c r="R90" i="24"/>
  <c r="R91" i="24" s="1"/>
  <c r="Q90" i="24"/>
  <c r="Q91" i="24" s="1"/>
  <c r="P90" i="24"/>
  <c r="P91" i="24" s="1"/>
  <c r="O90" i="24"/>
  <c r="O91" i="24" s="1"/>
  <c r="N90" i="24"/>
  <c r="N91" i="24" s="1"/>
  <c r="J90" i="24"/>
  <c r="G90" i="24"/>
  <c r="AC89" i="24"/>
  <c r="I89" i="24"/>
  <c r="F89" i="24"/>
  <c r="AC88" i="24"/>
  <c r="I88" i="24"/>
  <c r="F88" i="24"/>
  <c r="AC87" i="24"/>
  <c r="I87" i="24"/>
  <c r="F87" i="24"/>
  <c r="AC86" i="24"/>
  <c r="I86" i="24"/>
  <c r="F86" i="24"/>
  <c r="AC85" i="24"/>
  <c r="I85" i="24"/>
  <c r="F85" i="24"/>
  <c r="AC84" i="24"/>
  <c r="I84" i="24"/>
  <c r="F84" i="24"/>
  <c r="AC83" i="24"/>
  <c r="I83" i="24"/>
  <c r="F83" i="24"/>
  <c r="AC82" i="24"/>
  <c r="I82" i="24"/>
  <c r="F82" i="24"/>
  <c r="AC81" i="24"/>
  <c r="I81" i="24"/>
  <c r="F81" i="24"/>
  <c r="AC80" i="24"/>
  <c r="I80" i="24"/>
  <c r="F80" i="24"/>
  <c r="AC79" i="24"/>
  <c r="I79" i="24"/>
  <c r="F79" i="24"/>
  <c r="AC78" i="24"/>
  <c r="I78" i="24"/>
  <c r="F78" i="24"/>
  <c r="AB75" i="24"/>
  <c r="AB76" i="24" s="1"/>
  <c r="AA75" i="24"/>
  <c r="AA76" i="24" s="1"/>
  <c r="Z75" i="24"/>
  <c r="Z76" i="24" s="1"/>
  <c r="Y75" i="24"/>
  <c r="Y76" i="24" s="1"/>
  <c r="X75" i="24"/>
  <c r="X76" i="24" s="1"/>
  <c r="W75" i="24"/>
  <c r="W76" i="24" s="1"/>
  <c r="V75" i="24"/>
  <c r="V76" i="24" s="1"/>
  <c r="U75" i="24"/>
  <c r="U76" i="24" s="1"/>
  <c r="T75" i="24"/>
  <c r="T76" i="24" s="1"/>
  <c r="S75" i="24"/>
  <c r="S76" i="24" s="1"/>
  <c r="R75" i="24"/>
  <c r="R76" i="24" s="1"/>
  <c r="Q75" i="24"/>
  <c r="Q76" i="24" s="1"/>
  <c r="P75" i="24"/>
  <c r="P76" i="24" s="1"/>
  <c r="O75" i="24"/>
  <c r="O76" i="24" s="1"/>
  <c r="N75" i="24"/>
  <c r="N76" i="24" s="1"/>
  <c r="J75" i="24"/>
  <c r="G75" i="24"/>
  <c r="AC74" i="24"/>
  <c r="I74" i="24"/>
  <c r="F74" i="24"/>
  <c r="AC73" i="24"/>
  <c r="I73" i="24"/>
  <c r="F73" i="24"/>
  <c r="AC72" i="24"/>
  <c r="I72" i="24"/>
  <c r="F72" i="24"/>
  <c r="AC71" i="24"/>
  <c r="I71" i="24"/>
  <c r="F71" i="24"/>
  <c r="AC70" i="24"/>
  <c r="I70" i="24"/>
  <c r="F70" i="24"/>
  <c r="AC69" i="24"/>
  <c r="I69" i="24"/>
  <c r="F69" i="24"/>
  <c r="AC68" i="24"/>
  <c r="I68" i="24"/>
  <c r="F68" i="24"/>
  <c r="AC67" i="24"/>
  <c r="I67" i="24"/>
  <c r="F67" i="24"/>
  <c r="AC66" i="24"/>
  <c r="I66" i="24"/>
  <c r="F66" i="24"/>
  <c r="AC65" i="24"/>
  <c r="I65" i="24"/>
  <c r="F65" i="24"/>
  <c r="AC64" i="24"/>
  <c r="I64" i="24"/>
  <c r="F64" i="24"/>
  <c r="AC63" i="24"/>
  <c r="I63" i="24"/>
  <c r="F63" i="24"/>
  <c r="AB60" i="24"/>
  <c r="AB61" i="24" s="1"/>
  <c r="AA60" i="24"/>
  <c r="AA61" i="24" s="1"/>
  <c r="Z60" i="24"/>
  <c r="Z61" i="24" s="1"/>
  <c r="Y60" i="24"/>
  <c r="Y61" i="24" s="1"/>
  <c r="X60" i="24"/>
  <c r="X61" i="24" s="1"/>
  <c r="W60" i="24"/>
  <c r="W61" i="24" s="1"/>
  <c r="V60" i="24"/>
  <c r="V61" i="24" s="1"/>
  <c r="U60" i="24"/>
  <c r="U61" i="24" s="1"/>
  <c r="T60" i="24"/>
  <c r="T61" i="24" s="1"/>
  <c r="S60" i="24"/>
  <c r="S61" i="24" s="1"/>
  <c r="R60" i="24"/>
  <c r="R61" i="24" s="1"/>
  <c r="Q60" i="24"/>
  <c r="Q61" i="24" s="1"/>
  <c r="P60" i="24"/>
  <c r="P61" i="24" s="1"/>
  <c r="O60" i="24"/>
  <c r="O61" i="24" s="1"/>
  <c r="N60" i="24"/>
  <c r="N61" i="24" s="1"/>
  <c r="J60" i="24"/>
  <c r="G60" i="24"/>
  <c r="AC59" i="24"/>
  <c r="I59" i="24"/>
  <c r="F59" i="24"/>
  <c r="AC58" i="24"/>
  <c r="I58" i="24"/>
  <c r="F58" i="24"/>
  <c r="AC57" i="24"/>
  <c r="I57" i="24"/>
  <c r="F57" i="24"/>
  <c r="AC56" i="24"/>
  <c r="I56" i="24"/>
  <c r="F56" i="24"/>
  <c r="AC55" i="24"/>
  <c r="I55" i="24"/>
  <c r="F55" i="24"/>
  <c r="AC54" i="24"/>
  <c r="I54" i="24"/>
  <c r="F54" i="24"/>
  <c r="AC53" i="24"/>
  <c r="I53" i="24"/>
  <c r="F53" i="24"/>
  <c r="AC52" i="24"/>
  <c r="I52" i="24"/>
  <c r="F52" i="24"/>
  <c r="AC51" i="24"/>
  <c r="I51" i="24"/>
  <c r="F51" i="24"/>
  <c r="AC50" i="24"/>
  <c r="I50" i="24"/>
  <c r="F50" i="24"/>
  <c r="AC49" i="24"/>
  <c r="I49" i="24"/>
  <c r="F49" i="24"/>
  <c r="AC48" i="24"/>
  <c r="I48" i="24"/>
  <c r="F48" i="24"/>
  <c r="F60" i="24" s="1"/>
  <c r="D35" i="24" s="1"/>
  <c r="D48" i="24"/>
  <c r="D49" i="24" s="1"/>
  <c r="C35" i="24"/>
  <c r="C36" i="24" s="1"/>
  <c r="C37" i="24" s="1"/>
  <c r="C38" i="24" s="1"/>
  <c r="C39" i="24" s="1"/>
  <c r="C40" i="24" s="1"/>
  <c r="C41" i="24" s="1"/>
  <c r="AC14" i="24"/>
  <c r="AC13" i="24"/>
  <c r="AC12" i="24"/>
  <c r="AC11" i="24"/>
  <c r="AC10" i="24"/>
  <c r="AC9" i="24"/>
  <c r="AC8" i="24"/>
  <c r="AC7" i="24"/>
  <c r="AC6" i="24"/>
  <c r="AB150" i="23"/>
  <c r="AB151" i="23" s="1"/>
  <c r="AA150" i="23"/>
  <c r="AA151" i="23" s="1"/>
  <c r="Z150" i="23"/>
  <c r="Z151" i="23" s="1"/>
  <c r="Y150" i="23"/>
  <c r="Y151" i="23" s="1"/>
  <c r="X150" i="23"/>
  <c r="X151" i="23" s="1"/>
  <c r="W150" i="23"/>
  <c r="W151" i="23" s="1"/>
  <c r="V150" i="23"/>
  <c r="V151" i="23" s="1"/>
  <c r="U150" i="23"/>
  <c r="U151" i="23" s="1"/>
  <c r="T150" i="23"/>
  <c r="T151" i="23" s="1"/>
  <c r="S150" i="23"/>
  <c r="S151" i="23" s="1"/>
  <c r="R150" i="23"/>
  <c r="R151" i="23" s="1"/>
  <c r="Q150" i="23"/>
  <c r="Q151" i="23" s="1"/>
  <c r="P150" i="23"/>
  <c r="P151" i="23" s="1"/>
  <c r="O150" i="23"/>
  <c r="O151" i="23" s="1"/>
  <c r="N150" i="23"/>
  <c r="N151" i="23" s="1"/>
  <c r="J150" i="23"/>
  <c r="G150" i="23"/>
  <c r="AC149" i="23"/>
  <c r="I149" i="23"/>
  <c r="F149" i="23"/>
  <c r="AC148" i="23"/>
  <c r="I148" i="23"/>
  <c r="F148" i="23"/>
  <c r="AC147" i="23"/>
  <c r="I147" i="23"/>
  <c r="F147" i="23"/>
  <c r="AC146" i="23"/>
  <c r="I146" i="23"/>
  <c r="F146" i="23"/>
  <c r="AC145" i="23"/>
  <c r="I145" i="23"/>
  <c r="F145" i="23"/>
  <c r="AC144" i="23"/>
  <c r="I144" i="23"/>
  <c r="F144" i="23"/>
  <c r="AC143" i="23"/>
  <c r="I143" i="23"/>
  <c r="F143" i="23"/>
  <c r="AC142" i="23"/>
  <c r="I142" i="23"/>
  <c r="F142" i="23"/>
  <c r="AC141" i="23"/>
  <c r="I141" i="23"/>
  <c r="F141" i="23"/>
  <c r="AC140" i="23"/>
  <c r="I140" i="23"/>
  <c r="F140" i="23"/>
  <c r="AC139" i="23"/>
  <c r="I139" i="23"/>
  <c r="F139" i="23"/>
  <c r="AC138" i="23"/>
  <c r="I138" i="23"/>
  <c r="F138" i="23"/>
  <c r="AB135" i="23"/>
  <c r="AB136" i="23" s="1"/>
  <c r="AA135" i="23"/>
  <c r="AA136" i="23" s="1"/>
  <c r="Z135" i="23"/>
  <c r="Z136" i="23" s="1"/>
  <c r="Y135" i="23"/>
  <c r="Y136" i="23" s="1"/>
  <c r="X135" i="23"/>
  <c r="X136" i="23" s="1"/>
  <c r="W135" i="23"/>
  <c r="W136" i="23" s="1"/>
  <c r="V135" i="23"/>
  <c r="V136" i="23" s="1"/>
  <c r="U135" i="23"/>
  <c r="U136" i="23" s="1"/>
  <c r="T135" i="23"/>
  <c r="T136" i="23" s="1"/>
  <c r="S135" i="23"/>
  <c r="S136" i="23" s="1"/>
  <c r="R135" i="23"/>
  <c r="R136" i="23" s="1"/>
  <c r="Q135" i="23"/>
  <c r="Q136" i="23" s="1"/>
  <c r="P135" i="23"/>
  <c r="P136" i="23" s="1"/>
  <c r="O135" i="23"/>
  <c r="O136" i="23" s="1"/>
  <c r="N135" i="23"/>
  <c r="N136" i="23" s="1"/>
  <c r="J135" i="23"/>
  <c r="G135" i="23"/>
  <c r="AC134" i="23"/>
  <c r="I134" i="23"/>
  <c r="F134" i="23"/>
  <c r="AC133" i="23"/>
  <c r="I133" i="23"/>
  <c r="F133" i="23"/>
  <c r="AC132" i="23"/>
  <c r="I132" i="23"/>
  <c r="F132" i="23"/>
  <c r="AC131" i="23"/>
  <c r="I131" i="23"/>
  <c r="F131" i="23"/>
  <c r="AC130" i="23"/>
  <c r="I130" i="23"/>
  <c r="F130" i="23"/>
  <c r="AC129" i="23"/>
  <c r="I129" i="23"/>
  <c r="F129" i="23"/>
  <c r="AC128" i="23"/>
  <c r="I128" i="23"/>
  <c r="F128" i="23"/>
  <c r="AC127" i="23"/>
  <c r="I127" i="23"/>
  <c r="F127" i="23"/>
  <c r="AC126" i="23"/>
  <c r="I126" i="23"/>
  <c r="F126" i="23"/>
  <c r="AC125" i="23"/>
  <c r="I125" i="23"/>
  <c r="F125" i="23"/>
  <c r="AC124" i="23"/>
  <c r="I124" i="23"/>
  <c r="F124" i="23"/>
  <c r="AC123" i="23"/>
  <c r="I123" i="23"/>
  <c r="F123" i="23"/>
  <c r="X121" i="23"/>
  <c r="W121" i="23"/>
  <c r="AB120" i="23"/>
  <c r="AB121" i="23" s="1"/>
  <c r="AA120" i="23"/>
  <c r="AA121" i="23" s="1"/>
  <c r="Z120" i="23"/>
  <c r="Z121" i="23" s="1"/>
  <c r="Y120" i="23"/>
  <c r="Y121" i="23" s="1"/>
  <c r="X120" i="23"/>
  <c r="W120" i="23"/>
  <c r="V120" i="23"/>
  <c r="V121" i="23" s="1"/>
  <c r="U120" i="23"/>
  <c r="U121" i="23" s="1"/>
  <c r="T120" i="23"/>
  <c r="T121" i="23" s="1"/>
  <c r="S120" i="23"/>
  <c r="S121" i="23" s="1"/>
  <c r="R120" i="23"/>
  <c r="R121" i="23" s="1"/>
  <c r="Q120" i="23"/>
  <c r="Q121" i="23" s="1"/>
  <c r="P120" i="23"/>
  <c r="P121" i="23" s="1"/>
  <c r="O120" i="23"/>
  <c r="O121" i="23" s="1"/>
  <c r="N120" i="23"/>
  <c r="N121" i="23" s="1"/>
  <c r="J120" i="23"/>
  <c r="G120" i="23"/>
  <c r="AC119" i="23"/>
  <c r="I119" i="23"/>
  <c r="F119" i="23"/>
  <c r="AC118" i="23"/>
  <c r="I118" i="23"/>
  <c r="F118" i="23"/>
  <c r="AC117" i="23"/>
  <c r="I117" i="23"/>
  <c r="F117" i="23"/>
  <c r="AC116" i="23"/>
  <c r="I116" i="23"/>
  <c r="F116" i="23"/>
  <c r="AC115" i="23"/>
  <c r="I115" i="23"/>
  <c r="F115" i="23"/>
  <c r="AC114" i="23"/>
  <c r="I114" i="23"/>
  <c r="F114" i="23"/>
  <c r="AC113" i="23"/>
  <c r="I113" i="23"/>
  <c r="F113" i="23"/>
  <c r="AC112" i="23"/>
  <c r="I112" i="23"/>
  <c r="F112" i="23"/>
  <c r="AC111" i="23"/>
  <c r="I111" i="23"/>
  <c r="F111" i="23"/>
  <c r="AC110" i="23"/>
  <c r="I110" i="23"/>
  <c r="F110" i="23"/>
  <c r="AC109" i="23"/>
  <c r="I109" i="23"/>
  <c r="F109" i="23"/>
  <c r="AC108" i="23"/>
  <c r="I108" i="23"/>
  <c r="F108" i="23"/>
  <c r="Y106" i="23"/>
  <c r="X106" i="23"/>
  <c r="AB105" i="23"/>
  <c r="AB106" i="23" s="1"/>
  <c r="AA105" i="23"/>
  <c r="AA106" i="23" s="1"/>
  <c r="Z105" i="23"/>
  <c r="Z106" i="23" s="1"/>
  <c r="Y105" i="23"/>
  <c r="X105" i="23"/>
  <c r="W105" i="23"/>
  <c r="W106" i="23" s="1"/>
  <c r="V105" i="23"/>
  <c r="V106" i="23" s="1"/>
  <c r="U105" i="23"/>
  <c r="U106" i="23" s="1"/>
  <c r="T105" i="23"/>
  <c r="T106" i="23" s="1"/>
  <c r="S105" i="23"/>
  <c r="S106" i="23" s="1"/>
  <c r="R105" i="23"/>
  <c r="R106" i="23" s="1"/>
  <c r="Q105" i="23"/>
  <c r="Q106" i="23" s="1"/>
  <c r="P105" i="23"/>
  <c r="P106" i="23" s="1"/>
  <c r="O105" i="23"/>
  <c r="O106" i="23" s="1"/>
  <c r="N105" i="23"/>
  <c r="N106" i="23" s="1"/>
  <c r="J105" i="23"/>
  <c r="G105" i="23"/>
  <c r="AC104" i="23"/>
  <c r="I104" i="23"/>
  <c r="F104" i="23"/>
  <c r="AC103" i="23"/>
  <c r="I103" i="23"/>
  <c r="F103" i="23"/>
  <c r="AC102" i="23"/>
  <c r="I102" i="23"/>
  <c r="F102" i="23"/>
  <c r="AC101" i="23"/>
  <c r="I101" i="23"/>
  <c r="F101" i="23"/>
  <c r="AC100" i="23"/>
  <c r="I100" i="23"/>
  <c r="F100" i="23"/>
  <c r="AC99" i="23"/>
  <c r="I99" i="23"/>
  <c r="F99" i="23"/>
  <c r="AC98" i="23"/>
  <c r="I98" i="23"/>
  <c r="F98" i="23"/>
  <c r="AC97" i="23"/>
  <c r="I97" i="23"/>
  <c r="F97" i="23"/>
  <c r="AC96" i="23"/>
  <c r="I96" i="23"/>
  <c r="F96" i="23"/>
  <c r="AC95" i="23"/>
  <c r="I95" i="23"/>
  <c r="F95" i="23"/>
  <c r="AC94" i="23"/>
  <c r="I94" i="23"/>
  <c r="F94" i="23"/>
  <c r="AC93" i="23"/>
  <c r="I93" i="23"/>
  <c r="F93" i="23"/>
  <c r="O91" i="23"/>
  <c r="AB90" i="23"/>
  <c r="AB91" i="23" s="1"/>
  <c r="AA90" i="23"/>
  <c r="AA91" i="23" s="1"/>
  <c r="Z90" i="23"/>
  <c r="Z91" i="23" s="1"/>
  <c r="Y90" i="23"/>
  <c r="Y91" i="23" s="1"/>
  <c r="X90" i="23"/>
  <c r="X91" i="23" s="1"/>
  <c r="W90" i="23"/>
  <c r="W91" i="23" s="1"/>
  <c r="V90" i="23"/>
  <c r="V91" i="23" s="1"/>
  <c r="U90" i="23"/>
  <c r="U91" i="23" s="1"/>
  <c r="T90" i="23"/>
  <c r="T91" i="23" s="1"/>
  <c r="S90" i="23"/>
  <c r="S91" i="23" s="1"/>
  <c r="R90" i="23"/>
  <c r="R91" i="23" s="1"/>
  <c r="Q90" i="23"/>
  <c r="Q91" i="23" s="1"/>
  <c r="P90" i="23"/>
  <c r="P91" i="23" s="1"/>
  <c r="O90" i="23"/>
  <c r="N90" i="23"/>
  <c r="N91" i="23" s="1"/>
  <c r="J90" i="23"/>
  <c r="G90" i="23"/>
  <c r="AC89" i="23"/>
  <c r="I89" i="23"/>
  <c r="F89" i="23"/>
  <c r="AC88" i="23"/>
  <c r="I88" i="23"/>
  <c r="F88" i="23"/>
  <c r="AC87" i="23"/>
  <c r="I87" i="23"/>
  <c r="F87" i="23"/>
  <c r="AC86" i="23"/>
  <c r="I86" i="23"/>
  <c r="F86" i="23"/>
  <c r="AC85" i="23"/>
  <c r="I85" i="23"/>
  <c r="F85" i="23"/>
  <c r="AC84" i="23"/>
  <c r="I84" i="23"/>
  <c r="F84" i="23"/>
  <c r="AC83" i="23"/>
  <c r="I83" i="23"/>
  <c r="F83" i="23"/>
  <c r="AC82" i="23"/>
  <c r="I82" i="23"/>
  <c r="F82" i="23"/>
  <c r="AC81" i="23"/>
  <c r="I81" i="23"/>
  <c r="F81" i="23"/>
  <c r="AC80" i="23"/>
  <c r="I80" i="23"/>
  <c r="F80" i="23"/>
  <c r="AC79" i="23"/>
  <c r="I79" i="23"/>
  <c r="F79" i="23"/>
  <c r="AC78" i="23"/>
  <c r="I78" i="23"/>
  <c r="F78" i="23"/>
  <c r="AB75" i="23"/>
  <c r="AB76" i="23" s="1"/>
  <c r="AA75" i="23"/>
  <c r="AA76" i="23" s="1"/>
  <c r="Z75" i="23"/>
  <c r="Z76" i="23" s="1"/>
  <c r="Y75" i="23"/>
  <c r="Y76" i="23" s="1"/>
  <c r="X75" i="23"/>
  <c r="X76" i="23" s="1"/>
  <c r="W75" i="23"/>
  <c r="W76" i="23" s="1"/>
  <c r="V75" i="23"/>
  <c r="V76" i="23" s="1"/>
  <c r="U75" i="23"/>
  <c r="U76" i="23" s="1"/>
  <c r="T75" i="23"/>
  <c r="T76" i="23" s="1"/>
  <c r="S75" i="23"/>
  <c r="S76" i="23" s="1"/>
  <c r="R75" i="23"/>
  <c r="R76" i="23" s="1"/>
  <c r="Q75" i="23"/>
  <c r="Q76" i="23" s="1"/>
  <c r="P75" i="23"/>
  <c r="P76" i="23" s="1"/>
  <c r="O75" i="23"/>
  <c r="O76" i="23" s="1"/>
  <c r="N75" i="23"/>
  <c r="N76" i="23" s="1"/>
  <c r="J75" i="23"/>
  <c r="G75" i="23"/>
  <c r="AC74" i="23"/>
  <c r="I74" i="23"/>
  <c r="F74" i="23"/>
  <c r="AC73" i="23"/>
  <c r="I73" i="23"/>
  <c r="F73" i="23"/>
  <c r="AC72" i="23"/>
  <c r="I72" i="23"/>
  <c r="F72" i="23"/>
  <c r="AC71" i="23"/>
  <c r="I71" i="23"/>
  <c r="F71" i="23"/>
  <c r="AC70" i="23"/>
  <c r="I70" i="23"/>
  <c r="F70" i="23"/>
  <c r="AC69" i="23"/>
  <c r="I69" i="23"/>
  <c r="F69" i="23"/>
  <c r="AC68" i="23"/>
  <c r="I68" i="23"/>
  <c r="F68" i="23"/>
  <c r="AC67" i="23"/>
  <c r="I67" i="23"/>
  <c r="F67" i="23"/>
  <c r="AC66" i="23"/>
  <c r="I66" i="23"/>
  <c r="F66" i="23"/>
  <c r="AC65" i="23"/>
  <c r="I65" i="23"/>
  <c r="F65" i="23"/>
  <c r="AC64" i="23"/>
  <c r="I64" i="23"/>
  <c r="F64" i="23"/>
  <c r="AC63" i="23"/>
  <c r="I63" i="23"/>
  <c r="F63" i="23"/>
  <c r="AB60" i="23"/>
  <c r="AB61" i="23" s="1"/>
  <c r="AA60" i="23"/>
  <c r="AA61" i="23" s="1"/>
  <c r="Z60" i="23"/>
  <c r="Z61" i="23" s="1"/>
  <c r="Y60" i="23"/>
  <c r="Y61" i="23" s="1"/>
  <c r="X60" i="23"/>
  <c r="X61" i="23" s="1"/>
  <c r="W60" i="23"/>
  <c r="W61" i="23" s="1"/>
  <c r="V60" i="23"/>
  <c r="V61" i="23" s="1"/>
  <c r="U60" i="23"/>
  <c r="U61" i="23" s="1"/>
  <c r="T60" i="23"/>
  <c r="T61" i="23" s="1"/>
  <c r="S60" i="23"/>
  <c r="S61" i="23" s="1"/>
  <c r="R60" i="23"/>
  <c r="R61" i="23" s="1"/>
  <c r="Q60" i="23"/>
  <c r="Q61" i="23" s="1"/>
  <c r="P60" i="23"/>
  <c r="P61" i="23" s="1"/>
  <c r="O60" i="23"/>
  <c r="O61" i="23" s="1"/>
  <c r="N60" i="23"/>
  <c r="N61" i="23" s="1"/>
  <c r="J60" i="23"/>
  <c r="G60" i="23"/>
  <c r="AC59" i="23"/>
  <c r="I59" i="23"/>
  <c r="F59" i="23"/>
  <c r="AC58" i="23"/>
  <c r="I58" i="23"/>
  <c r="F58" i="23"/>
  <c r="AC57" i="23"/>
  <c r="I57" i="23"/>
  <c r="F57" i="23"/>
  <c r="AC56" i="23"/>
  <c r="I56" i="23"/>
  <c r="F56" i="23"/>
  <c r="AC55" i="23"/>
  <c r="I55" i="23"/>
  <c r="F55" i="23"/>
  <c r="AC54" i="23"/>
  <c r="I54" i="23"/>
  <c r="F54" i="23"/>
  <c r="AC53" i="23"/>
  <c r="I53" i="23"/>
  <c r="F53" i="23"/>
  <c r="AC52" i="23"/>
  <c r="I52" i="23"/>
  <c r="F52" i="23"/>
  <c r="AC51" i="23"/>
  <c r="I51" i="23"/>
  <c r="F51" i="23"/>
  <c r="AC50" i="23"/>
  <c r="I50" i="23"/>
  <c r="F50" i="23"/>
  <c r="AC49" i="23"/>
  <c r="I49" i="23"/>
  <c r="F49" i="23"/>
  <c r="AC48" i="23"/>
  <c r="I48" i="23"/>
  <c r="F48" i="23"/>
  <c r="D48" i="23"/>
  <c r="D49" i="23" s="1"/>
  <c r="C35" i="23"/>
  <c r="C36" i="23" s="1"/>
  <c r="C37" i="23" s="1"/>
  <c r="C38" i="23" s="1"/>
  <c r="C39" i="23" s="1"/>
  <c r="C40" i="23" s="1"/>
  <c r="C41" i="23" s="1"/>
  <c r="AC14" i="23"/>
  <c r="AC13" i="23"/>
  <c r="AC12" i="23"/>
  <c r="AC11" i="23"/>
  <c r="AC10" i="23"/>
  <c r="AC9" i="23"/>
  <c r="AC8" i="23"/>
  <c r="AC7" i="23"/>
  <c r="AC6" i="23"/>
  <c r="AB150" i="22"/>
  <c r="AB151" i="22" s="1"/>
  <c r="AA150" i="22"/>
  <c r="AA151" i="22" s="1"/>
  <c r="Z150" i="22"/>
  <c r="Z151" i="22" s="1"/>
  <c r="Y150" i="22"/>
  <c r="Y151" i="22" s="1"/>
  <c r="X150" i="22"/>
  <c r="X151" i="22" s="1"/>
  <c r="W150" i="22"/>
  <c r="W151" i="22" s="1"/>
  <c r="V150" i="22"/>
  <c r="V151" i="22" s="1"/>
  <c r="U150" i="22"/>
  <c r="U151" i="22" s="1"/>
  <c r="T150" i="22"/>
  <c r="T151" i="22" s="1"/>
  <c r="S150" i="22"/>
  <c r="S151" i="22" s="1"/>
  <c r="R150" i="22"/>
  <c r="R151" i="22" s="1"/>
  <c r="Q150" i="22"/>
  <c r="Q151" i="22" s="1"/>
  <c r="P150" i="22"/>
  <c r="P151" i="22" s="1"/>
  <c r="O150" i="22"/>
  <c r="O151" i="22" s="1"/>
  <c r="N150" i="22"/>
  <c r="N151" i="22" s="1"/>
  <c r="J150" i="22"/>
  <c r="G150" i="22"/>
  <c r="AC149" i="22"/>
  <c r="I149" i="22"/>
  <c r="F149" i="22"/>
  <c r="AC148" i="22"/>
  <c r="I148" i="22"/>
  <c r="F148" i="22"/>
  <c r="AC147" i="22"/>
  <c r="I147" i="22"/>
  <c r="F147" i="22"/>
  <c r="AC146" i="22"/>
  <c r="I146" i="22"/>
  <c r="F146" i="22"/>
  <c r="AC145" i="22"/>
  <c r="I145" i="22"/>
  <c r="F145" i="22"/>
  <c r="AC144" i="22"/>
  <c r="I144" i="22"/>
  <c r="F144" i="22"/>
  <c r="AC143" i="22"/>
  <c r="I143" i="22"/>
  <c r="F143" i="22"/>
  <c r="AC142" i="22"/>
  <c r="I142" i="22"/>
  <c r="F142" i="22"/>
  <c r="AC141" i="22"/>
  <c r="I141" i="22"/>
  <c r="F141" i="22"/>
  <c r="AC140" i="22"/>
  <c r="I140" i="22"/>
  <c r="F140" i="22"/>
  <c r="AC139" i="22"/>
  <c r="I139" i="22"/>
  <c r="F139" i="22"/>
  <c r="AC138" i="22"/>
  <c r="I138" i="22"/>
  <c r="F138" i="22"/>
  <c r="AB135" i="22"/>
  <c r="AB136" i="22" s="1"/>
  <c r="AA135" i="22"/>
  <c r="AA136" i="22" s="1"/>
  <c r="Z135" i="22"/>
  <c r="Z136" i="22" s="1"/>
  <c r="Y135" i="22"/>
  <c r="Y136" i="22" s="1"/>
  <c r="X135" i="22"/>
  <c r="X136" i="22" s="1"/>
  <c r="W135" i="22"/>
  <c r="W136" i="22" s="1"/>
  <c r="V135" i="22"/>
  <c r="V136" i="22" s="1"/>
  <c r="U135" i="22"/>
  <c r="U136" i="22" s="1"/>
  <c r="T135" i="22"/>
  <c r="T136" i="22" s="1"/>
  <c r="S135" i="22"/>
  <c r="S136" i="22" s="1"/>
  <c r="R135" i="22"/>
  <c r="R136" i="22" s="1"/>
  <c r="Q135" i="22"/>
  <c r="Q136" i="22" s="1"/>
  <c r="P135" i="22"/>
  <c r="P136" i="22" s="1"/>
  <c r="O135" i="22"/>
  <c r="O136" i="22" s="1"/>
  <c r="N135" i="22"/>
  <c r="N136" i="22" s="1"/>
  <c r="J135" i="22"/>
  <c r="G135" i="22"/>
  <c r="AC134" i="22"/>
  <c r="I134" i="22"/>
  <c r="F134" i="22"/>
  <c r="AC133" i="22"/>
  <c r="I133" i="22"/>
  <c r="F133" i="22"/>
  <c r="AC132" i="22"/>
  <c r="I132" i="22"/>
  <c r="F132" i="22"/>
  <c r="AC131" i="22"/>
  <c r="I131" i="22"/>
  <c r="F131" i="22"/>
  <c r="AC130" i="22"/>
  <c r="I130" i="22"/>
  <c r="F130" i="22"/>
  <c r="AC129" i="22"/>
  <c r="I129" i="22"/>
  <c r="F129" i="22"/>
  <c r="AC128" i="22"/>
  <c r="I128" i="22"/>
  <c r="F128" i="22"/>
  <c r="AC127" i="22"/>
  <c r="I127" i="22"/>
  <c r="F127" i="22"/>
  <c r="AC126" i="22"/>
  <c r="I126" i="22"/>
  <c r="F126" i="22"/>
  <c r="AC125" i="22"/>
  <c r="I125" i="22"/>
  <c r="F125" i="22"/>
  <c r="AC124" i="22"/>
  <c r="I124" i="22"/>
  <c r="F124" i="22"/>
  <c r="AC123" i="22"/>
  <c r="I123" i="22"/>
  <c r="F123" i="22"/>
  <c r="AB120" i="22"/>
  <c r="AB121" i="22" s="1"/>
  <c r="AA120" i="22"/>
  <c r="AA121" i="22" s="1"/>
  <c r="Z120" i="22"/>
  <c r="Z121" i="22" s="1"/>
  <c r="Y120" i="22"/>
  <c r="Y121" i="22" s="1"/>
  <c r="X120" i="22"/>
  <c r="X121" i="22" s="1"/>
  <c r="W120" i="22"/>
  <c r="W121" i="22" s="1"/>
  <c r="V120" i="22"/>
  <c r="V121" i="22" s="1"/>
  <c r="U120" i="22"/>
  <c r="U121" i="22" s="1"/>
  <c r="T120" i="22"/>
  <c r="T121" i="22" s="1"/>
  <c r="S120" i="22"/>
  <c r="S121" i="22" s="1"/>
  <c r="R120" i="22"/>
  <c r="R121" i="22" s="1"/>
  <c r="Q120" i="22"/>
  <c r="Q121" i="22" s="1"/>
  <c r="P120" i="22"/>
  <c r="P121" i="22" s="1"/>
  <c r="O120" i="22"/>
  <c r="O121" i="22" s="1"/>
  <c r="N120" i="22"/>
  <c r="N121" i="22" s="1"/>
  <c r="J120" i="22"/>
  <c r="G120" i="22"/>
  <c r="AC119" i="22"/>
  <c r="I119" i="22"/>
  <c r="F119" i="22"/>
  <c r="AC118" i="22"/>
  <c r="I118" i="22"/>
  <c r="F118" i="22"/>
  <c r="AC117" i="22"/>
  <c r="I117" i="22"/>
  <c r="F117" i="22"/>
  <c r="AC116" i="22"/>
  <c r="I116" i="22"/>
  <c r="F116" i="22"/>
  <c r="AC115" i="22"/>
  <c r="I115" i="22"/>
  <c r="F115" i="22"/>
  <c r="AC114" i="22"/>
  <c r="I114" i="22"/>
  <c r="F114" i="22"/>
  <c r="AC113" i="22"/>
  <c r="I113" i="22"/>
  <c r="F113" i="22"/>
  <c r="AC112" i="22"/>
  <c r="I112" i="22"/>
  <c r="F112" i="22"/>
  <c r="AC111" i="22"/>
  <c r="I111" i="22"/>
  <c r="F111" i="22"/>
  <c r="AC110" i="22"/>
  <c r="I110" i="22"/>
  <c r="F110" i="22"/>
  <c r="AC109" i="22"/>
  <c r="I109" i="22"/>
  <c r="F109" i="22"/>
  <c r="AC108" i="22"/>
  <c r="I108" i="22"/>
  <c r="F108" i="22"/>
  <c r="AB105" i="22"/>
  <c r="AB106" i="22" s="1"/>
  <c r="AA105" i="22"/>
  <c r="AA106" i="22" s="1"/>
  <c r="Z105" i="22"/>
  <c r="Z106" i="22" s="1"/>
  <c r="Y105" i="22"/>
  <c r="Y106" i="22" s="1"/>
  <c r="X105" i="22"/>
  <c r="X106" i="22" s="1"/>
  <c r="W105" i="22"/>
  <c r="W106" i="22" s="1"/>
  <c r="V105" i="22"/>
  <c r="V106" i="22" s="1"/>
  <c r="U105" i="22"/>
  <c r="U106" i="22" s="1"/>
  <c r="T105" i="22"/>
  <c r="T106" i="22" s="1"/>
  <c r="S105" i="22"/>
  <c r="S106" i="22" s="1"/>
  <c r="R105" i="22"/>
  <c r="R106" i="22" s="1"/>
  <c r="Q105" i="22"/>
  <c r="Q106" i="22" s="1"/>
  <c r="P105" i="22"/>
  <c r="P106" i="22" s="1"/>
  <c r="O105" i="22"/>
  <c r="O106" i="22" s="1"/>
  <c r="N105" i="22"/>
  <c r="N106" i="22" s="1"/>
  <c r="J105" i="22"/>
  <c r="G105" i="22"/>
  <c r="AC104" i="22"/>
  <c r="I104" i="22"/>
  <c r="F104" i="22"/>
  <c r="AC103" i="22"/>
  <c r="I103" i="22"/>
  <c r="F103" i="22"/>
  <c r="AC102" i="22"/>
  <c r="I102" i="22"/>
  <c r="F102" i="22"/>
  <c r="AC101" i="22"/>
  <c r="I101" i="22"/>
  <c r="F101" i="22"/>
  <c r="AC100" i="22"/>
  <c r="I100" i="22"/>
  <c r="F100" i="22"/>
  <c r="AC99" i="22"/>
  <c r="I99" i="22"/>
  <c r="F99" i="22"/>
  <c r="AC98" i="22"/>
  <c r="I98" i="22"/>
  <c r="F98" i="22"/>
  <c r="AC97" i="22"/>
  <c r="I97" i="22"/>
  <c r="F97" i="22"/>
  <c r="AC96" i="22"/>
  <c r="I96" i="22"/>
  <c r="F96" i="22"/>
  <c r="AC95" i="22"/>
  <c r="I95" i="22"/>
  <c r="F95" i="22"/>
  <c r="AC94" i="22"/>
  <c r="I94" i="22"/>
  <c r="F94" i="22"/>
  <c r="AC93" i="22"/>
  <c r="I93" i="22"/>
  <c r="F93" i="22"/>
  <c r="R91" i="22"/>
  <c r="AB90" i="22"/>
  <c r="AB91" i="22" s="1"/>
  <c r="AA90" i="22"/>
  <c r="AA91" i="22" s="1"/>
  <c r="Z90" i="22"/>
  <c r="Z91" i="22" s="1"/>
  <c r="Y90" i="22"/>
  <c r="Y91" i="22" s="1"/>
  <c r="X90" i="22"/>
  <c r="X91" i="22" s="1"/>
  <c r="W90" i="22"/>
  <c r="W91" i="22" s="1"/>
  <c r="V90" i="22"/>
  <c r="V91" i="22" s="1"/>
  <c r="U90" i="22"/>
  <c r="U91" i="22" s="1"/>
  <c r="T90" i="22"/>
  <c r="T91" i="22" s="1"/>
  <c r="S90" i="22"/>
  <c r="S91" i="22" s="1"/>
  <c r="R90" i="22"/>
  <c r="Q90" i="22"/>
  <c r="Q91" i="22" s="1"/>
  <c r="P90" i="22"/>
  <c r="P91" i="22" s="1"/>
  <c r="O90" i="22"/>
  <c r="O91" i="22" s="1"/>
  <c r="N90" i="22"/>
  <c r="N91" i="22" s="1"/>
  <c r="J90" i="22"/>
  <c r="G90" i="22"/>
  <c r="AC89" i="22"/>
  <c r="I89" i="22"/>
  <c r="F89" i="22"/>
  <c r="AC88" i="22"/>
  <c r="I88" i="22"/>
  <c r="F88" i="22"/>
  <c r="AC87" i="22"/>
  <c r="I87" i="22"/>
  <c r="F87" i="22"/>
  <c r="AC86" i="22"/>
  <c r="I86" i="22"/>
  <c r="F86" i="22"/>
  <c r="AC85" i="22"/>
  <c r="I85" i="22"/>
  <c r="F85" i="22"/>
  <c r="AC84" i="22"/>
  <c r="I84" i="22"/>
  <c r="F84" i="22"/>
  <c r="AC83" i="22"/>
  <c r="I83" i="22"/>
  <c r="F83" i="22"/>
  <c r="AC82" i="22"/>
  <c r="I82" i="22"/>
  <c r="F82" i="22"/>
  <c r="AC81" i="22"/>
  <c r="I81" i="22"/>
  <c r="F81" i="22"/>
  <c r="AC80" i="22"/>
  <c r="I80" i="22"/>
  <c r="F80" i="22"/>
  <c r="AC79" i="22"/>
  <c r="I79" i="22"/>
  <c r="F79" i="22"/>
  <c r="AC78" i="22"/>
  <c r="I78" i="22"/>
  <c r="F78" i="22"/>
  <c r="T76" i="22"/>
  <c r="AB75" i="22"/>
  <c r="AB76" i="22" s="1"/>
  <c r="AA75" i="22"/>
  <c r="AA76" i="22" s="1"/>
  <c r="Z75" i="22"/>
  <c r="Z76" i="22" s="1"/>
  <c r="Y75" i="22"/>
  <c r="Y76" i="22" s="1"/>
  <c r="X75" i="22"/>
  <c r="X76" i="22" s="1"/>
  <c r="W75" i="22"/>
  <c r="W76" i="22" s="1"/>
  <c r="V75" i="22"/>
  <c r="V76" i="22" s="1"/>
  <c r="U75" i="22"/>
  <c r="U76" i="22" s="1"/>
  <c r="T75" i="22"/>
  <c r="S75" i="22"/>
  <c r="S76" i="22" s="1"/>
  <c r="R75" i="22"/>
  <c r="R76" i="22" s="1"/>
  <c r="Q75" i="22"/>
  <c r="Q76" i="22" s="1"/>
  <c r="P75" i="22"/>
  <c r="P76" i="22" s="1"/>
  <c r="O75" i="22"/>
  <c r="O76" i="22" s="1"/>
  <c r="N75" i="22"/>
  <c r="N76" i="22" s="1"/>
  <c r="J75" i="22"/>
  <c r="G75" i="22"/>
  <c r="AC74" i="22"/>
  <c r="I74" i="22"/>
  <c r="F74" i="22"/>
  <c r="AC73" i="22"/>
  <c r="I73" i="22"/>
  <c r="F73" i="22"/>
  <c r="AC72" i="22"/>
  <c r="I72" i="22"/>
  <c r="F72" i="22"/>
  <c r="AC71" i="22"/>
  <c r="I71" i="22"/>
  <c r="F71" i="22"/>
  <c r="AC70" i="22"/>
  <c r="I70" i="22"/>
  <c r="F70" i="22"/>
  <c r="AC69" i="22"/>
  <c r="I69" i="22"/>
  <c r="F69" i="22"/>
  <c r="AC68" i="22"/>
  <c r="I68" i="22"/>
  <c r="F68" i="22"/>
  <c r="AC67" i="22"/>
  <c r="I67" i="22"/>
  <c r="F67" i="22"/>
  <c r="AC66" i="22"/>
  <c r="I66" i="22"/>
  <c r="F66" i="22"/>
  <c r="AC65" i="22"/>
  <c r="I65" i="22"/>
  <c r="F65" i="22"/>
  <c r="AC64" i="22"/>
  <c r="I64" i="22"/>
  <c r="F64" i="22"/>
  <c r="AC63" i="22"/>
  <c r="I63" i="22"/>
  <c r="I75" i="22" s="1"/>
  <c r="F63" i="22"/>
  <c r="W61" i="22"/>
  <c r="AB60" i="22"/>
  <c r="AB61" i="22" s="1"/>
  <c r="AA60" i="22"/>
  <c r="AA61" i="22" s="1"/>
  <c r="Z60" i="22"/>
  <c r="Z61" i="22" s="1"/>
  <c r="Y60" i="22"/>
  <c r="Y61" i="22" s="1"/>
  <c r="X60" i="22"/>
  <c r="X61" i="22" s="1"/>
  <c r="W60" i="22"/>
  <c r="V60" i="22"/>
  <c r="V61" i="22" s="1"/>
  <c r="U60" i="22"/>
  <c r="U61" i="22" s="1"/>
  <c r="T60" i="22"/>
  <c r="T61" i="22" s="1"/>
  <c r="S60" i="22"/>
  <c r="S61" i="22" s="1"/>
  <c r="R60" i="22"/>
  <c r="R61" i="22" s="1"/>
  <c r="Q60" i="22"/>
  <c r="Q61" i="22" s="1"/>
  <c r="P60" i="22"/>
  <c r="P61" i="22" s="1"/>
  <c r="O60" i="22"/>
  <c r="O61" i="22" s="1"/>
  <c r="N60" i="22"/>
  <c r="N61" i="22" s="1"/>
  <c r="J60" i="22"/>
  <c r="G60" i="22"/>
  <c r="AC59" i="22"/>
  <c r="I59" i="22"/>
  <c r="F59" i="22"/>
  <c r="AC58" i="22"/>
  <c r="I58" i="22"/>
  <c r="F58" i="22"/>
  <c r="AC57" i="22"/>
  <c r="I57" i="22"/>
  <c r="F57" i="22"/>
  <c r="AC56" i="22"/>
  <c r="I56" i="22"/>
  <c r="F56" i="22"/>
  <c r="AC55" i="22"/>
  <c r="I55" i="22"/>
  <c r="F55" i="22"/>
  <c r="AC54" i="22"/>
  <c r="I54" i="22"/>
  <c r="F54" i="22"/>
  <c r="AC53" i="22"/>
  <c r="I53" i="22"/>
  <c r="F53" i="22"/>
  <c r="AC52" i="22"/>
  <c r="I52" i="22"/>
  <c r="F52" i="22"/>
  <c r="AC51" i="22"/>
  <c r="I51" i="22"/>
  <c r="F51" i="22"/>
  <c r="AC50" i="22"/>
  <c r="I50" i="22"/>
  <c r="F50" i="22"/>
  <c r="AC49" i="22"/>
  <c r="I49" i="22"/>
  <c r="F49" i="22"/>
  <c r="AC48" i="22"/>
  <c r="I48" i="22"/>
  <c r="F48" i="22"/>
  <c r="D48" i="22"/>
  <c r="D49" i="22" s="1"/>
  <c r="D50" i="22" s="1"/>
  <c r="C36" i="22"/>
  <c r="C37" i="22" s="1"/>
  <c r="C38" i="22" s="1"/>
  <c r="C39" i="22" s="1"/>
  <c r="C40" i="22" s="1"/>
  <c r="C41" i="22" s="1"/>
  <c r="C35" i="22"/>
  <c r="AC14" i="22"/>
  <c r="AC13" i="22"/>
  <c r="AC12" i="22"/>
  <c r="AC11" i="22"/>
  <c r="AC10" i="22"/>
  <c r="AC9" i="22"/>
  <c r="AC8" i="22"/>
  <c r="AC7" i="22"/>
  <c r="AC6" i="22"/>
  <c r="AB150" i="21"/>
  <c r="AB151" i="21" s="1"/>
  <c r="AA150" i="21"/>
  <c r="AA151" i="21" s="1"/>
  <c r="Z150" i="21"/>
  <c r="Z151" i="21" s="1"/>
  <c r="Y150" i="21"/>
  <c r="Y151" i="21" s="1"/>
  <c r="X150" i="21"/>
  <c r="X151" i="21" s="1"/>
  <c r="W150" i="21"/>
  <c r="W151" i="21" s="1"/>
  <c r="V150" i="21"/>
  <c r="V151" i="21" s="1"/>
  <c r="U150" i="21"/>
  <c r="U151" i="21" s="1"/>
  <c r="T150" i="21"/>
  <c r="T151" i="21" s="1"/>
  <c r="S150" i="21"/>
  <c r="S151" i="21" s="1"/>
  <c r="R150" i="21"/>
  <c r="R151" i="21" s="1"/>
  <c r="Q150" i="21"/>
  <c r="Q151" i="21" s="1"/>
  <c r="P150" i="21"/>
  <c r="P151" i="21" s="1"/>
  <c r="O150" i="21"/>
  <c r="O151" i="21" s="1"/>
  <c r="N150" i="21"/>
  <c r="N151" i="21" s="1"/>
  <c r="J150" i="21"/>
  <c r="G150" i="21"/>
  <c r="AC149" i="21"/>
  <c r="I149" i="21"/>
  <c r="F149" i="21"/>
  <c r="AC148" i="21"/>
  <c r="I148" i="21"/>
  <c r="F148" i="21"/>
  <c r="AC147" i="21"/>
  <c r="I147" i="21"/>
  <c r="F147" i="21"/>
  <c r="AC146" i="21"/>
  <c r="I146" i="21"/>
  <c r="F146" i="21"/>
  <c r="AC145" i="21"/>
  <c r="I145" i="21"/>
  <c r="F145" i="21"/>
  <c r="AC144" i="21"/>
  <c r="I144" i="21"/>
  <c r="F144" i="21"/>
  <c r="AC143" i="21"/>
  <c r="I143" i="21"/>
  <c r="F143" i="21"/>
  <c r="AC142" i="21"/>
  <c r="I142" i="21"/>
  <c r="F142" i="21"/>
  <c r="AC141" i="21"/>
  <c r="I141" i="21"/>
  <c r="F141" i="21"/>
  <c r="AC140" i="21"/>
  <c r="I140" i="21"/>
  <c r="F140" i="21"/>
  <c r="AC139" i="21"/>
  <c r="I139" i="21"/>
  <c r="F139" i="21"/>
  <c r="AC138" i="21"/>
  <c r="I138" i="21"/>
  <c r="F138" i="21"/>
  <c r="AB135" i="21"/>
  <c r="AB136" i="21" s="1"/>
  <c r="AA135" i="21"/>
  <c r="AA136" i="21" s="1"/>
  <c r="Z135" i="21"/>
  <c r="Z136" i="21" s="1"/>
  <c r="Y135" i="21"/>
  <c r="Y136" i="21" s="1"/>
  <c r="X135" i="21"/>
  <c r="X136" i="21" s="1"/>
  <c r="W135" i="21"/>
  <c r="W136" i="21" s="1"/>
  <c r="V135" i="21"/>
  <c r="V136" i="21" s="1"/>
  <c r="U135" i="21"/>
  <c r="U136" i="21" s="1"/>
  <c r="T135" i="21"/>
  <c r="T136" i="21" s="1"/>
  <c r="S135" i="21"/>
  <c r="S136" i="21" s="1"/>
  <c r="R135" i="21"/>
  <c r="R136" i="21" s="1"/>
  <c r="Q135" i="21"/>
  <c r="Q136" i="21" s="1"/>
  <c r="P135" i="21"/>
  <c r="P136" i="21" s="1"/>
  <c r="O135" i="21"/>
  <c r="O136" i="21" s="1"/>
  <c r="N135" i="21"/>
  <c r="N136" i="21" s="1"/>
  <c r="J135" i="21"/>
  <c r="G135" i="21"/>
  <c r="AC134" i="21"/>
  <c r="I134" i="21"/>
  <c r="F134" i="21"/>
  <c r="AC133" i="21"/>
  <c r="I133" i="21"/>
  <c r="F133" i="21"/>
  <c r="AC132" i="21"/>
  <c r="I132" i="21"/>
  <c r="F132" i="21"/>
  <c r="AC131" i="21"/>
  <c r="I131" i="21"/>
  <c r="F131" i="21"/>
  <c r="AC130" i="21"/>
  <c r="I130" i="21"/>
  <c r="F130" i="21"/>
  <c r="AC129" i="21"/>
  <c r="I129" i="21"/>
  <c r="F129" i="21"/>
  <c r="AC128" i="21"/>
  <c r="I128" i="21"/>
  <c r="F128" i="21"/>
  <c r="AC127" i="21"/>
  <c r="I127" i="21"/>
  <c r="F127" i="21"/>
  <c r="AC126" i="21"/>
  <c r="I126" i="21"/>
  <c r="F126" i="21"/>
  <c r="AC125" i="21"/>
  <c r="I125" i="21"/>
  <c r="F125" i="21"/>
  <c r="AC124" i="21"/>
  <c r="I124" i="21"/>
  <c r="F124" i="21"/>
  <c r="AC123" i="21"/>
  <c r="I123" i="21"/>
  <c r="F123" i="21"/>
  <c r="AB120" i="21"/>
  <c r="AB121" i="21" s="1"/>
  <c r="AA120" i="21"/>
  <c r="AA121" i="21" s="1"/>
  <c r="Z120" i="21"/>
  <c r="Z121" i="21" s="1"/>
  <c r="Y120" i="21"/>
  <c r="Y121" i="21" s="1"/>
  <c r="X120" i="21"/>
  <c r="X121" i="21" s="1"/>
  <c r="W120" i="21"/>
  <c r="W121" i="21" s="1"/>
  <c r="V120" i="21"/>
  <c r="V121" i="21" s="1"/>
  <c r="U120" i="21"/>
  <c r="U121" i="21" s="1"/>
  <c r="T120" i="21"/>
  <c r="T121" i="21" s="1"/>
  <c r="S120" i="21"/>
  <c r="S121" i="21" s="1"/>
  <c r="R120" i="21"/>
  <c r="R121" i="21" s="1"/>
  <c r="Q120" i="21"/>
  <c r="Q121" i="21" s="1"/>
  <c r="P120" i="21"/>
  <c r="P121" i="21" s="1"/>
  <c r="O120" i="21"/>
  <c r="O121" i="21" s="1"/>
  <c r="N120" i="21"/>
  <c r="N121" i="21" s="1"/>
  <c r="J120" i="21"/>
  <c r="G120" i="21"/>
  <c r="AC119" i="21"/>
  <c r="I119" i="21"/>
  <c r="F119" i="21"/>
  <c r="AC118" i="21"/>
  <c r="I118" i="21"/>
  <c r="F118" i="21"/>
  <c r="AC117" i="21"/>
  <c r="I117" i="21"/>
  <c r="F117" i="21"/>
  <c r="AC116" i="21"/>
  <c r="I116" i="21"/>
  <c r="F116" i="21"/>
  <c r="AC115" i="21"/>
  <c r="I115" i="21"/>
  <c r="F115" i="21"/>
  <c r="AC114" i="21"/>
  <c r="I114" i="21"/>
  <c r="F114" i="21"/>
  <c r="AC113" i="21"/>
  <c r="I113" i="21"/>
  <c r="F113" i="21"/>
  <c r="AC112" i="21"/>
  <c r="I112" i="21"/>
  <c r="F112" i="21"/>
  <c r="AC111" i="21"/>
  <c r="I111" i="21"/>
  <c r="F111" i="21"/>
  <c r="AC110" i="21"/>
  <c r="I110" i="21"/>
  <c r="F110" i="21"/>
  <c r="AC109" i="21"/>
  <c r="I109" i="21"/>
  <c r="F109" i="21"/>
  <c r="AC108" i="21"/>
  <c r="I108" i="21"/>
  <c r="F108" i="21"/>
  <c r="AB105" i="21"/>
  <c r="AB106" i="21" s="1"/>
  <c r="AA105" i="21"/>
  <c r="AA106" i="21" s="1"/>
  <c r="Z105" i="21"/>
  <c r="Z106" i="21" s="1"/>
  <c r="Y105" i="21"/>
  <c r="Y106" i="21" s="1"/>
  <c r="X105" i="21"/>
  <c r="X106" i="21" s="1"/>
  <c r="W105" i="21"/>
  <c r="W106" i="21" s="1"/>
  <c r="V105" i="21"/>
  <c r="V106" i="21" s="1"/>
  <c r="U105" i="21"/>
  <c r="U106" i="21" s="1"/>
  <c r="T105" i="21"/>
  <c r="T106" i="21" s="1"/>
  <c r="S105" i="21"/>
  <c r="S106" i="21" s="1"/>
  <c r="R105" i="21"/>
  <c r="R106" i="21" s="1"/>
  <c r="Q105" i="21"/>
  <c r="Q106" i="21" s="1"/>
  <c r="P105" i="21"/>
  <c r="P106" i="21" s="1"/>
  <c r="O105" i="21"/>
  <c r="O106" i="21" s="1"/>
  <c r="N105" i="21"/>
  <c r="N106" i="21" s="1"/>
  <c r="J105" i="21"/>
  <c r="G105" i="21"/>
  <c r="AC104" i="21"/>
  <c r="I104" i="21"/>
  <c r="F104" i="21"/>
  <c r="AC103" i="21"/>
  <c r="I103" i="21"/>
  <c r="F103" i="21"/>
  <c r="AC102" i="21"/>
  <c r="I102" i="21"/>
  <c r="F102" i="21"/>
  <c r="AC101" i="21"/>
  <c r="I101" i="21"/>
  <c r="F101" i="21"/>
  <c r="AC100" i="21"/>
  <c r="I100" i="21"/>
  <c r="F100" i="21"/>
  <c r="AC99" i="21"/>
  <c r="I99" i="21"/>
  <c r="F99" i="21"/>
  <c r="AC98" i="21"/>
  <c r="I98" i="21"/>
  <c r="F98" i="21"/>
  <c r="AC97" i="21"/>
  <c r="I97" i="21"/>
  <c r="F97" i="21"/>
  <c r="AC96" i="21"/>
  <c r="I96" i="21"/>
  <c r="F96" i="21"/>
  <c r="AC95" i="21"/>
  <c r="I95" i="21"/>
  <c r="F95" i="21"/>
  <c r="AC94" i="21"/>
  <c r="I94" i="21"/>
  <c r="F94" i="21"/>
  <c r="AC93" i="21"/>
  <c r="I93" i="21"/>
  <c r="F93" i="21"/>
  <c r="AB90" i="21"/>
  <c r="AB91" i="21" s="1"/>
  <c r="AA90" i="21"/>
  <c r="AA91" i="21" s="1"/>
  <c r="Z90" i="21"/>
  <c r="Z91" i="21" s="1"/>
  <c r="Y90" i="21"/>
  <c r="Y91" i="21" s="1"/>
  <c r="X90" i="21"/>
  <c r="X91" i="21" s="1"/>
  <c r="W90" i="21"/>
  <c r="W91" i="21" s="1"/>
  <c r="V90" i="21"/>
  <c r="V91" i="21" s="1"/>
  <c r="U90" i="21"/>
  <c r="U91" i="21" s="1"/>
  <c r="T90" i="21"/>
  <c r="T91" i="21" s="1"/>
  <c r="S90" i="21"/>
  <c r="S91" i="21" s="1"/>
  <c r="R90" i="21"/>
  <c r="R91" i="21" s="1"/>
  <c r="Q90" i="21"/>
  <c r="Q91" i="21" s="1"/>
  <c r="P90" i="21"/>
  <c r="P91" i="21" s="1"/>
  <c r="O90" i="21"/>
  <c r="O91" i="21" s="1"/>
  <c r="N90" i="21"/>
  <c r="N91" i="21" s="1"/>
  <c r="J90" i="21"/>
  <c r="G90" i="21"/>
  <c r="AC89" i="21"/>
  <c r="I89" i="21"/>
  <c r="F89" i="21"/>
  <c r="AC88" i="21"/>
  <c r="I88" i="21"/>
  <c r="F88" i="21"/>
  <c r="AC87" i="21"/>
  <c r="I87" i="21"/>
  <c r="F87" i="21"/>
  <c r="AC86" i="21"/>
  <c r="I86" i="21"/>
  <c r="F86" i="21"/>
  <c r="AC85" i="21"/>
  <c r="I85" i="21"/>
  <c r="F85" i="21"/>
  <c r="AC84" i="21"/>
  <c r="I84" i="21"/>
  <c r="F84" i="21"/>
  <c r="AC83" i="21"/>
  <c r="I83" i="21"/>
  <c r="F83" i="21"/>
  <c r="AC82" i="21"/>
  <c r="I82" i="21"/>
  <c r="F82" i="21"/>
  <c r="AC81" i="21"/>
  <c r="I81" i="21"/>
  <c r="F81" i="21"/>
  <c r="AC80" i="21"/>
  <c r="I80" i="21"/>
  <c r="F80" i="21"/>
  <c r="AC79" i="21"/>
  <c r="I79" i="21"/>
  <c r="F79" i="21"/>
  <c r="AC78" i="21"/>
  <c r="I78" i="21"/>
  <c r="F78" i="21"/>
  <c r="AB75" i="21"/>
  <c r="AB76" i="21" s="1"/>
  <c r="AA75" i="21"/>
  <c r="AA76" i="21" s="1"/>
  <c r="Z75" i="21"/>
  <c r="Z76" i="21" s="1"/>
  <c r="Y75" i="21"/>
  <c r="Y76" i="21" s="1"/>
  <c r="X75" i="21"/>
  <c r="X76" i="21" s="1"/>
  <c r="W75" i="21"/>
  <c r="W76" i="21" s="1"/>
  <c r="V75" i="21"/>
  <c r="V76" i="21" s="1"/>
  <c r="U75" i="21"/>
  <c r="U76" i="21" s="1"/>
  <c r="T75" i="21"/>
  <c r="T76" i="21" s="1"/>
  <c r="S75" i="21"/>
  <c r="S76" i="21" s="1"/>
  <c r="R75" i="21"/>
  <c r="R76" i="21" s="1"/>
  <c r="Q75" i="21"/>
  <c r="Q76" i="21" s="1"/>
  <c r="P75" i="21"/>
  <c r="P76" i="21" s="1"/>
  <c r="O75" i="21"/>
  <c r="O76" i="21" s="1"/>
  <c r="N75" i="21"/>
  <c r="N76" i="21" s="1"/>
  <c r="J75" i="21"/>
  <c r="G75" i="21"/>
  <c r="AC74" i="21"/>
  <c r="I74" i="21"/>
  <c r="F74" i="21"/>
  <c r="AC73" i="21"/>
  <c r="I73" i="21"/>
  <c r="F73" i="21"/>
  <c r="AC72" i="21"/>
  <c r="I72" i="21"/>
  <c r="F72" i="21"/>
  <c r="AC71" i="21"/>
  <c r="I71" i="21"/>
  <c r="F71" i="21"/>
  <c r="AC70" i="21"/>
  <c r="I70" i="21"/>
  <c r="F70" i="21"/>
  <c r="AC69" i="21"/>
  <c r="I69" i="21"/>
  <c r="F69" i="21"/>
  <c r="AC68" i="21"/>
  <c r="I68" i="21"/>
  <c r="F68" i="21"/>
  <c r="AC67" i="21"/>
  <c r="I67" i="21"/>
  <c r="F67" i="21"/>
  <c r="AC66" i="21"/>
  <c r="I66" i="21"/>
  <c r="F66" i="21"/>
  <c r="AC65" i="21"/>
  <c r="I65" i="21"/>
  <c r="F65" i="21"/>
  <c r="AC64" i="21"/>
  <c r="I64" i="21"/>
  <c r="F64" i="21"/>
  <c r="AC63" i="21"/>
  <c r="I63" i="21"/>
  <c r="F63" i="21"/>
  <c r="AB60" i="21"/>
  <c r="AB61" i="21" s="1"/>
  <c r="AA60" i="21"/>
  <c r="AA61" i="21" s="1"/>
  <c r="Z60" i="21"/>
  <c r="Z61" i="21" s="1"/>
  <c r="Y60" i="21"/>
  <c r="Y61" i="21" s="1"/>
  <c r="X60" i="21"/>
  <c r="X61" i="21" s="1"/>
  <c r="W60" i="21"/>
  <c r="W61" i="21" s="1"/>
  <c r="V60" i="21"/>
  <c r="V61" i="21" s="1"/>
  <c r="U60" i="21"/>
  <c r="U61" i="21" s="1"/>
  <c r="T60" i="21"/>
  <c r="T61" i="21" s="1"/>
  <c r="S60" i="21"/>
  <c r="S61" i="21" s="1"/>
  <c r="R60" i="21"/>
  <c r="R61" i="21" s="1"/>
  <c r="Q60" i="21"/>
  <c r="Q61" i="21" s="1"/>
  <c r="P60" i="21"/>
  <c r="P61" i="21" s="1"/>
  <c r="O60" i="21"/>
  <c r="O61" i="21" s="1"/>
  <c r="N60" i="21"/>
  <c r="N61" i="21" s="1"/>
  <c r="J60" i="21"/>
  <c r="G60" i="21"/>
  <c r="AC59" i="21"/>
  <c r="I59" i="21"/>
  <c r="F59" i="21"/>
  <c r="AC58" i="21"/>
  <c r="I58" i="21"/>
  <c r="F58" i="21"/>
  <c r="AC57" i="21"/>
  <c r="I57" i="21"/>
  <c r="F57" i="21"/>
  <c r="AC56" i="21"/>
  <c r="I56" i="21"/>
  <c r="F56" i="21"/>
  <c r="AC55" i="21"/>
  <c r="I55" i="21"/>
  <c r="F55" i="21"/>
  <c r="AC54" i="21"/>
  <c r="I54" i="21"/>
  <c r="F54" i="21"/>
  <c r="AC53" i="21"/>
  <c r="I53" i="21"/>
  <c r="F53" i="21"/>
  <c r="AC52" i="21"/>
  <c r="I52" i="21"/>
  <c r="F52" i="21"/>
  <c r="AC51" i="21"/>
  <c r="I51" i="21"/>
  <c r="F51" i="21"/>
  <c r="AC50" i="21"/>
  <c r="I50" i="21"/>
  <c r="F50" i="21"/>
  <c r="AC49" i="21"/>
  <c r="I49" i="21"/>
  <c r="F49" i="21"/>
  <c r="AC48" i="21"/>
  <c r="I48" i="21"/>
  <c r="I60" i="21" s="1"/>
  <c r="F48" i="21"/>
  <c r="D48" i="21"/>
  <c r="D49" i="21" s="1"/>
  <c r="C35" i="21"/>
  <c r="C36" i="21" s="1"/>
  <c r="C37" i="21" s="1"/>
  <c r="C38" i="21" s="1"/>
  <c r="C39" i="21" s="1"/>
  <c r="C40" i="21" s="1"/>
  <c r="C41" i="21" s="1"/>
  <c r="AC14" i="21"/>
  <c r="AC13" i="21"/>
  <c r="AC12" i="21"/>
  <c r="AC11" i="21"/>
  <c r="AC10" i="21"/>
  <c r="AC9" i="21"/>
  <c r="AC8" i="21"/>
  <c r="AC7" i="21"/>
  <c r="AC6" i="21"/>
  <c r="AB150" i="20"/>
  <c r="AB151" i="20" s="1"/>
  <c r="AA150" i="20"/>
  <c r="AA151" i="20" s="1"/>
  <c r="Z150" i="20"/>
  <c r="Z151" i="20" s="1"/>
  <c r="Y150" i="20"/>
  <c r="Y151" i="20" s="1"/>
  <c r="X150" i="20"/>
  <c r="X151" i="20" s="1"/>
  <c r="W150" i="20"/>
  <c r="W151" i="20" s="1"/>
  <c r="V150" i="20"/>
  <c r="V151" i="20" s="1"/>
  <c r="U150" i="20"/>
  <c r="U151" i="20" s="1"/>
  <c r="T150" i="20"/>
  <c r="T151" i="20" s="1"/>
  <c r="S150" i="20"/>
  <c r="S151" i="20" s="1"/>
  <c r="R150" i="20"/>
  <c r="R151" i="20" s="1"/>
  <c r="Q150" i="20"/>
  <c r="Q151" i="20" s="1"/>
  <c r="P150" i="20"/>
  <c r="P151" i="20" s="1"/>
  <c r="O150" i="20"/>
  <c r="O151" i="20" s="1"/>
  <c r="N150" i="20"/>
  <c r="N151" i="20" s="1"/>
  <c r="J150" i="20"/>
  <c r="G150" i="20"/>
  <c r="AC149" i="20"/>
  <c r="I149" i="20"/>
  <c r="F149" i="20"/>
  <c r="AC148" i="20"/>
  <c r="I148" i="20"/>
  <c r="F148" i="20"/>
  <c r="AC147" i="20"/>
  <c r="I147" i="20"/>
  <c r="F147" i="20"/>
  <c r="AC146" i="20"/>
  <c r="I146" i="20"/>
  <c r="F146" i="20"/>
  <c r="AC145" i="20"/>
  <c r="I145" i="20"/>
  <c r="F145" i="20"/>
  <c r="AC144" i="20"/>
  <c r="I144" i="20"/>
  <c r="F144" i="20"/>
  <c r="AC143" i="20"/>
  <c r="I143" i="20"/>
  <c r="F143" i="20"/>
  <c r="AC142" i="20"/>
  <c r="I142" i="20"/>
  <c r="F142" i="20"/>
  <c r="AC141" i="20"/>
  <c r="I141" i="20"/>
  <c r="F141" i="20"/>
  <c r="AC140" i="20"/>
  <c r="I140" i="20"/>
  <c r="F140" i="20"/>
  <c r="AC139" i="20"/>
  <c r="I139" i="20"/>
  <c r="F139" i="20"/>
  <c r="AC138" i="20"/>
  <c r="I138" i="20"/>
  <c r="F138" i="20"/>
  <c r="AB135" i="20"/>
  <c r="AB136" i="20" s="1"/>
  <c r="AA135" i="20"/>
  <c r="AA136" i="20" s="1"/>
  <c r="Z135" i="20"/>
  <c r="Z136" i="20" s="1"/>
  <c r="Y135" i="20"/>
  <c r="Y136" i="20" s="1"/>
  <c r="X135" i="20"/>
  <c r="X136" i="20" s="1"/>
  <c r="W135" i="20"/>
  <c r="W136" i="20" s="1"/>
  <c r="V135" i="20"/>
  <c r="V136" i="20" s="1"/>
  <c r="U135" i="20"/>
  <c r="U136" i="20" s="1"/>
  <c r="T135" i="20"/>
  <c r="T136" i="20" s="1"/>
  <c r="S135" i="20"/>
  <c r="S136" i="20" s="1"/>
  <c r="R135" i="20"/>
  <c r="R136" i="20" s="1"/>
  <c r="Q135" i="20"/>
  <c r="Q136" i="20" s="1"/>
  <c r="P135" i="20"/>
  <c r="P136" i="20" s="1"/>
  <c r="O135" i="20"/>
  <c r="O136" i="20" s="1"/>
  <c r="N135" i="20"/>
  <c r="N136" i="20" s="1"/>
  <c r="J135" i="20"/>
  <c r="G135" i="20"/>
  <c r="AC134" i="20"/>
  <c r="I134" i="20"/>
  <c r="F134" i="20"/>
  <c r="AC133" i="20"/>
  <c r="I133" i="20"/>
  <c r="F133" i="20"/>
  <c r="AC132" i="20"/>
  <c r="I132" i="20"/>
  <c r="F132" i="20"/>
  <c r="AC131" i="20"/>
  <c r="I131" i="20"/>
  <c r="F131" i="20"/>
  <c r="AC130" i="20"/>
  <c r="I130" i="20"/>
  <c r="F130" i="20"/>
  <c r="AC129" i="20"/>
  <c r="I129" i="20"/>
  <c r="F129" i="20"/>
  <c r="AC128" i="20"/>
  <c r="I128" i="20"/>
  <c r="F128" i="20"/>
  <c r="AC127" i="20"/>
  <c r="I127" i="20"/>
  <c r="F127" i="20"/>
  <c r="AC126" i="20"/>
  <c r="I126" i="20"/>
  <c r="I135" i="20" s="1"/>
  <c r="F126" i="20"/>
  <c r="AC125" i="20"/>
  <c r="I125" i="20"/>
  <c r="F125" i="20"/>
  <c r="AC124" i="20"/>
  <c r="I124" i="20"/>
  <c r="F124" i="20"/>
  <c r="AC123" i="20"/>
  <c r="I123" i="20"/>
  <c r="F123" i="20"/>
  <c r="AB120" i="20"/>
  <c r="AB121" i="20" s="1"/>
  <c r="AA120" i="20"/>
  <c r="AA121" i="20" s="1"/>
  <c r="Z120" i="20"/>
  <c r="Z121" i="20" s="1"/>
  <c r="Y120" i="20"/>
  <c r="Y121" i="20" s="1"/>
  <c r="X120" i="20"/>
  <c r="X121" i="20" s="1"/>
  <c r="W120" i="20"/>
  <c r="W121" i="20" s="1"/>
  <c r="V120" i="20"/>
  <c r="V121" i="20" s="1"/>
  <c r="U120" i="20"/>
  <c r="U121" i="20" s="1"/>
  <c r="T120" i="20"/>
  <c r="T121" i="20" s="1"/>
  <c r="S120" i="20"/>
  <c r="S121" i="20" s="1"/>
  <c r="R120" i="20"/>
  <c r="R121" i="20" s="1"/>
  <c r="Q120" i="20"/>
  <c r="Q121" i="20" s="1"/>
  <c r="P120" i="20"/>
  <c r="P121" i="20" s="1"/>
  <c r="O120" i="20"/>
  <c r="O121" i="20" s="1"/>
  <c r="N120" i="20"/>
  <c r="N121" i="20" s="1"/>
  <c r="J120" i="20"/>
  <c r="G120" i="20"/>
  <c r="AC119" i="20"/>
  <c r="I119" i="20"/>
  <c r="F119" i="20"/>
  <c r="AC118" i="20"/>
  <c r="I118" i="20"/>
  <c r="F118" i="20"/>
  <c r="AC117" i="20"/>
  <c r="I117" i="20"/>
  <c r="F117" i="20"/>
  <c r="AC116" i="20"/>
  <c r="I116" i="20"/>
  <c r="F116" i="20"/>
  <c r="AC115" i="20"/>
  <c r="I115" i="20"/>
  <c r="F115" i="20"/>
  <c r="AC114" i="20"/>
  <c r="I114" i="20"/>
  <c r="F114" i="20"/>
  <c r="AC113" i="20"/>
  <c r="I113" i="20"/>
  <c r="F113" i="20"/>
  <c r="AC112" i="20"/>
  <c r="I112" i="20"/>
  <c r="F112" i="20"/>
  <c r="AC111" i="20"/>
  <c r="I111" i="20"/>
  <c r="F111" i="20"/>
  <c r="AC110" i="20"/>
  <c r="I110" i="20"/>
  <c r="F110" i="20"/>
  <c r="AC109" i="20"/>
  <c r="I109" i="20"/>
  <c r="F109" i="20"/>
  <c r="AC108" i="20"/>
  <c r="I108" i="20"/>
  <c r="F108" i="20"/>
  <c r="AB105" i="20"/>
  <c r="AB106" i="20" s="1"/>
  <c r="AA105" i="20"/>
  <c r="AA106" i="20" s="1"/>
  <c r="Z105" i="20"/>
  <c r="Z106" i="20" s="1"/>
  <c r="Y105" i="20"/>
  <c r="Y106" i="20" s="1"/>
  <c r="X105" i="20"/>
  <c r="X106" i="20" s="1"/>
  <c r="W105" i="20"/>
  <c r="W106" i="20" s="1"/>
  <c r="V105" i="20"/>
  <c r="V106" i="20" s="1"/>
  <c r="U105" i="20"/>
  <c r="U106" i="20" s="1"/>
  <c r="T105" i="20"/>
  <c r="T106" i="20" s="1"/>
  <c r="S105" i="20"/>
  <c r="S106" i="20" s="1"/>
  <c r="R105" i="20"/>
  <c r="R106" i="20" s="1"/>
  <c r="Q105" i="20"/>
  <c r="Q106" i="20" s="1"/>
  <c r="P105" i="20"/>
  <c r="P106" i="20" s="1"/>
  <c r="O105" i="20"/>
  <c r="O106" i="20" s="1"/>
  <c r="N105" i="20"/>
  <c r="N106" i="20" s="1"/>
  <c r="J105" i="20"/>
  <c r="G105" i="20"/>
  <c r="AC104" i="20"/>
  <c r="I104" i="20"/>
  <c r="F104" i="20"/>
  <c r="AC103" i="20"/>
  <c r="I103" i="20"/>
  <c r="F103" i="20"/>
  <c r="AC102" i="20"/>
  <c r="I102" i="20"/>
  <c r="F102" i="20"/>
  <c r="AC101" i="20"/>
  <c r="I101" i="20"/>
  <c r="F101" i="20"/>
  <c r="AC100" i="20"/>
  <c r="I100" i="20"/>
  <c r="F100" i="20"/>
  <c r="AC99" i="20"/>
  <c r="I99" i="20"/>
  <c r="F99" i="20"/>
  <c r="AC98" i="20"/>
  <c r="I98" i="20"/>
  <c r="F98" i="20"/>
  <c r="AC97" i="20"/>
  <c r="I97" i="20"/>
  <c r="F97" i="20"/>
  <c r="AC96" i="20"/>
  <c r="I96" i="20"/>
  <c r="F96" i="20"/>
  <c r="AC95" i="20"/>
  <c r="I95" i="20"/>
  <c r="F95" i="20"/>
  <c r="AC94" i="20"/>
  <c r="I94" i="20"/>
  <c r="F94" i="20"/>
  <c r="AC93" i="20"/>
  <c r="I93" i="20"/>
  <c r="F93" i="20"/>
  <c r="Q91" i="20"/>
  <c r="AB90" i="20"/>
  <c r="AB91" i="20" s="1"/>
  <c r="AA90" i="20"/>
  <c r="AA91" i="20" s="1"/>
  <c r="Z90" i="20"/>
  <c r="Z91" i="20" s="1"/>
  <c r="Y90" i="20"/>
  <c r="Y91" i="20" s="1"/>
  <c r="X90" i="20"/>
  <c r="X91" i="20" s="1"/>
  <c r="W90" i="20"/>
  <c r="W91" i="20" s="1"/>
  <c r="V90" i="20"/>
  <c r="V91" i="20" s="1"/>
  <c r="U90" i="20"/>
  <c r="U91" i="20" s="1"/>
  <c r="T90" i="20"/>
  <c r="T91" i="20" s="1"/>
  <c r="S90" i="20"/>
  <c r="S91" i="20" s="1"/>
  <c r="R90" i="20"/>
  <c r="R91" i="20" s="1"/>
  <c r="Q90" i="20"/>
  <c r="P90" i="20"/>
  <c r="P91" i="20" s="1"/>
  <c r="O90" i="20"/>
  <c r="O91" i="20" s="1"/>
  <c r="N90" i="20"/>
  <c r="N91" i="20" s="1"/>
  <c r="J90" i="20"/>
  <c r="G90" i="20"/>
  <c r="AC89" i="20"/>
  <c r="I89" i="20"/>
  <c r="F89" i="20"/>
  <c r="AC88" i="20"/>
  <c r="I88" i="20"/>
  <c r="F88" i="20"/>
  <c r="AC87" i="20"/>
  <c r="I87" i="20"/>
  <c r="F87" i="20"/>
  <c r="AC86" i="20"/>
  <c r="I86" i="20"/>
  <c r="F86" i="20"/>
  <c r="AC85" i="20"/>
  <c r="I85" i="20"/>
  <c r="F85" i="20"/>
  <c r="AC84" i="20"/>
  <c r="I84" i="20"/>
  <c r="F84" i="20"/>
  <c r="AC83" i="20"/>
  <c r="I83" i="20"/>
  <c r="F83" i="20"/>
  <c r="AC82" i="20"/>
  <c r="I82" i="20"/>
  <c r="F82" i="20"/>
  <c r="AC81" i="20"/>
  <c r="I81" i="20"/>
  <c r="F81" i="20"/>
  <c r="AC80" i="20"/>
  <c r="I80" i="20"/>
  <c r="F80" i="20"/>
  <c r="AC79" i="20"/>
  <c r="I79" i="20"/>
  <c r="F79" i="20"/>
  <c r="AC78" i="20"/>
  <c r="I78" i="20"/>
  <c r="F78" i="20"/>
  <c r="AB75" i="20"/>
  <c r="AB76" i="20" s="1"/>
  <c r="AA75" i="20"/>
  <c r="AA76" i="20" s="1"/>
  <c r="Z75" i="20"/>
  <c r="Z76" i="20" s="1"/>
  <c r="Y75" i="20"/>
  <c r="Y76" i="20" s="1"/>
  <c r="X75" i="20"/>
  <c r="X76" i="20" s="1"/>
  <c r="W75" i="20"/>
  <c r="W76" i="20" s="1"/>
  <c r="V75" i="20"/>
  <c r="V76" i="20" s="1"/>
  <c r="U75" i="20"/>
  <c r="U76" i="20" s="1"/>
  <c r="T75" i="20"/>
  <c r="T76" i="20" s="1"/>
  <c r="S75" i="20"/>
  <c r="S76" i="20" s="1"/>
  <c r="R75" i="20"/>
  <c r="R76" i="20" s="1"/>
  <c r="Q75" i="20"/>
  <c r="Q76" i="20" s="1"/>
  <c r="P75" i="20"/>
  <c r="P76" i="20" s="1"/>
  <c r="O75" i="20"/>
  <c r="O76" i="20" s="1"/>
  <c r="N75" i="20"/>
  <c r="N76" i="20" s="1"/>
  <c r="J75" i="20"/>
  <c r="G75" i="20"/>
  <c r="AC74" i="20"/>
  <c r="I74" i="20"/>
  <c r="F74" i="20"/>
  <c r="AC73" i="20"/>
  <c r="I73" i="20"/>
  <c r="F73" i="20"/>
  <c r="AC72" i="20"/>
  <c r="I72" i="20"/>
  <c r="F72" i="20"/>
  <c r="AC71" i="20"/>
  <c r="I71" i="20"/>
  <c r="F71" i="20"/>
  <c r="AC70" i="20"/>
  <c r="I70" i="20"/>
  <c r="F70" i="20"/>
  <c r="AC69" i="20"/>
  <c r="I69" i="20"/>
  <c r="F69" i="20"/>
  <c r="AC68" i="20"/>
  <c r="I68" i="20"/>
  <c r="F68" i="20"/>
  <c r="AC67" i="20"/>
  <c r="I67" i="20"/>
  <c r="F67" i="20"/>
  <c r="AC66" i="20"/>
  <c r="I66" i="20"/>
  <c r="F66" i="20"/>
  <c r="AC65" i="20"/>
  <c r="I65" i="20"/>
  <c r="F65" i="20"/>
  <c r="AC64" i="20"/>
  <c r="I64" i="20"/>
  <c r="F64" i="20"/>
  <c r="AC63" i="20"/>
  <c r="I63" i="20"/>
  <c r="F63" i="20"/>
  <c r="W61" i="20"/>
  <c r="AB60" i="20"/>
  <c r="AB61" i="20" s="1"/>
  <c r="AA60" i="20"/>
  <c r="AA61" i="20" s="1"/>
  <c r="Z60" i="20"/>
  <c r="Z61" i="20" s="1"/>
  <c r="Y60" i="20"/>
  <c r="Y61" i="20" s="1"/>
  <c r="X60" i="20"/>
  <c r="X61" i="20" s="1"/>
  <c r="W60" i="20"/>
  <c r="V60" i="20"/>
  <c r="V61" i="20" s="1"/>
  <c r="U60" i="20"/>
  <c r="U61" i="20" s="1"/>
  <c r="T60" i="20"/>
  <c r="T61" i="20" s="1"/>
  <c r="S60" i="20"/>
  <c r="S61" i="20" s="1"/>
  <c r="R60" i="20"/>
  <c r="R61" i="20" s="1"/>
  <c r="Q60" i="20"/>
  <c r="Q61" i="20" s="1"/>
  <c r="P60" i="20"/>
  <c r="P61" i="20" s="1"/>
  <c r="O60" i="20"/>
  <c r="O61" i="20" s="1"/>
  <c r="N60" i="20"/>
  <c r="N61" i="20" s="1"/>
  <c r="J60" i="20"/>
  <c r="G60" i="20"/>
  <c r="AC59" i="20"/>
  <c r="I59" i="20"/>
  <c r="F59" i="20"/>
  <c r="AC58" i="20"/>
  <c r="I58" i="20"/>
  <c r="F58" i="20"/>
  <c r="AC57" i="20"/>
  <c r="I57" i="20"/>
  <c r="F57" i="20"/>
  <c r="AC56" i="20"/>
  <c r="I56" i="20"/>
  <c r="F56" i="20"/>
  <c r="AC55" i="20"/>
  <c r="I55" i="20"/>
  <c r="F55" i="20"/>
  <c r="AC54" i="20"/>
  <c r="I54" i="20"/>
  <c r="F54" i="20"/>
  <c r="AC53" i="20"/>
  <c r="I53" i="20"/>
  <c r="F53" i="20"/>
  <c r="AC52" i="20"/>
  <c r="I52" i="20"/>
  <c r="F52" i="20"/>
  <c r="AC51" i="20"/>
  <c r="I51" i="20"/>
  <c r="F51" i="20"/>
  <c r="AC50" i="20"/>
  <c r="I50" i="20"/>
  <c r="F50" i="20"/>
  <c r="AC49" i="20"/>
  <c r="I49" i="20"/>
  <c r="F49" i="20"/>
  <c r="AC48" i="20"/>
  <c r="I48" i="20"/>
  <c r="F48" i="20"/>
  <c r="D48" i="20"/>
  <c r="D49" i="20" s="1"/>
  <c r="M49" i="20" s="1"/>
  <c r="C35" i="20"/>
  <c r="C36" i="20" s="1"/>
  <c r="C37" i="20" s="1"/>
  <c r="C38" i="20" s="1"/>
  <c r="C39" i="20" s="1"/>
  <c r="C40" i="20" s="1"/>
  <c r="C41" i="20" s="1"/>
  <c r="AC14" i="20"/>
  <c r="AC13" i="20"/>
  <c r="AC12" i="20"/>
  <c r="AC11" i="20"/>
  <c r="AC10" i="20"/>
  <c r="AC9" i="20"/>
  <c r="AC8" i="20"/>
  <c r="AC7" i="20"/>
  <c r="AC6" i="20"/>
  <c r="AB150" i="19"/>
  <c r="AB151" i="19" s="1"/>
  <c r="AA150" i="19"/>
  <c r="AA151" i="19" s="1"/>
  <c r="Z150" i="19"/>
  <c r="Z151" i="19" s="1"/>
  <c r="Y150" i="19"/>
  <c r="Y151" i="19" s="1"/>
  <c r="X150" i="19"/>
  <c r="X151" i="19" s="1"/>
  <c r="W150" i="19"/>
  <c r="W151" i="19" s="1"/>
  <c r="V150" i="19"/>
  <c r="V151" i="19" s="1"/>
  <c r="U150" i="19"/>
  <c r="U151" i="19" s="1"/>
  <c r="T150" i="19"/>
  <c r="T151" i="19" s="1"/>
  <c r="S150" i="19"/>
  <c r="S151" i="19" s="1"/>
  <c r="R150" i="19"/>
  <c r="R151" i="19" s="1"/>
  <c r="Q150" i="19"/>
  <c r="Q151" i="19" s="1"/>
  <c r="P150" i="19"/>
  <c r="P151" i="19" s="1"/>
  <c r="O150" i="19"/>
  <c r="O151" i="19" s="1"/>
  <c r="N150" i="19"/>
  <c r="N151" i="19" s="1"/>
  <c r="J150" i="19"/>
  <c r="G150" i="19"/>
  <c r="AC149" i="19"/>
  <c r="I149" i="19"/>
  <c r="F149" i="19"/>
  <c r="AC148" i="19"/>
  <c r="I148" i="19"/>
  <c r="F148" i="19"/>
  <c r="AC147" i="19"/>
  <c r="I147" i="19"/>
  <c r="F147" i="19"/>
  <c r="AC146" i="19"/>
  <c r="I146" i="19"/>
  <c r="F146" i="19"/>
  <c r="AC145" i="19"/>
  <c r="I145" i="19"/>
  <c r="F145" i="19"/>
  <c r="AC144" i="19"/>
  <c r="I144" i="19"/>
  <c r="F144" i="19"/>
  <c r="AC143" i="19"/>
  <c r="I143" i="19"/>
  <c r="F143" i="19"/>
  <c r="AC142" i="19"/>
  <c r="I142" i="19"/>
  <c r="F142" i="19"/>
  <c r="AC141" i="19"/>
  <c r="I141" i="19"/>
  <c r="F141" i="19"/>
  <c r="AC140" i="19"/>
  <c r="I140" i="19"/>
  <c r="F140" i="19"/>
  <c r="AC139" i="19"/>
  <c r="I139" i="19"/>
  <c r="F139" i="19"/>
  <c r="AC138" i="19"/>
  <c r="I138" i="19"/>
  <c r="F138" i="19"/>
  <c r="T136" i="19"/>
  <c r="AB135" i="19"/>
  <c r="AB136" i="19" s="1"/>
  <c r="AA135" i="19"/>
  <c r="AA136" i="19" s="1"/>
  <c r="Z135" i="19"/>
  <c r="Z136" i="19" s="1"/>
  <c r="Y135" i="19"/>
  <c r="Y136" i="19" s="1"/>
  <c r="X135" i="19"/>
  <c r="X136" i="19" s="1"/>
  <c r="W135" i="19"/>
  <c r="W136" i="19" s="1"/>
  <c r="V135" i="19"/>
  <c r="V136" i="19" s="1"/>
  <c r="U135" i="19"/>
  <c r="U136" i="19" s="1"/>
  <c r="T135" i="19"/>
  <c r="S135" i="19"/>
  <c r="S136" i="19" s="1"/>
  <c r="R135" i="19"/>
  <c r="R136" i="19" s="1"/>
  <c r="Q135" i="19"/>
  <c r="Q136" i="19" s="1"/>
  <c r="P135" i="19"/>
  <c r="P136" i="19" s="1"/>
  <c r="O135" i="19"/>
  <c r="O136" i="19" s="1"/>
  <c r="N135" i="19"/>
  <c r="N136" i="19" s="1"/>
  <c r="J135" i="19"/>
  <c r="G135" i="19"/>
  <c r="AC134" i="19"/>
  <c r="I134" i="19"/>
  <c r="F134" i="19"/>
  <c r="AC133" i="19"/>
  <c r="I133" i="19"/>
  <c r="F133" i="19"/>
  <c r="AC132" i="19"/>
  <c r="I132" i="19"/>
  <c r="F132" i="19"/>
  <c r="AC131" i="19"/>
  <c r="I131" i="19"/>
  <c r="F131" i="19"/>
  <c r="AC130" i="19"/>
  <c r="I130" i="19"/>
  <c r="F130" i="19"/>
  <c r="AC129" i="19"/>
  <c r="I129" i="19"/>
  <c r="F129" i="19"/>
  <c r="AC128" i="19"/>
  <c r="I128" i="19"/>
  <c r="F128" i="19"/>
  <c r="AC127" i="19"/>
  <c r="I127" i="19"/>
  <c r="F127" i="19"/>
  <c r="AC126" i="19"/>
  <c r="I126" i="19"/>
  <c r="F126" i="19"/>
  <c r="AC125" i="19"/>
  <c r="I125" i="19"/>
  <c r="F125" i="19"/>
  <c r="AC124" i="19"/>
  <c r="I124" i="19"/>
  <c r="F124" i="19"/>
  <c r="AC123" i="19"/>
  <c r="I123" i="19"/>
  <c r="F123" i="19"/>
  <c r="R121" i="19"/>
  <c r="AB120" i="19"/>
  <c r="AB121" i="19" s="1"/>
  <c r="AA120" i="19"/>
  <c r="AA121" i="19" s="1"/>
  <c r="Z120" i="19"/>
  <c r="Z121" i="19" s="1"/>
  <c r="Y120" i="19"/>
  <c r="Y121" i="19" s="1"/>
  <c r="X120" i="19"/>
  <c r="X121" i="19" s="1"/>
  <c r="W120" i="19"/>
  <c r="W121" i="19" s="1"/>
  <c r="V120" i="19"/>
  <c r="V121" i="19" s="1"/>
  <c r="U120" i="19"/>
  <c r="U121" i="19" s="1"/>
  <c r="T120" i="19"/>
  <c r="T121" i="19" s="1"/>
  <c r="S120" i="19"/>
  <c r="S121" i="19" s="1"/>
  <c r="R120" i="19"/>
  <c r="Q120" i="19"/>
  <c r="Q121" i="19" s="1"/>
  <c r="P120" i="19"/>
  <c r="P121" i="19" s="1"/>
  <c r="O120" i="19"/>
  <c r="O121" i="19" s="1"/>
  <c r="N120" i="19"/>
  <c r="N121" i="19" s="1"/>
  <c r="J120" i="19"/>
  <c r="G120" i="19"/>
  <c r="AC119" i="19"/>
  <c r="I119" i="19"/>
  <c r="F119" i="19"/>
  <c r="AC118" i="19"/>
  <c r="I118" i="19"/>
  <c r="F118" i="19"/>
  <c r="AC117" i="19"/>
  <c r="I117" i="19"/>
  <c r="F117" i="19"/>
  <c r="AC116" i="19"/>
  <c r="I116" i="19"/>
  <c r="F116" i="19"/>
  <c r="AC115" i="19"/>
  <c r="I115" i="19"/>
  <c r="F115" i="19"/>
  <c r="AC114" i="19"/>
  <c r="I114" i="19"/>
  <c r="F114" i="19"/>
  <c r="AC113" i="19"/>
  <c r="I113" i="19"/>
  <c r="F113" i="19"/>
  <c r="AC112" i="19"/>
  <c r="I112" i="19"/>
  <c r="F112" i="19"/>
  <c r="AC111" i="19"/>
  <c r="I111" i="19"/>
  <c r="F111" i="19"/>
  <c r="AC110" i="19"/>
  <c r="I110" i="19"/>
  <c r="F110" i="19"/>
  <c r="AC109" i="19"/>
  <c r="I109" i="19"/>
  <c r="F109" i="19"/>
  <c r="AC108" i="19"/>
  <c r="I108" i="19"/>
  <c r="F108" i="19"/>
  <c r="AB105" i="19"/>
  <c r="AB106" i="19" s="1"/>
  <c r="AA105" i="19"/>
  <c r="AA106" i="19" s="1"/>
  <c r="Z105" i="19"/>
  <c r="Z106" i="19" s="1"/>
  <c r="Y105" i="19"/>
  <c r="Y106" i="19" s="1"/>
  <c r="X105" i="19"/>
  <c r="X106" i="19" s="1"/>
  <c r="W105" i="19"/>
  <c r="W106" i="19" s="1"/>
  <c r="V105" i="19"/>
  <c r="V106" i="19" s="1"/>
  <c r="U105" i="19"/>
  <c r="U106" i="19" s="1"/>
  <c r="T105" i="19"/>
  <c r="T106" i="19" s="1"/>
  <c r="S105" i="19"/>
  <c r="S106" i="19" s="1"/>
  <c r="R105" i="19"/>
  <c r="R106" i="19" s="1"/>
  <c r="Q105" i="19"/>
  <c r="Q106" i="19" s="1"/>
  <c r="P105" i="19"/>
  <c r="P106" i="19" s="1"/>
  <c r="O105" i="19"/>
  <c r="O106" i="19" s="1"/>
  <c r="N105" i="19"/>
  <c r="N106" i="19" s="1"/>
  <c r="J105" i="19"/>
  <c r="G105" i="19"/>
  <c r="AC104" i="19"/>
  <c r="I104" i="19"/>
  <c r="F104" i="19"/>
  <c r="AC103" i="19"/>
  <c r="I103" i="19"/>
  <c r="F103" i="19"/>
  <c r="AC102" i="19"/>
  <c r="I102" i="19"/>
  <c r="F102" i="19"/>
  <c r="AC101" i="19"/>
  <c r="I101" i="19"/>
  <c r="F101" i="19"/>
  <c r="AC100" i="19"/>
  <c r="I100" i="19"/>
  <c r="F100" i="19"/>
  <c r="AC99" i="19"/>
  <c r="I99" i="19"/>
  <c r="F99" i="19"/>
  <c r="AC98" i="19"/>
  <c r="I98" i="19"/>
  <c r="F98" i="19"/>
  <c r="AC97" i="19"/>
  <c r="I97" i="19"/>
  <c r="F97" i="19"/>
  <c r="AC96" i="19"/>
  <c r="I96" i="19"/>
  <c r="F96" i="19"/>
  <c r="AC95" i="19"/>
  <c r="I95" i="19"/>
  <c r="F95" i="19"/>
  <c r="AC94" i="19"/>
  <c r="I94" i="19"/>
  <c r="F94" i="19"/>
  <c r="AC93" i="19"/>
  <c r="I93" i="19"/>
  <c r="F93" i="19"/>
  <c r="AB90" i="19"/>
  <c r="AB91" i="19" s="1"/>
  <c r="AA90" i="19"/>
  <c r="AA91" i="19" s="1"/>
  <c r="Z90" i="19"/>
  <c r="Z91" i="19" s="1"/>
  <c r="Y90" i="19"/>
  <c r="Y91" i="19" s="1"/>
  <c r="X90" i="19"/>
  <c r="X91" i="19" s="1"/>
  <c r="W90" i="19"/>
  <c r="W91" i="19" s="1"/>
  <c r="V90" i="19"/>
  <c r="V91" i="19" s="1"/>
  <c r="U90" i="19"/>
  <c r="U91" i="19" s="1"/>
  <c r="T90" i="19"/>
  <c r="T91" i="19" s="1"/>
  <c r="S90" i="19"/>
  <c r="S91" i="19" s="1"/>
  <c r="R90" i="19"/>
  <c r="R91" i="19" s="1"/>
  <c r="Q90" i="19"/>
  <c r="Q91" i="19" s="1"/>
  <c r="P90" i="19"/>
  <c r="P91" i="19" s="1"/>
  <c r="O90" i="19"/>
  <c r="O91" i="19" s="1"/>
  <c r="N90" i="19"/>
  <c r="N91" i="19" s="1"/>
  <c r="J90" i="19"/>
  <c r="G90" i="19"/>
  <c r="AC89" i="19"/>
  <c r="I89" i="19"/>
  <c r="F89" i="19"/>
  <c r="AC88" i="19"/>
  <c r="I88" i="19"/>
  <c r="F88" i="19"/>
  <c r="AC87" i="19"/>
  <c r="I87" i="19"/>
  <c r="F87" i="19"/>
  <c r="AC86" i="19"/>
  <c r="I86" i="19"/>
  <c r="F86" i="19"/>
  <c r="AC85" i="19"/>
  <c r="I85" i="19"/>
  <c r="F85" i="19"/>
  <c r="AC84" i="19"/>
  <c r="I84" i="19"/>
  <c r="F84" i="19"/>
  <c r="AC83" i="19"/>
  <c r="I83" i="19"/>
  <c r="F83" i="19"/>
  <c r="AC82" i="19"/>
  <c r="I82" i="19"/>
  <c r="F82" i="19"/>
  <c r="AC81" i="19"/>
  <c r="I81" i="19"/>
  <c r="F81" i="19"/>
  <c r="AC80" i="19"/>
  <c r="I80" i="19"/>
  <c r="F80" i="19"/>
  <c r="AC79" i="19"/>
  <c r="I79" i="19"/>
  <c r="F79" i="19"/>
  <c r="AC78" i="19"/>
  <c r="I78" i="19"/>
  <c r="F78" i="19"/>
  <c r="AB75" i="19"/>
  <c r="AB76" i="19" s="1"/>
  <c r="AA75" i="19"/>
  <c r="AA76" i="19" s="1"/>
  <c r="Z75" i="19"/>
  <c r="Z76" i="19" s="1"/>
  <c r="Y75" i="19"/>
  <c r="Y76" i="19" s="1"/>
  <c r="X75" i="19"/>
  <c r="X76" i="19" s="1"/>
  <c r="W75" i="19"/>
  <c r="W76" i="19" s="1"/>
  <c r="V75" i="19"/>
  <c r="V76" i="19" s="1"/>
  <c r="U75" i="19"/>
  <c r="U76" i="19" s="1"/>
  <c r="T75" i="19"/>
  <c r="T76" i="19" s="1"/>
  <c r="S75" i="19"/>
  <c r="S76" i="19" s="1"/>
  <c r="R75" i="19"/>
  <c r="R76" i="19" s="1"/>
  <c r="Q75" i="19"/>
  <c r="Q76" i="19" s="1"/>
  <c r="P75" i="19"/>
  <c r="P76" i="19" s="1"/>
  <c r="O75" i="19"/>
  <c r="O76" i="19" s="1"/>
  <c r="N75" i="19"/>
  <c r="N76" i="19" s="1"/>
  <c r="J75" i="19"/>
  <c r="G75" i="19"/>
  <c r="AC74" i="19"/>
  <c r="I74" i="19"/>
  <c r="F74" i="19"/>
  <c r="AC73" i="19"/>
  <c r="I73" i="19"/>
  <c r="F73" i="19"/>
  <c r="AC72" i="19"/>
  <c r="I72" i="19"/>
  <c r="F72" i="19"/>
  <c r="AC71" i="19"/>
  <c r="I71" i="19"/>
  <c r="F71" i="19"/>
  <c r="AC70" i="19"/>
  <c r="I70" i="19"/>
  <c r="F70" i="19"/>
  <c r="AC69" i="19"/>
  <c r="I69" i="19"/>
  <c r="F69" i="19"/>
  <c r="AC68" i="19"/>
  <c r="I68" i="19"/>
  <c r="F68" i="19"/>
  <c r="AC67" i="19"/>
  <c r="I67" i="19"/>
  <c r="F67" i="19"/>
  <c r="AC66" i="19"/>
  <c r="I66" i="19"/>
  <c r="F66" i="19"/>
  <c r="AC65" i="19"/>
  <c r="I65" i="19"/>
  <c r="F65" i="19"/>
  <c r="AC64" i="19"/>
  <c r="I64" i="19"/>
  <c r="F64" i="19"/>
  <c r="AC63" i="19"/>
  <c r="I63" i="19"/>
  <c r="F63" i="19"/>
  <c r="R61" i="19"/>
  <c r="AB60" i="19"/>
  <c r="AB61" i="19" s="1"/>
  <c r="AA60" i="19"/>
  <c r="AA61" i="19" s="1"/>
  <c r="Z60" i="19"/>
  <c r="Z61" i="19" s="1"/>
  <c r="Y60" i="19"/>
  <c r="Y61" i="19" s="1"/>
  <c r="X60" i="19"/>
  <c r="X61" i="19" s="1"/>
  <c r="W60" i="19"/>
  <c r="W61" i="19" s="1"/>
  <c r="V60" i="19"/>
  <c r="V61" i="19" s="1"/>
  <c r="U60" i="19"/>
  <c r="U61" i="19" s="1"/>
  <c r="T60" i="19"/>
  <c r="T61" i="19" s="1"/>
  <c r="S60" i="19"/>
  <c r="S61" i="19" s="1"/>
  <c r="R60" i="19"/>
  <c r="Q60" i="19"/>
  <c r="Q61" i="19" s="1"/>
  <c r="P60" i="19"/>
  <c r="P61" i="19" s="1"/>
  <c r="O60" i="19"/>
  <c r="O61" i="19" s="1"/>
  <c r="N60" i="19"/>
  <c r="N61" i="19" s="1"/>
  <c r="J60" i="19"/>
  <c r="G60" i="19"/>
  <c r="AC59" i="19"/>
  <c r="I59" i="19"/>
  <c r="F59" i="19"/>
  <c r="AC58" i="19"/>
  <c r="I58" i="19"/>
  <c r="F58" i="19"/>
  <c r="AC57" i="19"/>
  <c r="I57" i="19"/>
  <c r="F57" i="19"/>
  <c r="AC56" i="19"/>
  <c r="I56" i="19"/>
  <c r="F56" i="19"/>
  <c r="AC55" i="19"/>
  <c r="I55" i="19"/>
  <c r="F55" i="19"/>
  <c r="AC54" i="19"/>
  <c r="I54" i="19"/>
  <c r="F54" i="19"/>
  <c r="AC53" i="19"/>
  <c r="I53" i="19"/>
  <c r="F53" i="19"/>
  <c r="AC52" i="19"/>
  <c r="I52" i="19"/>
  <c r="F52" i="19"/>
  <c r="AC51" i="19"/>
  <c r="I51" i="19"/>
  <c r="F51" i="19"/>
  <c r="AC50" i="19"/>
  <c r="I50" i="19"/>
  <c r="F50" i="19"/>
  <c r="AC49" i="19"/>
  <c r="I49" i="19"/>
  <c r="F49" i="19"/>
  <c r="AC48" i="19"/>
  <c r="I48" i="19"/>
  <c r="F48" i="19"/>
  <c r="D48" i="19"/>
  <c r="D49" i="19" s="1"/>
  <c r="D50" i="19" s="1"/>
  <c r="C35" i="19"/>
  <c r="C36" i="19" s="1"/>
  <c r="C37" i="19" s="1"/>
  <c r="C38" i="19" s="1"/>
  <c r="C39" i="19" s="1"/>
  <c r="C40" i="19" s="1"/>
  <c r="C41" i="19" s="1"/>
  <c r="AC14" i="19"/>
  <c r="AC13" i="19"/>
  <c r="AC12" i="19"/>
  <c r="AC11" i="19"/>
  <c r="AC10" i="19"/>
  <c r="AC9" i="19"/>
  <c r="AC8" i="19"/>
  <c r="AC7" i="19"/>
  <c r="AC6" i="19"/>
  <c r="AB150" i="18"/>
  <c r="AB151" i="18" s="1"/>
  <c r="AA150" i="18"/>
  <c r="AA151" i="18" s="1"/>
  <c r="Z150" i="18"/>
  <c r="Z151" i="18" s="1"/>
  <c r="Y150" i="18"/>
  <c r="Y151" i="18" s="1"/>
  <c r="X150" i="18"/>
  <c r="X151" i="18" s="1"/>
  <c r="W150" i="18"/>
  <c r="W151" i="18" s="1"/>
  <c r="V150" i="18"/>
  <c r="V151" i="18" s="1"/>
  <c r="U150" i="18"/>
  <c r="U151" i="18" s="1"/>
  <c r="T150" i="18"/>
  <c r="T151" i="18" s="1"/>
  <c r="S150" i="18"/>
  <c r="S151" i="18" s="1"/>
  <c r="R150" i="18"/>
  <c r="R151" i="18" s="1"/>
  <c r="Q150" i="18"/>
  <c r="Q151" i="18" s="1"/>
  <c r="P150" i="18"/>
  <c r="P151" i="18" s="1"/>
  <c r="O150" i="18"/>
  <c r="O151" i="18" s="1"/>
  <c r="N150" i="18"/>
  <c r="N151" i="18" s="1"/>
  <c r="J150" i="18"/>
  <c r="G150" i="18"/>
  <c r="AC149" i="18"/>
  <c r="I149" i="18"/>
  <c r="F149" i="18"/>
  <c r="AC148" i="18"/>
  <c r="I148" i="18"/>
  <c r="F148" i="18"/>
  <c r="AC147" i="18"/>
  <c r="I147" i="18"/>
  <c r="F147" i="18"/>
  <c r="AC146" i="18"/>
  <c r="I146" i="18"/>
  <c r="F146" i="18"/>
  <c r="AC145" i="18"/>
  <c r="I145" i="18"/>
  <c r="F145" i="18"/>
  <c r="AC144" i="18"/>
  <c r="I144" i="18"/>
  <c r="F144" i="18"/>
  <c r="AC143" i="18"/>
  <c r="I143" i="18"/>
  <c r="F143" i="18"/>
  <c r="AC142" i="18"/>
  <c r="I142" i="18"/>
  <c r="F142" i="18"/>
  <c r="AC141" i="18"/>
  <c r="I141" i="18"/>
  <c r="F141" i="18"/>
  <c r="AC140" i="18"/>
  <c r="I140" i="18"/>
  <c r="F140" i="18"/>
  <c r="AC139" i="18"/>
  <c r="I139" i="18"/>
  <c r="F139" i="18"/>
  <c r="AC138" i="18"/>
  <c r="I138" i="18"/>
  <c r="F138" i="18"/>
  <c r="AB135" i="18"/>
  <c r="AB136" i="18" s="1"/>
  <c r="AA135" i="18"/>
  <c r="AA136" i="18" s="1"/>
  <c r="Z135" i="18"/>
  <c r="Z136" i="18" s="1"/>
  <c r="Y135" i="18"/>
  <c r="Y136" i="18" s="1"/>
  <c r="X135" i="18"/>
  <c r="X136" i="18" s="1"/>
  <c r="W135" i="18"/>
  <c r="W136" i="18" s="1"/>
  <c r="V135" i="18"/>
  <c r="V136" i="18" s="1"/>
  <c r="U135" i="18"/>
  <c r="U136" i="18" s="1"/>
  <c r="T135" i="18"/>
  <c r="T136" i="18" s="1"/>
  <c r="S135" i="18"/>
  <c r="S136" i="18" s="1"/>
  <c r="R135" i="18"/>
  <c r="R136" i="18" s="1"/>
  <c r="Q135" i="18"/>
  <c r="Q136" i="18" s="1"/>
  <c r="P135" i="18"/>
  <c r="P136" i="18" s="1"/>
  <c r="O135" i="18"/>
  <c r="O136" i="18" s="1"/>
  <c r="N135" i="18"/>
  <c r="N136" i="18" s="1"/>
  <c r="J135" i="18"/>
  <c r="G135" i="18"/>
  <c r="AC134" i="18"/>
  <c r="I134" i="18"/>
  <c r="F134" i="18"/>
  <c r="AC133" i="18"/>
  <c r="I133" i="18"/>
  <c r="F133" i="18"/>
  <c r="AC132" i="18"/>
  <c r="I132" i="18"/>
  <c r="F132" i="18"/>
  <c r="AC131" i="18"/>
  <c r="I131" i="18"/>
  <c r="F131" i="18"/>
  <c r="AC130" i="18"/>
  <c r="I130" i="18"/>
  <c r="F130" i="18"/>
  <c r="AC129" i="18"/>
  <c r="I129" i="18"/>
  <c r="F129" i="18"/>
  <c r="AC128" i="18"/>
  <c r="I128" i="18"/>
  <c r="F128" i="18"/>
  <c r="AC127" i="18"/>
  <c r="I127" i="18"/>
  <c r="F127" i="18"/>
  <c r="AC126" i="18"/>
  <c r="I126" i="18"/>
  <c r="F126" i="18"/>
  <c r="AC125" i="18"/>
  <c r="I125" i="18"/>
  <c r="F125" i="18"/>
  <c r="AC124" i="18"/>
  <c r="I124" i="18"/>
  <c r="F124" i="18"/>
  <c r="AC123" i="18"/>
  <c r="I123" i="18"/>
  <c r="F123" i="18"/>
  <c r="AB120" i="18"/>
  <c r="AB121" i="18" s="1"/>
  <c r="AA120" i="18"/>
  <c r="AA121" i="18" s="1"/>
  <c r="Z120" i="18"/>
  <c r="Z121" i="18" s="1"/>
  <c r="Y120" i="18"/>
  <c r="Y121" i="18" s="1"/>
  <c r="X120" i="18"/>
  <c r="X121" i="18" s="1"/>
  <c r="W120" i="18"/>
  <c r="W121" i="18" s="1"/>
  <c r="V120" i="18"/>
  <c r="V121" i="18" s="1"/>
  <c r="U120" i="18"/>
  <c r="U121" i="18" s="1"/>
  <c r="T120" i="18"/>
  <c r="T121" i="18" s="1"/>
  <c r="S120" i="18"/>
  <c r="S121" i="18" s="1"/>
  <c r="R120" i="18"/>
  <c r="R121" i="18" s="1"/>
  <c r="Q120" i="18"/>
  <c r="Q121" i="18" s="1"/>
  <c r="P120" i="18"/>
  <c r="P121" i="18" s="1"/>
  <c r="O120" i="18"/>
  <c r="O121" i="18" s="1"/>
  <c r="N120" i="18"/>
  <c r="N121" i="18" s="1"/>
  <c r="J120" i="18"/>
  <c r="G120" i="18"/>
  <c r="AC119" i="18"/>
  <c r="I119" i="18"/>
  <c r="F119" i="18"/>
  <c r="AC118" i="18"/>
  <c r="I118" i="18"/>
  <c r="F118" i="18"/>
  <c r="AC117" i="18"/>
  <c r="I117" i="18"/>
  <c r="F117" i="18"/>
  <c r="AC116" i="18"/>
  <c r="I116" i="18"/>
  <c r="F116" i="18"/>
  <c r="AC115" i="18"/>
  <c r="I115" i="18"/>
  <c r="F115" i="18"/>
  <c r="AC114" i="18"/>
  <c r="I114" i="18"/>
  <c r="F114" i="18"/>
  <c r="AC113" i="18"/>
  <c r="I113" i="18"/>
  <c r="F113" i="18"/>
  <c r="AC112" i="18"/>
  <c r="I112" i="18"/>
  <c r="F112" i="18"/>
  <c r="AC111" i="18"/>
  <c r="I111" i="18"/>
  <c r="F111" i="18"/>
  <c r="AC110" i="18"/>
  <c r="I110" i="18"/>
  <c r="F110" i="18"/>
  <c r="AC109" i="18"/>
  <c r="I109" i="18"/>
  <c r="F109" i="18"/>
  <c r="AC108" i="18"/>
  <c r="I108" i="18"/>
  <c r="F108" i="18"/>
  <c r="AB105" i="18"/>
  <c r="AB106" i="18" s="1"/>
  <c r="AA105" i="18"/>
  <c r="AA106" i="18" s="1"/>
  <c r="Z105" i="18"/>
  <c r="Z106" i="18" s="1"/>
  <c r="Y105" i="18"/>
  <c r="Y106" i="18" s="1"/>
  <c r="X105" i="18"/>
  <c r="X106" i="18" s="1"/>
  <c r="W105" i="18"/>
  <c r="W106" i="18" s="1"/>
  <c r="V105" i="18"/>
  <c r="V106" i="18" s="1"/>
  <c r="U105" i="18"/>
  <c r="U106" i="18" s="1"/>
  <c r="T105" i="18"/>
  <c r="T106" i="18" s="1"/>
  <c r="S105" i="18"/>
  <c r="S106" i="18" s="1"/>
  <c r="R105" i="18"/>
  <c r="R106" i="18" s="1"/>
  <c r="Q105" i="18"/>
  <c r="Q106" i="18" s="1"/>
  <c r="P105" i="18"/>
  <c r="P106" i="18" s="1"/>
  <c r="O105" i="18"/>
  <c r="O106" i="18" s="1"/>
  <c r="N105" i="18"/>
  <c r="N106" i="18" s="1"/>
  <c r="J105" i="18"/>
  <c r="G105" i="18"/>
  <c r="AC104" i="18"/>
  <c r="I104" i="18"/>
  <c r="F104" i="18"/>
  <c r="AC103" i="18"/>
  <c r="I103" i="18"/>
  <c r="F103" i="18"/>
  <c r="AC102" i="18"/>
  <c r="I102" i="18"/>
  <c r="F102" i="18"/>
  <c r="AC101" i="18"/>
  <c r="I101" i="18"/>
  <c r="F101" i="18"/>
  <c r="AC100" i="18"/>
  <c r="I100" i="18"/>
  <c r="F100" i="18"/>
  <c r="AC99" i="18"/>
  <c r="I99" i="18"/>
  <c r="F99" i="18"/>
  <c r="AC98" i="18"/>
  <c r="I98" i="18"/>
  <c r="F98" i="18"/>
  <c r="AC97" i="18"/>
  <c r="I97" i="18"/>
  <c r="F97" i="18"/>
  <c r="AC96" i="18"/>
  <c r="I96" i="18"/>
  <c r="F96" i="18"/>
  <c r="AC95" i="18"/>
  <c r="I95" i="18"/>
  <c r="F95" i="18"/>
  <c r="AC94" i="18"/>
  <c r="I94" i="18"/>
  <c r="F94" i="18"/>
  <c r="AC93" i="18"/>
  <c r="I93" i="18"/>
  <c r="F93" i="18"/>
  <c r="AB90" i="18"/>
  <c r="AB91" i="18" s="1"/>
  <c r="AA90" i="18"/>
  <c r="AA91" i="18" s="1"/>
  <c r="Z90" i="18"/>
  <c r="Z91" i="18" s="1"/>
  <c r="Y90" i="18"/>
  <c r="Y91" i="18" s="1"/>
  <c r="X90" i="18"/>
  <c r="X91" i="18" s="1"/>
  <c r="W90" i="18"/>
  <c r="W91" i="18" s="1"/>
  <c r="V90" i="18"/>
  <c r="V91" i="18" s="1"/>
  <c r="U90" i="18"/>
  <c r="U91" i="18" s="1"/>
  <c r="T90" i="18"/>
  <c r="T91" i="18" s="1"/>
  <c r="S90" i="18"/>
  <c r="S91" i="18" s="1"/>
  <c r="R90" i="18"/>
  <c r="R91" i="18" s="1"/>
  <c r="Q90" i="18"/>
  <c r="Q91" i="18" s="1"/>
  <c r="P90" i="18"/>
  <c r="P91" i="18" s="1"/>
  <c r="O90" i="18"/>
  <c r="O91" i="18" s="1"/>
  <c r="N90" i="18"/>
  <c r="N91" i="18" s="1"/>
  <c r="J90" i="18"/>
  <c r="G90" i="18"/>
  <c r="AC89" i="18"/>
  <c r="I89" i="18"/>
  <c r="F89" i="18"/>
  <c r="AC88" i="18"/>
  <c r="I88" i="18"/>
  <c r="F88" i="18"/>
  <c r="AC87" i="18"/>
  <c r="I87" i="18"/>
  <c r="F87" i="18"/>
  <c r="AC86" i="18"/>
  <c r="I86" i="18"/>
  <c r="F86" i="18"/>
  <c r="AC85" i="18"/>
  <c r="I85" i="18"/>
  <c r="F85" i="18"/>
  <c r="AC84" i="18"/>
  <c r="I84" i="18"/>
  <c r="F84" i="18"/>
  <c r="AC83" i="18"/>
  <c r="I83" i="18"/>
  <c r="F83" i="18"/>
  <c r="AC82" i="18"/>
  <c r="I82" i="18"/>
  <c r="F82" i="18"/>
  <c r="AC81" i="18"/>
  <c r="I81" i="18"/>
  <c r="F81" i="18"/>
  <c r="AC80" i="18"/>
  <c r="I80" i="18"/>
  <c r="F80" i="18"/>
  <c r="AC79" i="18"/>
  <c r="I79" i="18"/>
  <c r="F79" i="18"/>
  <c r="AC78" i="18"/>
  <c r="I78" i="18"/>
  <c r="F78" i="18"/>
  <c r="AB75" i="18"/>
  <c r="AB76" i="18" s="1"/>
  <c r="AA75" i="18"/>
  <c r="AA76" i="18" s="1"/>
  <c r="Z75" i="18"/>
  <c r="Z76" i="18" s="1"/>
  <c r="Y75" i="18"/>
  <c r="Y76" i="18" s="1"/>
  <c r="X75" i="18"/>
  <c r="X76" i="18" s="1"/>
  <c r="W75" i="18"/>
  <c r="W76" i="18" s="1"/>
  <c r="V75" i="18"/>
  <c r="V76" i="18" s="1"/>
  <c r="U75" i="18"/>
  <c r="U76" i="18" s="1"/>
  <c r="T75" i="18"/>
  <c r="T76" i="18" s="1"/>
  <c r="S75" i="18"/>
  <c r="S76" i="18" s="1"/>
  <c r="R75" i="18"/>
  <c r="R76" i="18" s="1"/>
  <c r="Q75" i="18"/>
  <c r="Q76" i="18" s="1"/>
  <c r="P75" i="18"/>
  <c r="P76" i="18" s="1"/>
  <c r="O75" i="18"/>
  <c r="O76" i="18" s="1"/>
  <c r="N75" i="18"/>
  <c r="N76" i="18" s="1"/>
  <c r="J75" i="18"/>
  <c r="G75" i="18"/>
  <c r="AC74" i="18"/>
  <c r="I74" i="18"/>
  <c r="F74" i="18"/>
  <c r="AC73" i="18"/>
  <c r="I73" i="18"/>
  <c r="F73" i="18"/>
  <c r="AC72" i="18"/>
  <c r="I72" i="18"/>
  <c r="F72" i="18"/>
  <c r="AC71" i="18"/>
  <c r="I71" i="18"/>
  <c r="F71" i="18"/>
  <c r="AC70" i="18"/>
  <c r="I70" i="18"/>
  <c r="F70" i="18"/>
  <c r="AC69" i="18"/>
  <c r="I69" i="18"/>
  <c r="F69" i="18"/>
  <c r="AC68" i="18"/>
  <c r="I68" i="18"/>
  <c r="F68" i="18"/>
  <c r="AC67" i="18"/>
  <c r="I67" i="18"/>
  <c r="F67" i="18"/>
  <c r="AC66" i="18"/>
  <c r="I66" i="18"/>
  <c r="F66" i="18"/>
  <c r="AC65" i="18"/>
  <c r="I65" i="18"/>
  <c r="F65" i="18"/>
  <c r="AC64" i="18"/>
  <c r="I64" i="18"/>
  <c r="F64" i="18"/>
  <c r="AC63" i="18"/>
  <c r="I63" i="18"/>
  <c r="F63" i="18"/>
  <c r="AB60" i="18"/>
  <c r="AB61" i="18" s="1"/>
  <c r="AA60" i="18"/>
  <c r="AA61" i="18" s="1"/>
  <c r="Z60" i="18"/>
  <c r="Z61" i="18" s="1"/>
  <c r="Y60" i="18"/>
  <c r="Y61" i="18" s="1"/>
  <c r="X60" i="18"/>
  <c r="X61" i="18" s="1"/>
  <c r="W60" i="18"/>
  <c r="W61" i="18" s="1"/>
  <c r="V60" i="18"/>
  <c r="V61" i="18" s="1"/>
  <c r="U60" i="18"/>
  <c r="U61" i="18" s="1"/>
  <c r="T60" i="18"/>
  <c r="T61" i="18" s="1"/>
  <c r="S60" i="18"/>
  <c r="S61" i="18" s="1"/>
  <c r="R60" i="18"/>
  <c r="R61" i="18" s="1"/>
  <c r="Q60" i="18"/>
  <c r="Q61" i="18" s="1"/>
  <c r="P60" i="18"/>
  <c r="P61" i="18" s="1"/>
  <c r="O60" i="18"/>
  <c r="O61" i="18" s="1"/>
  <c r="N60" i="18"/>
  <c r="N61" i="18" s="1"/>
  <c r="J60" i="18"/>
  <c r="G60" i="18"/>
  <c r="AC59" i="18"/>
  <c r="I59" i="18"/>
  <c r="F59" i="18"/>
  <c r="AC58" i="18"/>
  <c r="I58" i="18"/>
  <c r="F58" i="18"/>
  <c r="AC57" i="18"/>
  <c r="I57" i="18"/>
  <c r="F57" i="18"/>
  <c r="AC56" i="18"/>
  <c r="I56" i="18"/>
  <c r="F56" i="18"/>
  <c r="AC55" i="18"/>
  <c r="I55" i="18"/>
  <c r="F55" i="18"/>
  <c r="AC54" i="18"/>
  <c r="I54" i="18"/>
  <c r="F54" i="18"/>
  <c r="AC53" i="18"/>
  <c r="I53" i="18"/>
  <c r="F53" i="18"/>
  <c r="AC52" i="18"/>
  <c r="I52" i="18"/>
  <c r="F52" i="18"/>
  <c r="AC51" i="18"/>
  <c r="I51" i="18"/>
  <c r="F51" i="18"/>
  <c r="AC50" i="18"/>
  <c r="I50" i="18"/>
  <c r="F50" i="18"/>
  <c r="AC49" i="18"/>
  <c r="I49" i="18"/>
  <c r="F49" i="18"/>
  <c r="AC48" i="18"/>
  <c r="I48" i="18"/>
  <c r="F48" i="18"/>
  <c r="D48" i="18"/>
  <c r="M48" i="18" s="1"/>
  <c r="C35" i="18"/>
  <c r="C36" i="18" s="1"/>
  <c r="C37" i="18" s="1"/>
  <c r="C38" i="18" s="1"/>
  <c r="C39" i="18" s="1"/>
  <c r="C40" i="18" s="1"/>
  <c r="C41" i="18" s="1"/>
  <c r="AC14" i="18"/>
  <c r="AC13" i="18"/>
  <c r="AC12" i="18"/>
  <c r="AC11" i="18"/>
  <c r="AC10" i="18"/>
  <c r="AC9" i="18"/>
  <c r="AC8" i="18"/>
  <c r="AC7" i="18"/>
  <c r="AC6" i="18"/>
  <c r="AB150" i="17"/>
  <c r="AB151" i="17" s="1"/>
  <c r="AA150" i="17"/>
  <c r="AA151" i="17" s="1"/>
  <c r="Z150" i="17"/>
  <c r="Z151" i="17" s="1"/>
  <c r="Y150" i="17"/>
  <c r="Y151" i="17" s="1"/>
  <c r="X150" i="17"/>
  <c r="X151" i="17" s="1"/>
  <c r="W150" i="17"/>
  <c r="W151" i="17" s="1"/>
  <c r="V150" i="17"/>
  <c r="V151" i="17" s="1"/>
  <c r="U150" i="17"/>
  <c r="U151" i="17" s="1"/>
  <c r="T150" i="17"/>
  <c r="T151" i="17" s="1"/>
  <c r="S150" i="17"/>
  <c r="S151" i="17" s="1"/>
  <c r="R150" i="17"/>
  <c r="R151" i="17" s="1"/>
  <c r="Q150" i="17"/>
  <c r="Q151" i="17" s="1"/>
  <c r="P150" i="17"/>
  <c r="P151" i="17" s="1"/>
  <c r="O150" i="17"/>
  <c r="O151" i="17" s="1"/>
  <c r="N150" i="17"/>
  <c r="N151" i="17" s="1"/>
  <c r="J150" i="17"/>
  <c r="G150" i="17"/>
  <c r="AC149" i="17"/>
  <c r="I149" i="17"/>
  <c r="F149" i="17"/>
  <c r="AC148" i="17"/>
  <c r="I148" i="17"/>
  <c r="F148" i="17"/>
  <c r="AC147" i="17"/>
  <c r="I147" i="17"/>
  <c r="F147" i="17"/>
  <c r="AC146" i="17"/>
  <c r="I146" i="17"/>
  <c r="F146" i="17"/>
  <c r="AC145" i="17"/>
  <c r="I145" i="17"/>
  <c r="F145" i="17"/>
  <c r="AC144" i="17"/>
  <c r="I144" i="17"/>
  <c r="F144" i="17"/>
  <c r="AC143" i="17"/>
  <c r="I143" i="17"/>
  <c r="F143" i="17"/>
  <c r="AC142" i="17"/>
  <c r="I142" i="17"/>
  <c r="F142" i="17"/>
  <c r="AC141" i="17"/>
  <c r="I141" i="17"/>
  <c r="F141" i="17"/>
  <c r="AC140" i="17"/>
  <c r="I140" i="17"/>
  <c r="F140" i="17"/>
  <c r="AC139" i="17"/>
  <c r="I139" i="17"/>
  <c r="F139" i="17"/>
  <c r="AC138" i="17"/>
  <c r="I138" i="17"/>
  <c r="F138" i="17"/>
  <c r="AB135" i="17"/>
  <c r="AB136" i="17" s="1"/>
  <c r="AA135" i="17"/>
  <c r="AA136" i="17" s="1"/>
  <c r="Z135" i="17"/>
  <c r="Z136" i="17" s="1"/>
  <c r="Y135" i="17"/>
  <c r="Y136" i="17" s="1"/>
  <c r="X135" i="17"/>
  <c r="X136" i="17" s="1"/>
  <c r="W135" i="17"/>
  <c r="W136" i="17" s="1"/>
  <c r="V135" i="17"/>
  <c r="V136" i="17" s="1"/>
  <c r="U135" i="17"/>
  <c r="U136" i="17" s="1"/>
  <c r="T135" i="17"/>
  <c r="T136" i="17" s="1"/>
  <c r="S135" i="17"/>
  <c r="S136" i="17" s="1"/>
  <c r="R135" i="17"/>
  <c r="R136" i="17" s="1"/>
  <c r="Q135" i="17"/>
  <c r="Q136" i="17" s="1"/>
  <c r="P135" i="17"/>
  <c r="P136" i="17" s="1"/>
  <c r="O135" i="17"/>
  <c r="O136" i="17" s="1"/>
  <c r="N135" i="17"/>
  <c r="N136" i="17" s="1"/>
  <c r="J135" i="17"/>
  <c r="G135" i="17"/>
  <c r="AC134" i="17"/>
  <c r="I134" i="17"/>
  <c r="F134" i="17"/>
  <c r="AC133" i="17"/>
  <c r="I133" i="17"/>
  <c r="F133" i="17"/>
  <c r="AC132" i="17"/>
  <c r="I132" i="17"/>
  <c r="F132" i="17"/>
  <c r="AC131" i="17"/>
  <c r="I131" i="17"/>
  <c r="F131" i="17"/>
  <c r="AC130" i="17"/>
  <c r="I130" i="17"/>
  <c r="F130" i="17"/>
  <c r="AC129" i="17"/>
  <c r="I129" i="17"/>
  <c r="F129" i="17"/>
  <c r="AC128" i="17"/>
  <c r="I128" i="17"/>
  <c r="F128" i="17"/>
  <c r="AC127" i="17"/>
  <c r="I127" i="17"/>
  <c r="F127" i="17"/>
  <c r="AC126" i="17"/>
  <c r="I126" i="17"/>
  <c r="F126" i="17"/>
  <c r="AC125" i="17"/>
  <c r="I125" i="17"/>
  <c r="F125" i="17"/>
  <c r="AC124" i="17"/>
  <c r="I124" i="17"/>
  <c r="F124" i="17"/>
  <c r="AC123" i="17"/>
  <c r="I123" i="17"/>
  <c r="F123" i="17"/>
  <c r="AB120" i="17"/>
  <c r="AB121" i="17" s="1"/>
  <c r="AA120" i="17"/>
  <c r="AA121" i="17" s="1"/>
  <c r="Z120" i="17"/>
  <c r="Z121" i="17" s="1"/>
  <c r="Y120" i="17"/>
  <c r="Y121" i="17" s="1"/>
  <c r="X120" i="17"/>
  <c r="X121" i="17" s="1"/>
  <c r="W120" i="17"/>
  <c r="W121" i="17" s="1"/>
  <c r="V120" i="17"/>
  <c r="V121" i="17" s="1"/>
  <c r="U120" i="17"/>
  <c r="U121" i="17" s="1"/>
  <c r="T120" i="17"/>
  <c r="T121" i="17" s="1"/>
  <c r="S120" i="17"/>
  <c r="S121" i="17" s="1"/>
  <c r="R120" i="17"/>
  <c r="R121" i="17" s="1"/>
  <c r="Q120" i="17"/>
  <c r="Q121" i="17" s="1"/>
  <c r="P120" i="17"/>
  <c r="P121" i="17" s="1"/>
  <c r="O120" i="17"/>
  <c r="O121" i="17" s="1"/>
  <c r="N120" i="17"/>
  <c r="N121" i="17" s="1"/>
  <c r="J120" i="17"/>
  <c r="G120" i="17"/>
  <c r="AC119" i="17"/>
  <c r="I119" i="17"/>
  <c r="F119" i="17"/>
  <c r="AC118" i="17"/>
  <c r="I118" i="17"/>
  <c r="F118" i="17"/>
  <c r="AC117" i="17"/>
  <c r="I117" i="17"/>
  <c r="F117" i="17"/>
  <c r="AC116" i="17"/>
  <c r="I116" i="17"/>
  <c r="F116" i="17"/>
  <c r="AC115" i="17"/>
  <c r="I115" i="17"/>
  <c r="F115" i="17"/>
  <c r="AC114" i="17"/>
  <c r="I114" i="17"/>
  <c r="F114" i="17"/>
  <c r="AC113" i="17"/>
  <c r="I113" i="17"/>
  <c r="F113" i="17"/>
  <c r="AC112" i="17"/>
  <c r="I112" i="17"/>
  <c r="F112" i="17"/>
  <c r="AC111" i="17"/>
  <c r="I111" i="17"/>
  <c r="F111" i="17"/>
  <c r="AC110" i="17"/>
  <c r="I110" i="17"/>
  <c r="F110" i="17"/>
  <c r="AC109" i="17"/>
  <c r="I109" i="17"/>
  <c r="F109" i="17"/>
  <c r="AC108" i="17"/>
  <c r="I108" i="17"/>
  <c r="F108" i="17"/>
  <c r="AB105" i="17"/>
  <c r="AB106" i="17" s="1"/>
  <c r="AA105" i="17"/>
  <c r="AA106" i="17" s="1"/>
  <c r="Z105" i="17"/>
  <c r="Z106" i="17" s="1"/>
  <c r="Y105" i="17"/>
  <c r="Y106" i="17" s="1"/>
  <c r="X105" i="17"/>
  <c r="X106" i="17" s="1"/>
  <c r="W105" i="17"/>
  <c r="W106" i="17" s="1"/>
  <c r="V105" i="17"/>
  <c r="V106" i="17" s="1"/>
  <c r="U105" i="17"/>
  <c r="U106" i="17" s="1"/>
  <c r="T105" i="17"/>
  <c r="T106" i="17" s="1"/>
  <c r="S105" i="17"/>
  <c r="S106" i="17" s="1"/>
  <c r="R105" i="17"/>
  <c r="R106" i="17" s="1"/>
  <c r="Q105" i="17"/>
  <c r="Q106" i="17" s="1"/>
  <c r="P105" i="17"/>
  <c r="P106" i="17" s="1"/>
  <c r="O105" i="17"/>
  <c r="O106" i="17" s="1"/>
  <c r="N105" i="17"/>
  <c r="N106" i="17" s="1"/>
  <c r="J105" i="17"/>
  <c r="G105" i="17"/>
  <c r="AC104" i="17"/>
  <c r="I104" i="17"/>
  <c r="F104" i="17"/>
  <c r="AC103" i="17"/>
  <c r="I103" i="17"/>
  <c r="F103" i="17"/>
  <c r="AC102" i="17"/>
  <c r="I102" i="17"/>
  <c r="F102" i="17"/>
  <c r="AC101" i="17"/>
  <c r="I101" i="17"/>
  <c r="F101" i="17"/>
  <c r="AC100" i="17"/>
  <c r="I100" i="17"/>
  <c r="F100" i="17"/>
  <c r="AC99" i="17"/>
  <c r="I99" i="17"/>
  <c r="F99" i="17"/>
  <c r="AC98" i="17"/>
  <c r="I98" i="17"/>
  <c r="F98" i="17"/>
  <c r="AC97" i="17"/>
  <c r="I97" i="17"/>
  <c r="F97" i="17"/>
  <c r="AC96" i="17"/>
  <c r="I96" i="17"/>
  <c r="F96" i="17"/>
  <c r="AC95" i="17"/>
  <c r="I95" i="17"/>
  <c r="F95" i="17"/>
  <c r="AC94" i="17"/>
  <c r="I94" i="17"/>
  <c r="F94" i="17"/>
  <c r="AC93" i="17"/>
  <c r="I93" i="17"/>
  <c r="F93" i="17"/>
  <c r="AB90" i="17"/>
  <c r="AB91" i="17" s="1"/>
  <c r="AA90" i="17"/>
  <c r="AA91" i="17" s="1"/>
  <c r="Z90" i="17"/>
  <c r="Z91" i="17" s="1"/>
  <c r="Y90" i="17"/>
  <c r="Y91" i="17" s="1"/>
  <c r="X90" i="17"/>
  <c r="X91" i="17" s="1"/>
  <c r="W90" i="17"/>
  <c r="W91" i="17" s="1"/>
  <c r="V90" i="17"/>
  <c r="V91" i="17" s="1"/>
  <c r="U90" i="17"/>
  <c r="U91" i="17" s="1"/>
  <c r="T90" i="17"/>
  <c r="T91" i="17" s="1"/>
  <c r="S90" i="17"/>
  <c r="S91" i="17" s="1"/>
  <c r="R90" i="17"/>
  <c r="R91" i="17" s="1"/>
  <c r="Q90" i="17"/>
  <c r="Q91" i="17" s="1"/>
  <c r="P90" i="17"/>
  <c r="P91" i="17" s="1"/>
  <c r="O90" i="17"/>
  <c r="O91" i="17" s="1"/>
  <c r="N90" i="17"/>
  <c r="N91" i="17" s="1"/>
  <c r="J90" i="17"/>
  <c r="G90" i="17"/>
  <c r="AC89" i="17"/>
  <c r="I89" i="17"/>
  <c r="F89" i="17"/>
  <c r="AC88" i="17"/>
  <c r="I88" i="17"/>
  <c r="F88" i="17"/>
  <c r="AC87" i="17"/>
  <c r="I87" i="17"/>
  <c r="F87" i="17"/>
  <c r="AC86" i="17"/>
  <c r="I86" i="17"/>
  <c r="F86" i="17"/>
  <c r="AC85" i="17"/>
  <c r="I85" i="17"/>
  <c r="F85" i="17"/>
  <c r="AC84" i="17"/>
  <c r="I84" i="17"/>
  <c r="F84" i="17"/>
  <c r="AC83" i="17"/>
  <c r="I83" i="17"/>
  <c r="F83" i="17"/>
  <c r="AC82" i="17"/>
  <c r="I82" i="17"/>
  <c r="F82" i="17"/>
  <c r="AC81" i="17"/>
  <c r="I81" i="17"/>
  <c r="F81" i="17"/>
  <c r="AC80" i="17"/>
  <c r="I80" i="17"/>
  <c r="F80" i="17"/>
  <c r="AC79" i="17"/>
  <c r="I79" i="17"/>
  <c r="F79" i="17"/>
  <c r="AC78" i="17"/>
  <c r="I78" i="17"/>
  <c r="F78" i="17"/>
  <c r="AB75" i="17"/>
  <c r="AB76" i="17" s="1"/>
  <c r="AA75" i="17"/>
  <c r="AA76" i="17" s="1"/>
  <c r="Z75" i="17"/>
  <c r="Z76" i="17" s="1"/>
  <c r="Y75" i="17"/>
  <c r="Y76" i="17" s="1"/>
  <c r="X75" i="17"/>
  <c r="X76" i="17" s="1"/>
  <c r="W75" i="17"/>
  <c r="W76" i="17" s="1"/>
  <c r="V75" i="17"/>
  <c r="V76" i="17" s="1"/>
  <c r="U75" i="17"/>
  <c r="U76" i="17" s="1"/>
  <c r="T75" i="17"/>
  <c r="T76" i="17" s="1"/>
  <c r="S75" i="17"/>
  <c r="S76" i="17" s="1"/>
  <c r="R75" i="17"/>
  <c r="R76" i="17" s="1"/>
  <c r="Q75" i="17"/>
  <c r="Q76" i="17" s="1"/>
  <c r="P75" i="17"/>
  <c r="P76" i="17" s="1"/>
  <c r="O75" i="17"/>
  <c r="O76" i="17" s="1"/>
  <c r="N75" i="17"/>
  <c r="N76" i="17" s="1"/>
  <c r="J75" i="17"/>
  <c r="G75" i="17"/>
  <c r="AC74" i="17"/>
  <c r="I74" i="17"/>
  <c r="F74" i="17"/>
  <c r="AC73" i="17"/>
  <c r="I73" i="17"/>
  <c r="F73" i="17"/>
  <c r="AC72" i="17"/>
  <c r="I72" i="17"/>
  <c r="F72" i="17"/>
  <c r="AC71" i="17"/>
  <c r="I71" i="17"/>
  <c r="F71" i="17"/>
  <c r="AC70" i="17"/>
  <c r="I70" i="17"/>
  <c r="F70" i="17"/>
  <c r="AC69" i="17"/>
  <c r="I69" i="17"/>
  <c r="F69" i="17"/>
  <c r="AC68" i="17"/>
  <c r="I68" i="17"/>
  <c r="F68" i="17"/>
  <c r="AC67" i="17"/>
  <c r="I67" i="17"/>
  <c r="F67" i="17"/>
  <c r="AC66" i="17"/>
  <c r="I66" i="17"/>
  <c r="F66" i="17"/>
  <c r="AC65" i="17"/>
  <c r="I65" i="17"/>
  <c r="F65" i="17"/>
  <c r="AC64" i="17"/>
  <c r="I64" i="17"/>
  <c r="F64" i="17"/>
  <c r="AC63" i="17"/>
  <c r="I63" i="17"/>
  <c r="F63" i="17"/>
  <c r="Z61" i="17"/>
  <c r="AB60" i="17"/>
  <c r="AB61" i="17" s="1"/>
  <c r="AA60" i="17"/>
  <c r="AA61" i="17" s="1"/>
  <c r="Z60" i="17"/>
  <c r="Y60" i="17"/>
  <c r="Y61" i="17" s="1"/>
  <c r="X60" i="17"/>
  <c r="X61" i="17" s="1"/>
  <c r="W60" i="17"/>
  <c r="W61" i="17" s="1"/>
  <c r="V60" i="17"/>
  <c r="V61" i="17" s="1"/>
  <c r="U60" i="17"/>
  <c r="U61" i="17" s="1"/>
  <c r="T60" i="17"/>
  <c r="T61" i="17" s="1"/>
  <c r="S60" i="17"/>
  <c r="S61" i="17" s="1"/>
  <c r="R60" i="17"/>
  <c r="R61" i="17" s="1"/>
  <c r="Q60" i="17"/>
  <c r="Q61" i="17" s="1"/>
  <c r="P60" i="17"/>
  <c r="P61" i="17" s="1"/>
  <c r="O60" i="17"/>
  <c r="O61" i="17" s="1"/>
  <c r="N60" i="17"/>
  <c r="N61" i="17" s="1"/>
  <c r="J60" i="17"/>
  <c r="G60" i="17"/>
  <c r="AC59" i="17"/>
  <c r="I59" i="17"/>
  <c r="F59" i="17"/>
  <c r="AC58" i="17"/>
  <c r="I58" i="17"/>
  <c r="F58" i="17"/>
  <c r="AC57" i="17"/>
  <c r="I57" i="17"/>
  <c r="F57" i="17"/>
  <c r="AC56" i="17"/>
  <c r="I56" i="17"/>
  <c r="F56" i="17"/>
  <c r="AC55" i="17"/>
  <c r="I55" i="17"/>
  <c r="F55" i="17"/>
  <c r="AC54" i="17"/>
  <c r="I54" i="17"/>
  <c r="F54" i="17"/>
  <c r="AC53" i="17"/>
  <c r="I53" i="17"/>
  <c r="F53" i="17"/>
  <c r="AC52" i="17"/>
  <c r="I52" i="17"/>
  <c r="F52" i="17"/>
  <c r="AC51" i="17"/>
  <c r="I51" i="17"/>
  <c r="F51" i="17"/>
  <c r="AC50" i="17"/>
  <c r="I50" i="17"/>
  <c r="F50" i="17"/>
  <c r="AC49" i="17"/>
  <c r="I49" i="17"/>
  <c r="F49" i="17"/>
  <c r="AC48" i="17"/>
  <c r="I48" i="17"/>
  <c r="F48" i="17"/>
  <c r="D48" i="17"/>
  <c r="M48" i="17" s="1"/>
  <c r="C35" i="17"/>
  <c r="C36" i="17" s="1"/>
  <c r="C37" i="17" s="1"/>
  <c r="C38" i="17" s="1"/>
  <c r="C39" i="17" s="1"/>
  <c r="C40" i="17" s="1"/>
  <c r="C41" i="17" s="1"/>
  <c r="AC14" i="17"/>
  <c r="AC13" i="17"/>
  <c r="AC12" i="17"/>
  <c r="AC11" i="17"/>
  <c r="AC10" i="17"/>
  <c r="AC9" i="17"/>
  <c r="AC8" i="17"/>
  <c r="AC7" i="17"/>
  <c r="AC6" i="17"/>
  <c r="AB150" i="16"/>
  <c r="AB151" i="16" s="1"/>
  <c r="AA150" i="16"/>
  <c r="AA151" i="16" s="1"/>
  <c r="Z150" i="16"/>
  <c r="Z151" i="16" s="1"/>
  <c r="Y150" i="16"/>
  <c r="Y151" i="16" s="1"/>
  <c r="X150" i="16"/>
  <c r="X151" i="16" s="1"/>
  <c r="W150" i="16"/>
  <c r="W151" i="16" s="1"/>
  <c r="V150" i="16"/>
  <c r="V151" i="16" s="1"/>
  <c r="U150" i="16"/>
  <c r="U151" i="16" s="1"/>
  <c r="T150" i="16"/>
  <c r="T151" i="16" s="1"/>
  <c r="S150" i="16"/>
  <c r="S151" i="16" s="1"/>
  <c r="R150" i="16"/>
  <c r="R151" i="16" s="1"/>
  <c r="Q150" i="16"/>
  <c r="Q151" i="16" s="1"/>
  <c r="P150" i="16"/>
  <c r="P151" i="16" s="1"/>
  <c r="O150" i="16"/>
  <c r="O151" i="16" s="1"/>
  <c r="N150" i="16"/>
  <c r="N151" i="16" s="1"/>
  <c r="J150" i="16"/>
  <c r="G150" i="16"/>
  <c r="AC149" i="16"/>
  <c r="I149" i="16"/>
  <c r="F149" i="16"/>
  <c r="AC148" i="16"/>
  <c r="I148" i="16"/>
  <c r="F148" i="16"/>
  <c r="AC147" i="16"/>
  <c r="I147" i="16"/>
  <c r="F147" i="16"/>
  <c r="AC146" i="16"/>
  <c r="I146" i="16"/>
  <c r="F146" i="16"/>
  <c r="AC145" i="16"/>
  <c r="I145" i="16"/>
  <c r="F145" i="16"/>
  <c r="AC144" i="16"/>
  <c r="I144" i="16"/>
  <c r="F144" i="16"/>
  <c r="AC143" i="16"/>
  <c r="I143" i="16"/>
  <c r="F143" i="16"/>
  <c r="AC142" i="16"/>
  <c r="I142" i="16"/>
  <c r="F142" i="16"/>
  <c r="AC141" i="16"/>
  <c r="I141" i="16"/>
  <c r="F141" i="16"/>
  <c r="AC140" i="16"/>
  <c r="I140" i="16"/>
  <c r="F140" i="16"/>
  <c r="AC139" i="16"/>
  <c r="I139" i="16"/>
  <c r="F139" i="16"/>
  <c r="AC138" i="16"/>
  <c r="I138" i="16"/>
  <c r="F138" i="16"/>
  <c r="AB135" i="16"/>
  <c r="AB136" i="16" s="1"/>
  <c r="AA135" i="16"/>
  <c r="AA136" i="16" s="1"/>
  <c r="Z135" i="16"/>
  <c r="Z136" i="16" s="1"/>
  <c r="Y135" i="16"/>
  <c r="Y136" i="16" s="1"/>
  <c r="X135" i="16"/>
  <c r="X136" i="16" s="1"/>
  <c r="W135" i="16"/>
  <c r="W136" i="16" s="1"/>
  <c r="V135" i="16"/>
  <c r="V136" i="16" s="1"/>
  <c r="U135" i="16"/>
  <c r="U136" i="16" s="1"/>
  <c r="T135" i="16"/>
  <c r="T136" i="16" s="1"/>
  <c r="S135" i="16"/>
  <c r="S136" i="16" s="1"/>
  <c r="R135" i="16"/>
  <c r="R136" i="16" s="1"/>
  <c r="Q135" i="16"/>
  <c r="Q136" i="16" s="1"/>
  <c r="P135" i="16"/>
  <c r="P136" i="16" s="1"/>
  <c r="O135" i="16"/>
  <c r="O136" i="16" s="1"/>
  <c r="N135" i="16"/>
  <c r="N136" i="16" s="1"/>
  <c r="J135" i="16"/>
  <c r="G135" i="16"/>
  <c r="AC134" i="16"/>
  <c r="I134" i="16"/>
  <c r="F134" i="16"/>
  <c r="AC133" i="16"/>
  <c r="I133" i="16"/>
  <c r="F133" i="16"/>
  <c r="AC132" i="16"/>
  <c r="I132" i="16"/>
  <c r="F132" i="16"/>
  <c r="AC131" i="16"/>
  <c r="I131" i="16"/>
  <c r="F131" i="16"/>
  <c r="AC130" i="16"/>
  <c r="I130" i="16"/>
  <c r="F130" i="16"/>
  <c r="AC129" i="16"/>
  <c r="I129" i="16"/>
  <c r="F129" i="16"/>
  <c r="AC128" i="16"/>
  <c r="I128" i="16"/>
  <c r="F128" i="16"/>
  <c r="AC127" i="16"/>
  <c r="I127" i="16"/>
  <c r="F127" i="16"/>
  <c r="AC126" i="16"/>
  <c r="I126" i="16"/>
  <c r="F126" i="16"/>
  <c r="AC125" i="16"/>
  <c r="I125" i="16"/>
  <c r="F125" i="16"/>
  <c r="AC124" i="16"/>
  <c r="I124" i="16"/>
  <c r="F124" i="16"/>
  <c r="AC123" i="16"/>
  <c r="I123" i="16"/>
  <c r="F123" i="16"/>
  <c r="AB120" i="16"/>
  <c r="AB121" i="16" s="1"/>
  <c r="AA120" i="16"/>
  <c r="AA121" i="16" s="1"/>
  <c r="Z120" i="16"/>
  <c r="Z121" i="16" s="1"/>
  <c r="Y120" i="16"/>
  <c r="Y121" i="16" s="1"/>
  <c r="X120" i="16"/>
  <c r="X121" i="16" s="1"/>
  <c r="W120" i="16"/>
  <c r="W121" i="16" s="1"/>
  <c r="V120" i="16"/>
  <c r="V121" i="16" s="1"/>
  <c r="U120" i="16"/>
  <c r="U121" i="16" s="1"/>
  <c r="T120" i="16"/>
  <c r="T121" i="16" s="1"/>
  <c r="S120" i="16"/>
  <c r="S121" i="16" s="1"/>
  <c r="R120" i="16"/>
  <c r="R121" i="16" s="1"/>
  <c r="Q120" i="16"/>
  <c r="Q121" i="16" s="1"/>
  <c r="P120" i="16"/>
  <c r="P121" i="16" s="1"/>
  <c r="O120" i="16"/>
  <c r="O121" i="16" s="1"/>
  <c r="N120" i="16"/>
  <c r="N121" i="16" s="1"/>
  <c r="J120" i="16"/>
  <c r="G120" i="16"/>
  <c r="AC119" i="16"/>
  <c r="I119" i="16"/>
  <c r="F119" i="16"/>
  <c r="AC118" i="16"/>
  <c r="I118" i="16"/>
  <c r="F118" i="16"/>
  <c r="AC117" i="16"/>
  <c r="I117" i="16"/>
  <c r="F117" i="16"/>
  <c r="AC116" i="16"/>
  <c r="I116" i="16"/>
  <c r="F116" i="16"/>
  <c r="AC115" i="16"/>
  <c r="I115" i="16"/>
  <c r="F115" i="16"/>
  <c r="AC114" i="16"/>
  <c r="I114" i="16"/>
  <c r="F114" i="16"/>
  <c r="AC113" i="16"/>
  <c r="I113" i="16"/>
  <c r="F113" i="16"/>
  <c r="AC112" i="16"/>
  <c r="I112" i="16"/>
  <c r="F112" i="16"/>
  <c r="AC111" i="16"/>
  <c r="I111" i="16"/>
  <c r="F111" i="16"/>
  <c r="AC110" i="16"/>
  <c r="I110" i="16"/>
  <c r="F110" i="16"/>
  <c r="AC109" i="16"/>
  <c r="I109" i="16"/>
  <c r="F109" i="16"/>
  <c r="AC108" i="16"/>
  <c r="I108" i="16"/>
  <c r="F108" i="16"/>
  <c r="AB105" i="16"/>
  <c r="AB106" i="16" s="1"/>
  <c r="AA105" i="16"/>
  <c r="AA106" i="16" s="1"/>
  <c r="Z105" i="16"/>
  <c r="Z106" i="16" s="1"/>
  <c r="Y105" i="16"/>
  <c r="Y106" i="16" s="1"/>
  <c r="X105" i="16"/>
  <c r="X106" i="16" s="1"/>
  <c r="W105" i="16"/>
  <c r="W106" i="16" s="1"/>
  <c r="V105" i="16"/>
  <c r="V106" i="16" s="1"/>
  <c r="U105" i="16"/>
  <c r="U106" i="16" s="1"/>
  <c r="T105" i="16"/>
  <c r="T106" i="16" s="1"/>
  <c r="S105" i="16"/>
  <c r="S106" i="16" s="1"/>
  <c r="R105" i="16"/>
  <c r="R106" i="16" s="1"/>
  <c r="Q105" i="16"/>
  <c r="Q106" i="16" s="1"/>
  <c r="P105" i="16"/>
  <c r="P106" i="16" s="1"/>
  <c r="O105" i="16"/>
  <c r="O106" i="16" s="1"/>
  <c r="N105" i="16"/>
  <c r="N106" i="16" s="1"/>
  <c r="J105" i="16"/>
  <c r="G105" i="16"/>
  <c r="AC104" i="16"/>
  <c r="I104" i="16"/>
  <c r="F104" i="16"/>
  <c r="AC103" i="16"/>
  <c r="I103" i="16"/>
  <c r="F103" i="16"/>
  <c r="AC102" i="16"/>
  <c r="I102" i="16"/>
  <c r="F102" i="16"/>
  <c r="AC101" i="16"/>
  <c r="I101" i="16"/>
  <c r="F101" i="16"/>
  <c r="AC100" i="16"/>
  <c r="I100" i="16"/>
  <c r="F100" i="16"/>
  <c r="AC99" i="16"/>
  <c r="I99" i="16"/>
  <c r="F99" i="16"/>
  <c r="AC98" i="16"/>
  <c r="I98" i="16"/>
  <c r="F98" i="16"/>
  <c r="AC97" i="16"/>
  <c r="I97" i="16"/>
  <c r="F97" i="16"/>
  <c r="AC96" i="16"/>
  <c r="I96" i="16"/>
  <c r="F96" i="16"/>
  <c r="AC95" i="16"/>
  <c r="I95" i="16"/>
  <c r="F95" i="16"/>
  <c r="AC94" i="16"/>
  <c r="I94" i="16"/>
  <c r="F94" i="16"/>
  <c r="AC93" i="16"/>
  <c r="I93" i="16"/>
  <c r="F93" i="16"/>
  <c r="AB90" i="16"/>
  <c r="AB91" i="16" s="1"/>
  <c r="AA90" i="16"/>
  <c r="AA91" i="16" s="1"/>
  <c r="Z90" i="16"/>
  <c r="Z91" i="16" s="1"/>
  <c r="Y90" i="16"/>
  <c r="Y91" i="16" s="1"/>
  <c r="X90" i="16"/>
  <c r="X91" i="16" s="1"/>
  <c r="W90" i="16"/>
  <c r="W91" i="16" s="1"/>
  <c r="V90" i="16"/>
  <c r="V91" i="16" s="1"/>
  <c r="U90" i="16"/>
  <c r="U91" i="16" s="1"/>
  <c r="T90" i="16"/>
  <c r="T91" i="16" s="1"/>
  <c r="S90" i="16"/>
  <c r="S91" i="16" s="1"/>
  <c r="R90" i="16"/>
  <c r="R91" i="16" s="1"/>
  <c r="Q90" i="16"/>
  <c r="Q91" i="16" s="1"/>
  <c r="P90" i="16"/>
  <c r="P91" i="16" s="1"/>
  <c r="O90" i="16"/>
  <c r="O91" i="16" s="1"/>
  <c r="N90" i="16"/>
  <c r="N91" i="16" s="1"/>
  <c r="J90" i="16"/>
  <c r="G90" i="16"/>
  <c r="AC89" i="16"/>
  <c r="I89" i="16"/>
  <c r="F89" i="16"/>
  <c r="AC88" i="16"/>
  <c r="I88" i="16"/>
  <c r="F88" i="16"/>
  <c r="AC87" i="16"/>
  <c r="I87" i="16"/>
  <c r="F87" i="16"/>
  <c r="AC86" i="16"/>
  <c r="I86" i="16"/>
  <c r="F86" i="16"/>
  <c r="AC85" i="16"/>
  <c r="I85" i="16"/>
  <c r="F85" i="16"/>
  <c r="AC84" i="16"/>
  <c r="I84" i="16"/>
  <c r="F84" i="16"/>
  <c r="AC83" i="16"/>
  <c r="I83" i="16"/>
  <c r="F83" i="16"/>
  <c r="AC82" i="16"/>
  <c r="I82" i="16"/>
  <c r="F82" i="16"/>
  <c r="AC81" i="16"/>
  <c r="I81" i="16"/>
  <c r="F81" i="16"/>
  <c r="AC80" i="16"/>
  <c r="I80" i="16"/>
  <c r="F80" i="16"/>
  <c r="AC79" i="16"/>
  <c r="I79" i="16"/>
  <c r="F79" i="16"/>
  <c r="AC78" i="16"/>
  <c r="I78" i="16"/>
  <c r="F78" i="16"/>
  <c r="AB75" i="16"/>
  <c r="AB76" i="16" s="1"/>
  <c r="AA75" i="16"/>
  <c r="AA76" i="16" s="1"/>
  <c r="Z75" i="16"/>
  <c r="Z76" i="16" s="1"/>
  <c r="Y75" i="16"/>
  <c r="Y76" i="16" s="1"/>
  <c r="X75" i="16"/>
  <c r="X76" i="16" s="1"/>
  <c r="W75" i="16"/>
  <c r="W76" i="16" s="1"/>
  <c r="V75" i="16"/>
  <c r="V76" i="16" s="1"/>
  <c r="U75" i="16"/>
  <c r="U76" i="16" s="1"/>
  <c r="T75" i="16"/>
  <c r="T76" i="16" s="1"/>
  <c r="S75" i="16"/>
  <c r="S76" i="16" s="1"/>
  <c r="R75" i="16"/>
  <c r="R76" i="16" s="1"/>
  <c r="Q75" i="16"/>
  <c r="Q76" i="16" s="1"/>
  <c r="P75" i="16"/>
  <c r="P76" i="16" s="1"/>
  <c r="O75" i="16"/>
  <c r="O76" i="16" s="1"/>
  <c r="N75" i="16"/>
  <c r="N76" i="16" s="1"/>
  <c r="J75" i="16"/>
  <c r="G75" i="16"/>
  <c r="AC74" i="16"/>
  <c r="I74" i="16"/>
  <c r="F74" i="16"/>
  <c r="AC73" i="16"/>
  <c r="I73" i="16"/>
  <c r="F73" i="16"/>
  <c r="AC72" i="16"/>
  <c r="I72" i="16"/>
  <c r="F72" i="16"/>
  <c r="AC71" i="16"/>
  <c r="I71" i="16"/>
  <c r="F71" i="16"/>
  <c r="AC70" i="16"/>
  <c r="I70" i="16"/>
  <c r="F70" i="16"/>
  <c r="AC69" i="16"/>
  <c r="I69" i="16"/>
  <c r="F69" i="16"/>
  <c r="AC68" i="16"/>
  <c r="I68" i="16"/>
  <c r="F68" i="16"/>
  <c r="AC67" i="16"/>
  <c r="I67" i="16"/>
  <c r="F67" i="16"/>
  <c r="AC66" i="16"/>
  <c r="I66" i="16"/>
  <c r="F66" i="16"/>
  <c r="AC65" i="16"/>
  <c r="I65" i="16"/>
  <c r="F65" i="16"/>
  <c r="AC64" i="16"/>
  <c r="I64" i="16"/>
  <c r="F64" i="16"/>
  <c r="AC63" i="16"/>
  <c r="I63" i="16"/>
  <c r="F63" i="16"/>
  <c r="AB60" i="16"/>
  <c r="AB61" i="16" s="1"/>
  <c r="AA60" i="16"/>
  <c r="AA61" i="16" s="1"/>
  <c r="Z60" i="16"/>
  <c r="Z61" i="16" s="1"/>
  <c r="Y60" i="16"/>
  <c r="Y61" i="16" s="1"/>
  <c r="X60" i="16"/>
  <c r="X61" i="16" s="1"/>
  <c r="W60" i="16"/>
  <c r="W61" i="16" s="1"/>
  <c r="V60" i="16"/>
  <c r="V61" i="16" s="1"/>
  <c r="U60" i="16"/>
  <c r="U61" i="16" s="1"/>
  <c r="T60" i="16"/>
  <c r="T61" i="16" s="1"/>
  <c r="S60" i="16"/>
  <c r="S61" i="16" s="1"/>
  <c r="R60" i="16"/>
  <c r="R61" i="16" s="1"/>
  <c r="Q60" i="16"/>
  <c r="Q61" i="16" s="1"/>
  <c r="P60" i="16"/>
  <c r="P61" i="16" s="1"/>
  <c r="O60" i="16"/>
  <c r="O61" i="16" s="1"/>
  <c r="N60" i="16"/>
  <c r="N61" i="16" s="1"/>
  <c r="J60" i="16"/>
  <c r="G60" i="16"/>
  <c r="AC59" i="16"/>
  <c r="I59" i="16"/>
  <c r="F59" i="16"/>
  <c r="AC58" i="16"/>
  <c r="I58" i="16"/>
  <c r="F58" i="16"/>
  <c r="AC57" i="16"/>
  <c r="I57" i="16"/>
  <c r="F57" i="16"/>
  <c r="AC56" i="16"/>
  <c r="I56" i="16"/>
  <c r="F56" i="16"/>
  <c r="AC55" i="16"/>
  <c r="I55" i="16"/>
  <c r="F55" i="16"/>
  <c r="AC54" i="16"/>
  <c r="I54" i="16"/>
  <c r="F54" i="16"/>
  <c r="AC53" i="16"/>
  <c r="I53" i="16"/>
  <c r="F53" i="16"/>
  <c r="AC52" i="16"/>
  <c r="I52" i="16"/>
  <c r="F52" i="16"/>
  <c r="AC51" i="16"/>
  <c r="I51" i="16"/>
  <c r="F51" i="16"/>
  <c r="AC50" i="16"/>
  <c r="I50" i="16"/>
  <c r="F50" i="16"/>
  <c r="AC49" i="16"/>
  <c r="I49" i="16"/>
  <c r="F49" i="16"/>
  <c r="AC48" i="16"/>
  <c r="I48" i="16"/>
  <c r="F48" i="16"/>
  <c r="D48" i="16"/>
  <c r="M48" i="16" s="1"/>
  <c r="C35" i="16"/>
  <c r="C36" i="16" s="1"/>
  <c r="C37" i="16" s="1"/>
  <c r="C38" i="16" s="1"/>
  <c r="C39" i="16" s="1"/>
  <c r="C40" i="16" s="1"/>
  <c r="C41" i="16" s="1"/>
  <c r="AC14" i="16"/>
  <c r="AC13" i="16"/>
  <c r="AC12" i="16"/>
  <c r="AC11" i="16"/>
  <c r="AC10" i="16"/>
  <c r="AC9" i="16"/>
  <c r="AC8" i="16"/>
  <c r="AC7" i="16"/>
  <c r="AC6" i="16"/>
  <c r="F135" i="19" l="1"/>
  <c r="D40" i="19" s="1"/>
  <c r="F105" i="24"/>
  <c r="D38" i="24" s="1"/>
  <c r="F105" i="16"/>
  <c r="D38" i="16" s="1"/>
  <c r="I90" i="20"/>
  <c r="AC150" i="24"/>
  <c r="AC151" i="24" s="1"/>
  <c r="E41" i="24" s="1"/>
  <c r="I105" i="19"/>
  <c r="F150" i="20"/>
  <c r="D41" i="20" s="1"/>
  <c r="AC150" i="25"/>
  <c r="AC151" i="25" s="1"/>
  <c r="E41" i="25" s="1"/>
  <c r="AC60" i="18"/>
  <c r="AC61" i="18" s="1"/>
  <c r="E35" i="18" s="1"/>
  <c r="F90" i="18"/>
  <c r="D37" i="18" s="1"/>
  <c r="I135" i="18"/>
  <c r="F120" i="22"/>
  <c r="D39" i="22" s="1"/>
  <c r="I150" i="22"/>
  <c r="I90" i="19"/>
  <c r="AC75" i="21"/>
  <c r="AC76" i="21" s="1"/>
  <c r="E36" i="21" s="1"/>
  <c r="I135" i="25"/>
  <c r="AC90" i="18"/>
  <c r="AC91" i="18" s="1"/>
  <c r="E37" i="18" s="1"/>
  <c r="F120" i="18"/>
  <c r="D39" i="18" s="1"/>
  <c r="F105" i="19"/>
  <c r="D38" i="19" s="1"/>
  <c r="AC60" i="22"/>
  <c r="AC61" i="22" s="1"/>
  <c r="E35" i="22" s="1"/>
  <c r="AC135" i="22"/>
  <c r="AC136" i="22" s="1"/>
  <c r="E40" i="22" s="1"/>
  <c r="I60" i="23"/>
  <c r="AC135" i="23"/>
  <c r="AC136" i="23" s="1"/>
  <c r="E40" i="23" s="1"/>
  <c r="I135" i="22"/>
  <c r="F150" i="22"/>
  <c r="D41" i="22" s="1"/>
  <c r="F90" i="23"/>
  <c r="D37" i="23" s="1"/>
  <c r="I75" i="24"/>
  <c r="AC75" i="24"/>
  <c r="AC76" i="24" s="1"/>
  <c r="E36" i="24" s="1"/>
  <c r="AC90" i="24"/>
  <c r="AC91" i="24" s="1"/>
  <c r="E37" i="24" s="1"/>
  <c r="F37" i="24" s="1"/>
  <c r="I150" i="24"/>
  <c r="F75" i="18"/>
  <c r="D36" i="18" s="1"/>
  <c r="I120" i="18"/>
  <c r="AC75" i="19"/>
  <c r="AC76" i="19" s="1"/>
  <c r="E36" i="19" s="1"/>
  <c r="I120" i="19"/>
  <c r="I150" i="19"/>
  <c r="I105" i="16"/>
  <c r="AC120" i="18"/>
  <c r="AC121" i="18" s="1"/>
  <c r="E39" i="18" s="1"/>
  <c r="F39" i="18" s="1"/>
  <c r="F150" i="18"/>
  <c r="D41" i="18" s="1"/>
  <c r="I90" i="21"/>
  <c r="AC90" i="22"/>
  <c r="AC91" i="22" s="1"/>
  <c r="E37" i="22" s="1"/>
  <c r="F90" i="24"/>
  <c r="D37" i="24" s="1"/>
  <c r="AC105" i="25"/>
  <c r="AC106" i="25" s="1"/>
  <c r="E38" i="25" s="1"/>
  <c r="F135" i="17"/>
  <c r="D40" i="17" s="1"/>
  <c r="F105" i="18"/>
  <c r="D38" i="18" s="1"/>
  <c r="I150" i="18"/>
  <c r="F60" i="20"/>
  <c r="D35" i="20" s="1"/>
  <c r="F60" i="21"/>
  <c r="D35" i="21" s="1"/>
  <c r="I105" i="21"/>
  <c r="F105" i="22"/>
  <c r="D38" i="22" s="1"/>
  <c r="F75" i="23"/>
  <c r="D36" i="23" s="1"/>
  <c r="I105" i="23"/>
  <c r="F120" i="17"/>
  <c r="D39" i="17" s="1"/>
  <c r="F39" i="17" s="1"/>
  <c r="I120" i="17"/>
  <c r="I105" i="18"/>
  <c r="AC150" i="18"/>
  <c r="AC151" i="18" s="1"/>
  <c r="E41" i="18" s="1"/>
  <c r="I60" i="20"/>
  <c r="AC60" i="20"/>
  <c r="AC61" i="20" s="1"/>
  <c r="E35" i="20" s="1"/>
  <c r="F105" i="20"/>
  <c r="D38" i="20" s="1"/>
  <c r="F75" i="21"/>
  <c r="D36" i="21" s="1"/>
  <c r="F90" i="21"/>
  <c r="D37" i="21" s="1"/>
  <c r="F37" i="21" s="1"/>
  <c r="F120" i="21"/>
  <c r="D39" i="21" s="1"/>
  <c r="I135" i="21"/>
  <c r="F60" i="23"/>
  <c r="D35" i="23" s="1"/>
  <c r="AC90" i="23"/>
  <c r="AC91" i="23" s="1"/>
  <c r="E37" i="23" s="1"/>
  <c r="F105" i="23"/>
  <c r="D38" i="23" s="1"/>
  <c r="AC135" i="24"/>
  <c r="AC136" i="24" s="1"/>
  <c r="E40" i="24" s="1"/>
  <c r="I90" i="25"/>
  <c r="F135" i="25"/>
  <c r="D40" i="25" s="1"/>
  <c r="F40" i="25" s="1"/>
  <c r="F90" i="16"/>
  <c r="D37" i="16" s="1"/>
  <c r="F37" i="16" s="1"/>
  <c r="I90" i="17"/>
  <c r="AC135" i="17"/>
  <c r="AC136" i="17" s="1"/>
  <c r="E40" i="17" s="1"/>
  <c r="AC135" i="16"/>
  <c r="AC136" i="16" s="1"/>
  <c r="E40" i="16" s="1"/>
  <c r="I60" i="17"/>
  <c r="AC90" i="16"/>
  <c r="AC91" i="16" s="1"/>
  <c r="E37" i="16" s="1"/>
  <c r="AC120" i="17"/>
  <c r="AC121" i="17" s="1"/>
  <c r="E39" i="17" s="1"/>
  <c r="I60" i="18"/>
  <c r="AC105" i="18"/>
  <c r="AC106" i="18" s="1"/>
  <c r="E38" i="18" s="1"/>
  <c r="F135" i="18"/>
  <c r="D40" i="18" s="1"/>
  <c r="AC135" i="19"/>
  <c r="AC136" i="19" s="1"/>
  <c r="E40" i="19" s="1"/>
  <c r="F40" i="19" s="1"/>
  <c r="F150" i="19"/>
  <c r="D41" i="19" s="1"/>
  <c r="AC75" i="20"/>
  <c r="AC76" i="20" s="1"/>
  <c r="E36" i="20" s="1"/>
  <c r="I75" i="21"/>
  <c r="AC135" i="21"/>
  <c r="AC136" i="21" s="1"/>
  <c r="E40" i="21" s="1"/>
  <c r="F150" i="21"/>
  <c r="D41" i="21" s="1"/>
  <c r="F41" i="21" s="1"/>
  <c r="F60" i="22"/>
  <c r="D35" i="22" s="1"/>
  <c r="F75" i="22"/>
  <c r="D36" i="22" s="1"/>
  <c r="I150" i="23"/>
  <c r="AC60" i="24"/>
  <c r="AC61" i="24" s="1"/>
  <c r="E35" i="24" s="1"/>
  <c r="F35" i="24" s="1"/>
  <c r="F120" i="24"/>
  <c r="D39" i="24" s="1"/>
  <c r="I120" i="24"/>
  <c r="AC135" i="25"/>
  <c r="AC136" i="25" s="1"/>
  <c r="E40" i="25" s="1"/>
  <c r="F150" i="25"/>
  <c r="D41" i="25" s="1"/>
  <c r="I90" i="18"/>
  <c r="AC135" i="18"/>
  <c r="AC136" i="18" s="1"/>
  <c r="E40" i="18" s="1"/>
  <c r="AC120" i="19"/>
  <c r="AC121" i="19" s="1"/>
  <c r="E39" i="19" s="1"/>
  <c r="AC150" i="19"/>
  <c r="AC151" i="19" s="1"/>
  <c r="E41" i="19" s="1"/>
  <c r="I75" i="20"/>
  <c r="F90" i="20"/>
  <c r="D37" i="20" s="1"/>
  <c r="I120" i="20"/>
  <c r="I150" i="20"/>
  <c r="AC60" i="21"/>
  <c r="AC61" i="21" s="1"/>
  <c r="E35" i="21" s="1"/>
  <c r="AC150" i="21"/>
  <c r="AC151" i="21" s="1"/>
  <c r="E41" i="21" s="1"/>
  <c r="F90" i="22"/>
  <c r="D37" i="22" s="1"/>
  <c r="F37" i="22" s="1"/>
  <c r="AC120" i="23"/>
  <c r="AC121" i="23" s="1"/>
  <c r="E39" i="23" s="1"/>
  <c r="I90" i="24"/>
  <c r="I135" i="24"/>
  <c r="F150" i="24"/>
  <c r="D41" i="24" s="1"/>
  <c r="F41" i="24" s="1"/>
  <c r="M49" i="21"/>
  <c r="D50" i="21"/>
  <c r="M50" i="21" s="1"/>
  <c r="M49" i="24"/>
  <c r="D50" i="24"/>
  <c r="M50" i="24" s="1"/>
  <c r="C48" i="20"/>
  <c r="M48" i="20"/>
  <c r="C48" i="21"/>
  <c r="M48" i="21"/>
  <c r="C48" i="24"/>
  <c r="M48" i="24"/>
  <c r="C48" i="25"/>
  <c r="D49" i="25"/>
  <c r="M49" i="25" s="1"/>
  <c r="C48" i="16"/>
  <c r="C48" i="19"/>
  <c r="M49" i="22"/>
  <c r="M48" i="23"/>
  <c r="D49" i="16"/>
  <c r="AC75" i="18"/>
  <c r="AC76" i="18" s="1"/>
  <c r="E36" i="18" s="1"/>
  <c r="F36" i="18" s="1"/>
  <c r="I75" i="18"/>
  <c r="F60" i="18"/>
  <c r="D35" i="18" s="1"/>
  <c r="F35" i="18" s="1"/>
  <c r="AC75" i="17"/>
  <c r="AC76" i="17" s="1"/>
  <c r="E36" i="17" s="1"/>
  <c r="AC60" i="17"/>
  <c r="AC61" i="17" s="1"/>
  <c r="E35" i="17" s="1"/>
  <c r="I75" i="17"/>
  <c r="I105" i="22"/>
  <c r="M50" i="22"/>
  <c r="D51" i="22"/>
  <c r="I60" i="22"/>
  <c r="AC120" i="22"/>
  <c r="AC121" i="22" s="1"/>
  <c r="E39" i="22" s="1"/>
  <c r="F39" i="22" s="1"/>
  <c r="AC75" i="22"/>
  <c r="AC76" i="22" s="1"/>
  <c r="E36" i="22" s="1"/>
  <c r="F36" i="22" s="1"/>
  <c r="I90" i="22"/>
  <c r="AC105" i="22"/>
  <c r="AC106" i="22" s="1"/>
  <c r="E38" i="22" s="1"/>
  <c r="F38" i="22" s="1"/>
  <c r="M48" i="22"/>
  <c r="M49" i="23"/>
  <c r="D50" i="23"/>
  <c r="F135" i="22"/>
  <c r="D40" i="22" s="1"/>
  <c r="AC150" i="22"/>
  <c r="AC151" i="22" s="1"/>
  <c r="E41" i="22" s="1"/>
  <c r="F41" i="22" s="1"/>
  <c r="C48" i="22"/>
  <c r="I120" i="22"/>
  <c r="I75" i="23"/>
  <c r="F37" i="23"/>
  <c r="AC60" i="23"/>
  <c r="AC61" i="23" s="1"/>
  <c r="E35" i="23" s="1"/>
  <c r="F35" i="23" s="1"/>
  <c r="AC75" i="23"/>
  <c r="AC76" i="23" s="1"/>
  <c r="E36" i="23" s="1"/>
  <c r="F36" i="23" s="1"/>
  <c r="I90" i="23"/>
  <c r="F135" i="23"/>
  <c r="D40" i="23" s="1"/>
  <c r="F40" i="23" s="1"/>
  <c r="AC150" i="23"/>
  <c r="AC151" i="23" s="1"/>
  <c r="E41" i="23" s="1"/>
  <c r="C48" i="23"/>
  <c r="I135" i="23"/>
  <c r="F120" i="23"/>
  <c r="D39" i="23" s="1"/>
  <c r="F39" i="23" s="1"/>
  <c r="I120" i="23"/>
  <c r="F75" i="24"/>
  <c r="D36" i="24" s="1"/>
  <c r="AC105" i="23"/>
  <c r="AC106" i="23" s="1"/>
  <c r="E38" i="23" s="1"/>
  <c r="F38" i="23" s="1"/>
  <c r="F150" i="23"/>
  <c r="D41" i="23" s="1"/>
  <c r="D51" i="24"/>
  <c r="I105" i="24"/>
  <c r="AC105" i="24"/>
  <c r="AC106" i="24" s="1"/>
  <c r="E38" i="24" s="1"/>
  <c r="F38" i="24" s="1"/>
  <c r="AC120" i="24"/>
  <c r="AC121" i="24" s="1"/>
  <c r="E39" i="24" s="1"/>
  <c r="F39" i="24" s="1"/>
  <c r="F135" i="24"/>
  <c r="D40" i="24" s="1"/>
  <c r="F40" i="24" s="1"/>
  <c r="I60" i="24"/>
  <c r="F75" i="25"/>
  <c r="D36" i="25" s="1"/>
  <c r="AC90" i="25"/>
  <c r="AC91" i="25" s="1"/>
  <c r="E37" i="25" s="1"/>
  <c r="F120" i="25"/>
  <c r="D39" i="25" s="1"/>
  <c r="I75" i="25"/>
  <c r="F90" i="25"/>
  <c r="D37" i="25" s="1"/>
  <c r="I120" i="25"/>
  <c r="F60" i="25"/>
  <c r="D35" i="25" s="1"/>
  <c r="AC75" i="25"/>
  <c r="AC76" i="25" s="1"/>
  <c r="E36" i="25" s="1"/>
  <c r="AC120" i="25"/>
  <c r="AC121" i="25" s="1"/>
  <c r="E39" i="25" s="1"/>
  <c r="I60" i="25"/>
  <c r="F105" i="25"/>
  <c r="D38" i="25" s="1"/>
  <c r="F38" i="25" s="1"/>
  <c r="AC60" i="25"/>
  <c r="AC61" i="25" s="1"/>
  <c r="E35" i="25" s="1"/>
  <c r="I105" i="25"/>
  <c r="I150" i="25"/>
  <c r="D50" i="25"/>
  <c r="D51" i="19"/>
  <c r="M50" i="19"/>
  <c r="M49" i="19"/>
  <c r="F75" i="19"/>
  <c r="D36" i="19" s="1"/>
  <c r="AC105" i="19"/>
  <c r="AC106" i="19" s="1"/>
  <c r="E38" i="19" s="1"/>
  <c r="I75" i="19"/>
  <c r="AC90" i="19"/>
  <c r="AC91" i="19" s="1"/>
  <c r="E37" i="19" s="1"/>
  <c r="F60" i="19"/>
  <c r="D35" i="19" s="1"/>
  <c r="I60" i="19"/>
  <c r="F120" i="19"/>
  <c r="D39" i="19" s="1"/>
  <c r="F35" i="20"/>
  <c r="AC60" i="19"/>
  <c r="AC61" i="19" s="1"/>
  <c r="E35" i="19" s="1"/>
  <c r="F90" i="19"/>
  <c r="D37" i="19" s="1"/>
  <c r="I135" i="19"/>
  <c r="M48" i="19"/>
  <c r="D50" i="20"/>
  <c r="F135" i="20"/>
  <c r="D40" i="20" s="1"/>
  <c r="AC135" i="20"/>
  <c r="AC136" i="20" s="1"/>
  <c r="E40" i="20" s="1"/>
  <c r="AC120" i="20"/>
  <c r="AC121" i="20" s="1"/>
  <c r="E39" i="20" s="1"/>
  <c r="AC105" i="20"/>
  <c r="AC106" i="20" s="1"/>
  <c r="E38" i="20" s="1"/>
  <c r="F38" i="20" s="1"/>
  <c r="F120" i="20"/>
  <c r="D39" i="20" s="1"/>
  <c r="AC150" i="20"/>
  <c r="AC151" i="20" s="1"/>
  <c r="E41" i="20" s="1"/>
  <c r="F41" i="20" s="1"/>
  <c r="I105" i="20"/>
  <c r="AC90" i="20"/>
  <c r="AC91" i="20" s="1"/>
  <c r="E37" i="20" s="1"/>
  <c r="F37" i="20" s="1"/>
  <c r="F75" i="20"/>
  <c r="D36" i="20" s="1"/>
  <c r="F36" i="20" s="1"/>
  <c r="I120" i="21"/>
  <c r="AC120" i="21"/>
  <c r="AC121" i="21" s="1"/>
  <c r="E39" i="21" s="1"/>
  <c r="AC90" i="21"/>
  <c r="AC91" i="21" s="1"/>
  <c r="E37" i="21" s="1"/>
  <c r="F105" i="21"/>
  <c r="D38" i="21" s="1"/>
  <c r="I150" i="21"/>
  <c r="AC105" i="21"/>
  <c r="AC106" i="21" s="1"/>
  <c r="E38" i="21" s="1"/>
  <c r="F135" i="21"/>
  <c r="D40" i="21" s="1"/>
  <c r="F41" i="18"/>
  <c r="F37" i="18"/>
  <c r="C48" i="18"/>
  <c r="D49" i="18"/>
  <c r="F75" i="17"/>
  <c r="D36" i="17" s="1"/>
  <c r="AC90" i="17"/>
  <c r="AC91" i="17" s="1"/>
  <c r="E37" i="17" s="1"/>
  <c r="AC150" i="17"/>
  <c r="AC151" i="17" s="1"/>
  <c r="E41" i="17" s="1"/>
  <c r="F60" i="17"/>
  <c r="D35" i="17" s="1"/>
  <c r="F35" i="17" s="1"/>
  <c r="F105" i="17"/>
  <c r="D38" i="17" s="1"/>
  <c r="I105" i="17"/>
  <c r="I150" i="17"/>
  <c r="AC105" i="17"/>
  <c r="AC106" i="17" s="1"/>
  <c r="E38" i="17" s="1"/>
  <c r="F90" i="17"/>
  <c r="D37" i="17" s="1"/>
  <c r="I135" i="17"/>
  <c r="F150" i="17"/>
  <c r="D41" i="17" s="1"/>
  <c r="C48" i="17"/>
  <c r="D49" i="17"/>
  <c r="F60" i="16"/>
  <c r="D35" i="16" s="1"/>
  <c r="AC75" i="16"/>
  <c r="AC76" i="16" s="1"/>
  <c r="E36" i="16" s="1"/>
  <c r="F75" i="16"/>
  <c r="D36" i="16" s="1"/>
  <c r="I75" i="16"/>
  <c r="F120" i="16"/>
  <c r="D39" i="16" s="1"/>
  <c r="AC120" i="16"/>
  <c r="AC121" i="16" s="1"/>
  <c r="E39" i="16" s="1"/>
  <c r="I120" i="16"/>
  <c r="I60" i="16"/>
  <c r="I150" i="16"/>
  <c r="AC150" i="16"/>
  <c r="AC151" i="16" s="1"/>
  <c r="E41" i="16" s="1"/>
  <c r="F150" i="16"/>
  <c r="D41" i="16" s="1"/>
  <c r="AC60" i="16"/>
  <c r="AC61" i="16" s="1"/>
  <c r="E35" i="16" s="1"/>
  <c r="AC105" i="16"/>
  <c r="AC106" i="16" s="1"/>
  <c r="E38" i="16" s="1"/>
  <c r="F38" i="16" s="1"/>
  <c r="F135" i="16"/>
  <c r="D40" i="16" s="1"/>
  <c r="F40" i="16" s="1"/>
  <c r="I135" i="16"/>
  <c r="I90" i="16"/>
  <c r="E21" i="4"/>
  <c r="K32" i="4"/>
  <c r="S55" i="4"/>
  <c r="Q33" i="4"/>
  <c r="S37" i="4"/>
  <c r="I122" i="4"/>
  <c r="I104" i="4"/>
  <c r="D18" i="4"/>
  <c r="E33" i="4"/>
  <c r="O97" i="4"/>
  <c r="R16" i="4"/>
  <c r="R50" i="4"/>
  <c r="I110" i="4"/>
  <c r="P42" i="4"/>
  <c r="R63" i="4"/>
  <c r="G89" i="4"/>
  <c r="O17" i="4"/>
  <c r="Q51" i="4"/>
  <c r="S66" i="4"/>
  <c r="K94" i="4"/>
  <c r="K17" i="4"/>
  <c r="L78" i="4"/>
  <c r="I27" i="4"/>
  <c r="L70" i="4"/>
  <c r="N40" i="4"/>
  <c r="M64" i="4"/>
  <c r="I84" i="4"/>
  <c r="F111" i="4"/>
  <c r="R18" i="4"/>
  <c r="N76" i="4"/>
  <c r="M21" i="4"/>
  <c r="J38" i="4"/>
  <c r="D42" i="4"/>
  <c r="P118" i="4"/>
  <c r="S118" i="4"/>
  <c r="F29" i="4"/>
  <c r="P85" i="4"/>
  <c r="G76" i="4"/>
  <c r="S83" i="4"/>
  <c r="E64" i="4"/>
  <c r="R45" i="4"/>
  <c r="L73" i="4"/>
  <c r="N120" i="4"/>
  <c r="E107" i="4"/>
  <c r="R83" i="4"/>
  <c r="Q84" i="4"/>
  <c r="P29" i="4"/>
  <c r="N59" i="4"/>
  <c r="K43" i="4"/>
  <c r="O81" i="4"/>
  <c r="K74" i="4"/>
  <c r="M97" i="4"/>
  <c r="S110" i="4"/>
  <c r="L29" i="4"/>
  <c r="L54" i="4"/>
  <c r="H96" i="4"/>
  <c r="O66" i="4"/>
  <c r="S97" i="4"/>
  <c r="R75" i="4"/>
  <c r="R31" i="4"/>
  <c r="M16" i="4"/>
  <c r="P96" i="4"/>
  <c r="R97" i="4"/>
  <c r="J22" i="4"/>
  <c r="G52" i="4"/>
  <c r="P17" i="4"/>
  <c r="R100" i="4"/>
  <c r="N75" i="4"/>
  <c r="O93" i="4"/>
  <c r="O70" i="4"/>
  <c r="M92" i="4"/>
  <c r="H34" i="4"/>
  <c r="D65" i="4"/>
  <c r="G48" i="4"/>
  <c r="I74" i="4"/>
  <c r="J17" i="4"/>
  <c r="K62" i="4"/>
  <c r="L96" i="4"/>
  <c r="O19" i="4"/>
  <c r="D27" i="4"/>
  <c r="E11" i="4"/>
  <c r="S122" i="4"/>
  <c r="N19" i="4"/>
  <c r="P77" i="4"/>
  <c r="G105" i="4"/>
  <c r="O92" i="4"/>
  <c r="H63" i="4"/>
  <c r="I114" i="4"/>
  <c r="M120" i="4"/>
  <c r="D86" i="4"/>
  <c r="L31" i="4"/>
  <c r="N50" i="4"/>
  <c r="R122" i="4"/>
  <c r="Q104" i="4"/>
  <c r="G28" i="4"/>
  <c r="F18" i="4"/>
  <c r="P23" i="4"/>
  <c r="M30" i="4"/>
  <c r="H82" i="4"/>
  <c r="Q56" i="4"/>
  <c r="S73" i="4"/>
  <c r="H109" i="4"/>
  <c r="Q15" i="4"/>
  <c r="R87" i="4"/>
  <c r="F77" i="4"/>
  <c r="S81" i="4"/>
  <c r="D71" i="4"/>
  <c r="H98" i="4"/>
  <c r="G42" i="4"/>
  <c r="I54" i="4"/>
  <c r="Q70" i="4"/>
  <c r="P117" i="4"/>
  <c r="H88" i="4"/>
  <c r="E39" i="4"/>
  <c r="L108" i="4"/>
  <c r="L89" i="4"/>
  <c r="G30" i="4"/>
  <c r="H32" i="4"/>
  <c r="S51" i="4"/>
  <c r="F22" i="4"/>
  <c r="Q108" i="4"/>
  <c r="S109" i="4"/>
  <c r="P16" i="4"/>
  <c r="P74" i="4"/>
  <c r="P95" i="4"/>
  <c r="D74" i="4"/>
  <c r="D10" i="4"/>
  <c r="K98" i="4"/>
  <c r="S64" i="4"/>
  <c r="L59" i="4"/>
  <c r="P86" i="4"/>
  <c r="D54" i="4"/>
  <c r="Q29" i="4"/>
  <c r="D72" i="4"/>
  <c r="E95" i="4"/>
  <c r="R49" i="4"/>
  <c r="F108" i="4"/>
  <c r="L63" i="4"/>
  <c r="L82" i="4"/>
  <c r="J48" i="4"/>
  <c r="I59" i="4"/>
  <c r="M53" i="4"/>
  <c r="S50" i="4"/>
  <c r="M104" i="4"/>
  <c r="F63" i="4"/>
  <c r="M74" i="4"/>
  <c r="M49" i="4"/>
  <c r="R33" i="4"/>
  <c r="S17" i="4"/>
  <c r="M116" i="4"/>
  <c r="J15" i="4"/>
  <c r="S26" i="4"/>
  <c r="M99" i="4"/>
  <c r="H116" i="4"/>
  <c r="S22" i="4"/>
  <c r="S119" i="4"/>
  <c r="I15" i="4"/>
  <c r="F96" i="4"/>
  <c r="F53" i="4"/>
  <c r="O30" i="4"/>
  <c r="H72" i="4"/>
  <c r="G33" i="4"/>
  <c r="D109" i="4"/>
  <c r="S116" i="4"/>
  <c r="O53" i="4"/>
  <c r="Q54" i="4"/>
  <c r="K21" i="4"/>
  <c r="H103" i="4"/>
  <c r="E34" i="4"/>
  <c r="D84" i="4"/>
  <c r="J55" i="4"/>
  <c r="P83" i="4"/>
  <c r="P32" i="4"/>
  <c r="P97" i="4"/>
  <c r="R94" i="4"/>
  <c r="E72" i="4"/>
  <c r="P62" i="4"/>
  <c r="Q83" i="4"/>
  <c r="I82" i="4"/>
  <c r="I45" i="4"/>
  <c r="I76" i="4"/>
  <c r="D75" i="4"/>
  <c r="H18" i="4"/>
  <c r="N30" i="4"/>
  <c r="O50" i="4"/>
  <c r="P71" i="4"/>
  <c r="J98" i="4"/>
  <c r="G75" i="4"/>
  <c r="O88" i="4"/>
  <c r="I34" i="4"/>
  <c r="K106" i="4"/>
  <c r="P122" i="4"/>
  <c r="K108" i="4"/>
  <c r="E19" i="4"/>
  <c r="L32" i="4"/>
  <c r="F42" i="4"/>
  <c r="G62" i="4"/>
  <c r="L38" i="4"/>
  <c r="S60" i="4"/>
  <c r="E87" i="4"/>
  <c r="M37" i="4"/>
  <c r="N34" i="4"/>
  <c r="P107" i="4"/>
  <c r="R62" i="4"/>
  <c r="G86" i="4"/>
  <c r="D104" i="4"/>
  <c r="M27" i="4"/>
  <c r="F4" i="4"/>
  <c r="H62" i="4"/>
  <c r="O65" i="4"/>
  <c r="P51" i="4"/>
  <c r="R17" i="4"/>
  <c r="K72" i="4"/>
  <c r="D77" i="4"/>
  <c r="O40" i="4"/>
  <c r="K64" i="4"/>
  <c r="O74" i="4"/>
  <c r="R86" i="4"/>
  <c r="D88" i="4"/>
  <c r="S87" i="4"/>
  <c r="K111" i="4"/>
  <c r="O84" i="4"/>
  <c r="Q77" i="4"/>
  <c r="H87" i="4"/>
  <c r="M78" i="4"/>
  <c r="R89" i="4"/>
  <c r="E70" i="4"/>
  <c r="H64" i="4"/>
  <c r="N114" i="4"/>
  <c r="F93" i="4"/>
  <c r="F120" i="4"/>
  <c r="Q95" i="4"/>
  <c r="L51" i="4"/>
  <c r="E20" i="4"/>
  <c r="K104" i="4"/>
  <c r="N70" i="4"/>
  <c r="D67" i="4"/>
  <c r="K71" i="4"/>
  <c r="J116" i="4"/>
  <c r="G92" i="4"/>
  <c r="R88" i="4"/>
  <c r="J93" i="4"/>
  <c r="K15" i="4"/>
  <c r="E51" i="4"/>
  <c r="M110" i="4"/>
  <c r="G104" i="4"/>
  <c r="E26" i="4"/>
  <c r="J82" i="4"/>
  <c r="M54" i="4"/>
  <c r="F50" i="4"/>
  <c r="I51" i="4"/>
  <c r="D40" i="4"/>
  <c r="I67" i="4"/>
  <c r="O16" i="4"/>
  <c r="Q64" i="4"/>
  <c r="G19" i="4"/>
  <c r="G41" i="4"/>
  <c r="G34" i="4"/>
  <c r="K28" i="4"/>
  <c r="J59" i="4"/>
  <c r="S70" i="4"/>
  <c r="K109" i="4"/>
  <c r="Q96" i="4"/>
  <c r="R71" i="4"/>
  <c r="E61" i="4"/>
  <c r="P52" i="4"/>
  <c r="S29" i="4"/>
  <c r="Q31" i="4"/>
  <c r="D29" i="4"/>
  <c r="Q43" i="4"/>
  <c r="N82" i="4"/>
  <c r="I63" i="4"/>
  <c r="E97" i="4"/>
  <c r="D39" i="4"/>
  <c r="N89" i="4"/>
  <c r="I93" i="4"/>
  <c r="M39" i="4"/>
  <c r="Q94" i="4"/>
  <c r="J31" i="4"/>
  <c r="P50" i="4"/>
  <c r="Q87" i="4"/>
  <c r="J34" i="4"/>
  <c r="F43" i="4"/>
  <c r="S75" i="4"/>
  <c r="F55" i="4"/>
  <c r="R30" i="4"/>
  <c r="P37" i="4"/>
  <c r="K27" i="4"/>
  <c r="O98" i="4"/>
  <c r="M48" i="4"/>
  <c r="K118" i="4"/>
  <c r="G50" i="4"/>
  <c r="G120" i="4"/>
  <c r="Q59" i="4"/>
  <c r="I39" i="4"/>
  <c r="L104" i="4"/>
  <c r="Q105" i="4"/>
  <c r="R74" i="4"/>
  <c r="N94" i="4"/>
  <c r="P70" i="4"/>
  <c r="F48" i="4"/>
  <c r="R121" i="4"/>
  <c r="J122" i="4"/>
  <c r="D16" i="4"/>
  <c r="F107" i="4"/>
  <c r="D48" i="4"/>
  <c r="G100" i="4"/>
  <c r="J108" i="4"/>
  <c r="M55" i="4"/>
  <c r="J50" i="4"/>
  <c r="I109" i="4"/>
  <c r="P65" i="4"/>
  <c r="I18" i="4"/>
  <c r="S20" i="4"/>
  <c r="O99" i="4"/>
  <c r="H66" i="4"/>
  <c r="M89" i="4"/>
  <c r="F119" i="4"/>
  <c r="G39" i="4"/>
  <c r="S40" i="4"/>
  <c r="J103" i="4"/>
  <c r="O118" i="4"/>
  <c r="O73" i="4"/>
  <c r="M29" i="4"/>
  <c r="J75" i="4"/>
  <c r="L62" i="4"/>
  <c r="K95" i="4"/>
  <c r="O114" i="4"/>
  <c r="Q55" i="4"/>
  <c r="R28" i="4"/>
  <c r="F39" i="4"/>
  <c r="K116" i="4"/>
  <c r="F99" i="4"/>
  <c r="F16" i="4"/>
  <c r="F44" i="4"/>
  <c r="D117" i="4"/>
  <c r="R103" i="4"/>
  <c r="D30" i="4"/>
  <c r="G87" i="4"/>
  <c r="H120" i="4"/>
  <c r="H16" i="4"/>
  <c r="L88" i="4"/>
  <c r="O105" i="4"/>
  <c r="G85" i="4"/>
  <c r="R107" i="4"/>
  <c r="H76" i="4"/>
  <c r="J40" i="4"/>
  <c r="L66" i="4"/>
  <c r="N44" i="4"/>
  <c r="O56" i="4"/>
  <c r="J30" i="4"/>
  <c r="D11" i="4"/>
  <c r="D5" i="4"/>
  <c r="L27" i="4"/>
  <c r="G31" i="4"/>
  <c r="O78" i="4"/>
  <c r="P19" i="4"/>
  <c r="L83" i="4"/>
  <c r="D19" i="4"/>
  <c r="I53" i="4"/>
  <c r="N96" i="4"/>
  <c r="D73" i="4"/>
  <c r="E118" i="4"/>
  <c r="S30" i="4"/>
  <c r="S38" i="4"/>
  <c r="L37" i="4"/>
  <c r="N31" i="4"/>
  <c r="N56" i="4"/>
  <c r="I72" i="4"/>
  <c r="E98" i="4"/>
  <c r="I21" i="4"/>
  <c r="H122" i="4"/>
  <c r="O95" i="4"/>
  <c r="F56" i="4"/>
  <c r="Q38" i="4"/>
  <c r="F40" i="4"/>
  <c r="G106" i="4"/>
  <c r="J84" i="4"/>
  <c r="O38" i="4"/>
  <c r="F33" i="4"/>
  <c r="Q100" i="4"/>
  <c r="O51" i="4"/>
  <c r="O82" i="4"/>
  <c r="N41" i="4"/>
  <c r="I22" i="4"/>
  <c r="Q67" i="4"/>
  <c r="M121" i="4"/>
  <c r="G66" i="4"/>
  <c r="I103" i="4"/>
  <c r="J115" i="4"/>
  <c r="S61" i="4"/>
  <c r="I16" i="4"/>
  <c r="K19" i="4"/>
  <c r="L55" i="4"/>
  <c r="P33" i="4"/>
  <c r="N21" i="4"/>
  <c r="M105" i="4"/>
  <c r="L53" i="4"/>
  <c r="H81" i="4"/>
  <c r="K61" i="4"/>
  <c r="N121" i="4"/>
  <c r="M107" i="4"/>
  <c r="E93" i="4"/>
  <c r="H106" i="4"/>
  <c r="I66" i="4"/>
  <c r="E67" i="4"/>
  <c r="E60" i="4"/>
  <c r="S53" i="4"/>
  <c r="I42" i="4"/>
  <c r="L34" i="4"/>
  <c r="N29" i="4"/>
  <c r="J95" i="4"/>
  <c r="M15" i="4"/>
  <c r="O115" i="4"/>
  <c r="K122" i="4"/>
  <c r="G63" i="4"/>
  <c r="P41" i="4"/>
  <c r="F38" i="4"/>
  <c r="O100" i="4"/>
  <c r="P30" i="4"/>
  <c r="Q27" i="4"/>
  <c r="N85" i="4"/>
  <c r="K66" i="4"/>
  <c r="H27" i="4"/>
  <c r="F15" i="4"/>
  <c r="J92" i="4"/>
  <c r="E86" i="4"/>
  <c r="L30" i="4"/>
  <c r="Q97" i="4"/>
  <c r="I28" i="4"/>
  <c r="E114" i="4"/>
  <c r="F100" i="4"/>
  <c r="O85" i="4"/>
  <c r="J64" i="4"/>
  <c r="M83" i="4"/>
  <c r="G37" i="4"/>
  <c r="L81" i="4"/>
  <c r="H49" i="4"/>
  <c r="S103" i="4"/>
  <c r="L116" i="4"/>
  <c r="S65" i="4"/>
  <c r="J78" i="4"/>
  <c r="G60" i="4"/>
  <c r="D64" i="4"/>
  <c r="Q107" i="4"/>
  <c r="E16" i="4"/>
  <c r="M70" i="4"/>
  <c r="H44" i="4"/>
  <c r="Q21" i="4"/>
  <c r="J66" i="4"/>
  <c r="H52" i="4"/>
  <c r="D20" i="4"/>
  <c r="N51" i="4"/>
  <c r="N119" i="4"/>
  <c r="S78" i="4"/>
  <c r="L21" i="4"/>
  <c r="S44" i="4"/>
  <c r="M22" i="4"/>
  <c r="E12" i="4"/>
  <c r="Q118" i="4"/>
  <c r="L64" i="4"/>
  <c r="O52" i="4"/>
  <c r="N43" i="4"/>
  <c r="J4" i="4"/>
  <c r="E5" i="4"/>
  <c r="I29" i="4"/>
  <c r="S96" i="4"/>
  <c r="M4" i="4"/>
  <c r="H37" i="4"/>
  <c r="E63" i="4"/>
  <c r="G122" i="4"/>
  <c r="Q66" i="4"/>
  <c r="R70" i="4"/>
  <c r="O23" i="4"/>
  <c r="R22" i="4"/>
  <c r="N103" i="4"/>
  <c r="E29" i="4"/>
  <c r="D76" i="4"/>
  <c r="D31" i="4"/>
  <c r="P67" i="4"/>
  <c r="R40" i="4"/>
  <c r="G72" i="4"/>
  <c r="L41" i="4"/>
  <c r="L121" i="4"/>
  <c r="N23" i="4"/>
  <c r="I33" i="4"/>
  <c r="S48" i="4"/>
  <c r="S71" i="4"/>
  <c r="H50" i="4"/>
  <c r="D78" i="4"/>
  <c r="E73" i="4"/>
  <c r="Q73" i="4"/>
  <c r="L110" i="4"/>
  <c r="R55" i="4"/>
  <c r="M43" i="4"/>
  <c r="G83" i="4"/>
  <c r="P93" i="4"/>
  <c r="M28" i="4"/>
  <c r="G115" i="4"/>
  <c r="N72" i="4"/>
  <c r="J42" i="4"/>
  <c r="S63" i="4"/>
  <c r="R43" i="4"/>
  <c r="J44" i="4"/>
  <c r="R61" i="4"/>
  <c r="O21" i="4"/>
  <c r="L106" i="4"/>
  <c r="J85" i="4"/>
  <c r="R109" i="4"/>
  <c r="J32" i="4"/>
  <c r="K107" i="4"/>
  <c r="I4" i="4"/>
  <c r="I99" i="4"/>
  <c r="D22" i="4"/>
  <c r="S15" i="4"/>
  <c r="P88" i="4"/>
  <c r="M61" i="4"/>
  <c r="O116" i="4"/>
  <c r="I106" i="4"/>
  <c r="J51" i="4"/>
  <c r="S92" i="4"/>
  <c r="S16" i="4"/>
  <c r="K114" i="4"/>
  <c r="N60" i="4"/>
  <c r="M71" i="4"/>
  <c r="G29" i="4"/>
  <c r="P54" i="4"/>
  <c r="F70" i="4"/>
  <c r="P66" i="4"/>
  <c r="D33" i="4"/>
  <c r="N84" i="4"/>
  <c r="I48" i="4"/>
  <c r="K70" i="4"/>
  <c r="G121" i="4"/>
  <c r="D81" i="4"/>
  <c r="E37" i="4"/>
  <c r="G95" i="4"/>
  <c r="N93" i="4"/>
  <c r="N66" i="4"/>
  <c r="E81" i="4"/>
  <c r="L105" i="4"/>
  <c r="Q82" i="4"/>
  <c r="J119" i="4"/>
  <c r="P27" i="4"/>
  <c r="L33" i="4"/>
  <c r="K30" i="4"/>
  <c r="K31" i="4"/>
  <c r="K82" i="4"/>
  <c r="S104" i="4"/>
  <c r="D53" i="4"/>
  <c r="F97" i="4"/>
  <c r="Q40" i="4"/>
  <c r="O96" i="4"/>
  <c r="O103" i="4"/>
  <c r="L74" i="4"/>
  <c r="P81" i="4"/>
  <c r="F17" i="4"/>
  <c r="R84" i="4"/>
  <c r="L111" i="4"/>
  <c r="J18" i="4"/>
  <c r="K100" i="4"/>
  <c r="R105" i="4"/>
  <c r="N100" i="4"/>
  <c r="Q106" i="4"/>
  <c r="R98" i="4"/>
  <c r="J52" i="4"/>
  <c r="F110" i="4"/>
  <c r="O31" i="4"/>
  <c r="G118" i="4"/>
  <c r="I75" i="4"/>
  <c r="H61" i="4"/>
  <c r="D34" i="4"/>
  <c r="M65" i="4"/>
  <c r="I20" i="4"/>
  <c r="G96" i="4"/>
  <c r="M76" i="4"/>
  <c r="F45" i="4"/>
  <c r="H48" i="4"/>
  <c r="Q74" i="4"/>
  <c r="R54" i="4"/>
  <c r="Q65" i="4"/>
  <c r="G20" i="4"/>
  <c r="D9" i="4"/>
  <c r="O41" i="4"/>
  <c r="D41" i="4"/>
  <c r="G110" i="4"/>
  <c r="R42" i="4"/>
  <c r="F89" i="4"/>
  <c r="R51" i="4"/>
  <c r="G77" i="4"/>
  <c r="L67" i="4"/>
  <c r="D43" i="4"/>
  <c r="R39" i="4"/>
  <c r="R72" i="4"/>
  <c r="I70" i="4"/>
  <c r="F64" i="4"/>
  <c r="R53" i="4"/>
  <c r="L43" i="4"/>
  <c r="S105" i="4"/>
  <c r="L65" i="4"/>
  <c r="H65" i="4"/>
  <c r="I95" i="4"/>
  <c r="M84" i="4"/>
  <c r="M32" i="4"/>
  <c r="O77" i="4"/>
  <c r="G51" i="4"/>
  <c r="K16" i="4"/>
  <c r="N115" i="4"/>
  <c r="Q85" i="4"/>
  <c r="M86" i="4"/>
  <c r="R96" i="4"/>
  <c r="I119" i="4"/>
  <c r="S56" i="4"/>
  <c r="O48" i="4"/>
  <c r="E119" i="4"/>
  <c r="G99" i="4"/>
  <c r="E23" i="4"/>
  <c r="O62" i="4"/>
  <c r="D26" i="4"/>
  <c r="Q109" i="4"/>
  <c r="R92" i="4"/>
  <c r="O87" i="4"/>
  <c r="G23" i="4"/>
  <c r="O34" i="4"/>
  <c r="G40" i="4"/>
  <c r="N52" i="4"/>
  <c r="H59" i="4"/>
  <c r="I88" i="4"/>
  <c r="Q37" i="4"/>
  <c r="K59" i="4"/>
  <c r="I92" i="4"/>
  <c r="D32" i="4"/>
  <c r="Q18" i="4"/>
  <c r="P4" i="4"/>
  <c r="P114" i="4"/>
  <c r="E52" i="4"/>
  <c r="R26" i="4"/>
  <c r="G53" i="4"/>
  <c r="Q98" i="4"/>
  <c r="E85" i="4"/>
  <c r="O45" i="4"/>
  <c r="F92" i="4"/>
  <c r="E109" i="4"/>
  <c r="I50" i="4"/>
  <c r="G21" i="4"/>
  <c r="Q78" i="4"/>
  <c r="R120" i="4"/>
  <c r="D23" i="4"/>
  <c r="L109" i="4"/>
  <c r="E92" i="4"/>
  <c r="P72" i="4"/>
  <c r="R117" i="4"/>
  <c r="H15" i="4"/>
  <c r="N87" i="4"/>
  <c r="S84" i="4"/>
  <c r="G98" i="4"/>
  <c r="N92" i="4"/>
  <c r="I111" i="4"/>
  <c r="L119" i="4"/>
  <c r="L28" i="4"/>
  <c r="M96" i="4"/>
  <c r="E117" i="4"/>
  <c r="K34" i="4"/>
  <c r="P104" i="4"/>
  <c r="S115" i="4"/>
  <c r="Q89" i="4"/>
  <c r="J104" i="4"/>
  <c r="I105" i="4"/>
  <c r="O4" i="4"/>
  <c r="S21" i="4"/>
  <c r="R67" i="4"/>
  <c r="M41" i="4"/>
  <c r="N111" i="4"/>
  <c r="K78" i="4"/>
  <c r="O64" i="4"/>
  <c r="M45" i="4"/>
  <c r="J37" i="4"/>
  <c r="H40" i="4"/>
  <c r="H84" i="4"/>
  <c r="J19" i="4"/>
  <c r="G59" i="4"/>
  <c r="O75" i="4"/>
  <c r="N48" i="4"/>
  <c r="L40" i="4"/>
  <c r="N99" i="4"/>
  <c r="O110" i="4"/>
  <c r="F73" i="4"/>
  <c r="E30" i="4"/>
  <c r="H118" i="4"/>
  <c r="K87" i="4"/>
  <c r="E83" i="4"/>
  <c r="N28" i="4"/>
  <c r="S74" i="4"/>
  <c r="H83" i="4"/>
  <c r="H33" i="4"/>
  <c r="N78" i="4"/>
  <c r="Q50" i="4"/>
  <c r="M17" i="4"/>
  <c r="I52" i="4"/>
  <c r="Q117" i="4"/>
  <c r="M114" i="4"/>
  <c r="M34" i="4"/>
  <c r="R82" i="4"/>
  <c r="Q76" i="4"/>
  <c r="I120" i="4"/>
  <c r="M82" i="4"/>
  <c r="E42" i="4"/>
  <c r="Q93" i="4"/>
  <c r="F62" i="4"/>
  <c r="D17" i="4"/>
  <c r="S32" i="4"/>
  <c r="J27" i="4"/>
  <c r="R108" i="4"/>
  <c r="P82" i="4"/>
  <c r="E32" i="4"/>
  <c r="O111" i="4"/>
  <c r="Q116" i="4"/>
  <c r="F49" i="4"/>
  <c r="N118" i="4"/>
  <c r="G114" i="4"/>
  <c r="H70" i="4"/>
  <c r="J114" i="4"/>
  <c r="K75" i="4"/>
  <c r="S99" i="4"/>
  <c r="I89" i="4"/>
  <c r="P111" i="4"/>
  <c r="N45" i="4"/>
  <c r="S54" i="4"/>
  <c r="S121" i="4"/>
  <c r="K53" i="4"/>
  <c r="M52" i="4"/>
  <c r="S76" i="4"/>
  <c r="S93" i="4"/>
  <c r="E50" i="4"/>
  <c r="E84" i="4"/>
  <c r="O94" i="4"/>
  <c r="S85" i="4"/>
  <c r="E40" i="4"/>
  <c r="R76" i="4"/>
  <c r="H67" i="4"/>
  <c r="R81" i="4"/>
  <c r="L97" i="4"/>
  <c r="N110" i="4"/>
  <c r="F81" i="4"/>
  <c r="O117" i="4"/>
  <c r="L77" i="4"/>
  <c r="D108" i="4"/>
  <c r="S108" i="4"/>
  <c r="Q120" i="4"/>
  <c r="J23" i="4"/>
  <c r="J97" i="4"/>
  <c r="H4" i="4"/>
  <c r="R19" i="4"/>
  <c r="K51" i="4"/>
  <c r="I116" i="4"/>
  <c r="R56" i="4"/>
  <c r="D99" i="4"/>
  <c r="Q49" i="4"/>
  <c r="N16" i="4"/>
  <c r="N18" i="4"/>
  <c r="O33" i="4"/>
  <c r="F52" i="4"/>
  <c r="P59" i="4"/>
  <c r="H94" i="4"/>
  <c r="K85" i="4"/>
  <c r="R73" i="4"/>
  <c r="K41" i="4"/>
  <c r="N42" i="4"/>
  <c r="M85" i="4"/>
  <c r="Q81" i="4"/>
  <c r="M118" i="4"/>
  <c r="H75" i="4"/>
  <c r="Q53" i="4"/>
  <c r="E110" i="4"/>
  <c r="P55" i="4"/>
  <c r="S94" i="4"/>
  <c r="D119" i="4"/>
  <c r="P56" i="4"/>
  <c r="H111" i="4"/>
  <c r="D107" i="4"/>
  <c r="M60" i="4"/>
  <c r="J29" i="4"/>
  <c r="H115" i="4"/>
  <c r="J60" i="4"/>
  <c r="D89" i="4"/>
  <c r="F84" i="4"/>
  <c r="S42" i="4"/>
  <c r="K76" i="4"/>
  <c r="P84" i="4"/>
  <c r="M18" i="4"/>
  <c r="D121" i="4"/>
  <c r="S18" i="4"/>
  <c r="Q75" i="4"/>
  <c r="Q92" i="4"/>
  <c r="E78" i="4"/>
  <c r="M72" i="4"/>
  <c r="N27" i="4"/>
  <c r="F118" i="4"/>
  <c r="D100" i="4"/>
  <c r="N65" i="4"/>
  <c r="E53" i="4"/>
  <c r="N15" i="4"/>
  <c r="L87" i="4"/>
  <c r="E94" i="4"/>
  <c r="R66" i="4"/>
  <c r="F72" i="4"/>
  <c r="E71" i="4"/>
  <c r="S86" i="4"/>
  <c r="H41" i="4"/>
  <c r="O121" i="4"/>
  <c r="H71" i="4"/>
  <c r="S27" i="4"/>
  <c r="F116" i="4"/>
  <c r="E45" i="4"/>
  <c r="L99" i="4"/>
  <c r="S34" i="4"/>
  <c r="M26" i="4"/>
  <c r="Q20" i="4"/>
  <c r="H73" i="4"/>
  <c r="S100" i="4"/>
  <c r="Q60" i="4"/>
  <c r="H89" i="4"/>
  <c r="F106" i="4"/>
  <c r="K86" i="4"/>
  <c r="G67" i="4"/>
  <c r="O39" i="4"/>
  <c r="P115" i="4"/>
  <c r="N74" i="4"/>
  <c r="N54" i="4"/>
  <c r="F71" i="4"/>
  <c r="D62" i="4"/>
  <c r="F28" i="4"/>
  <c r="I26" i="4"/>
  <c r="I77" i="4"/>
  <c r="F61" i="4"/>
  <c r="G32" i="4"/>
  <c r="P38" i="4"/>
  <c r="O29" i="4"/>
  <c r="R115" i="4"/>
  <c r="K65" i="4"/>
  <c r="S89" i="4"/>
  <c r="P31" i="4"/>
  <c r="N64" i="4"/>
  <c r="I83" i="4"/>
  <c r="H56" i="4"/>
  <c r="H114" i="4"/>
  <c r="K45" i="4"/>
  <c r="I78" i="4"/>
  <c r="R106" i="4"/>
  <c r="S114" i="4"/>
  <c r="E96" i="4"/>
  <c r="H23" i="4"/>
  <c r="I17" i="4"/>
  <c r="N71" i="4"/>
  <c r="L22" i="4"/>
  <c r="H22" i="4"/>
  <c r="M109" i="4"/>
  <c r="P89" i="4"/>
  <c r="L117" i="4"/>
  <c r="D61" i="4"/>
  <c r="K92" i="4"/>
  <c r="P15" i="4"/>
  <c r="M44" i="4"/>
  <c r="J117" i="4"/>
  <c r="O20" i="4"/>
  <c r="O22" i="4"/>
  <c r="Q23" i="4"/>
  <c r="F122" i="4"/>
  <c r="O119" i="4"/>
  <c r="L100" i="4"/>
  <c r="K99" i="4"/>
  <c r="R116" i="4"/>
  <c r="E43" i="4"/>
  <c r="D52" i="4"/>
  <c r="K103" i="4"/>
  <c r="Q30" i="4"/>
  <c r="P92" i="4"/>
  <c r="O32" i="4"/>
  <c r="E100" i="4"/>
  <c r="K77" i="4"/>
  <c r="J16" i="4"/>
  <c r="P87" i="4"/>
  <c r="I117" i="4"/>
  <c r="H53" i="4"/>
  <c r="R20" i="4"/>
  <c r="H55" i="4"/>
  <c r="O49" i="4"/>
  <c r="G65" i="4"/>
  <c r="F104" i="4"/>
  <c r="D60" i="4"/>
  <c r="D110" i="4"/>
  <c r="I121" i="4"/>
  <c r="J67" i="4"/>
  <c r="P53" i="4"/>
  <c r="E54" i="4"/>
  <c r="F59" i="4"/>
  <c r="P43" i="4"/>
  <c r="R52" i="4"/>
  <c r="D28" i="4"/>
  <c r="I43" i="4"/>
  <c r="G111" i="4"/>
  <c r="O59" i="4"/>
  <c r="H99" i="4"/>
  <c r="E27" i="4"/>
  <c r="K55" i="4"/>
  <c r="S49" i="4"/>
  <c r="O26" i="4"/>
  <c r="P109" i="4"/>
  <c r="N104" i="4"/>
  <c r="O72" i="4"/>
  <c r="P20" i="4"/>
  <c r="Q41" i="4"/>
  <c r="J20" i="4"/>
  <c r="K49" i="4"/>
  <c r="L26" i="4"/>
  <c r="E62" i="4"/>
  <c r="R60" i="4"/>
  <c r="M100" i="4"/>
  <c r="Q111" i="4"/>
  <c r="K29" i="4"/>
  <c r="Q61" i="4"/>
  <c r="K39" i="4"/>
  <c r="F23" i="4"/>
  <c r="N22" i="4"/>
  <c r="K52" i="4"/>
  <c r="D111" i="4"/>
  <c r="O27" i="4"/>
  <c r="H29" i="4"/>
  <c r="I44" i="4"/>
  <c r="G73" i="4"/>
  <c r="K22" i="4"/>
  <c r="M115" i="4"/>
  <c r="K60" i="4"/>
  <c r="M117" i="4"/>
  <c r="E6" i="4"/>
  <c r="E8" i="4"/>
  <c r="F94" i="4"/>
  <c r="G107" i="4"/>
  <c r="D8" i="4"/>
  <c r="P44" i="4"/>
  <c r="E66" i="4"/>
  <c r="P40" i="4"/>
  <c r="P49" i="4"/>
  <c r="N105" i="4"/>
  <c r="G61" i="4"/>
  <c r="R29" i="4"/>
  <c r="H77" i="4"/>
  <c r="N117" i="4"/>
  <c r="M94" i="4"/>
  <c r="Q16" i="4"/>
  <c r="H108" i="4"/>
  <c r="Q122" i="4"/>
  <c r="J73" i="4"/>
  <c r="O120" i="4"/>
  <c r="E122" i="4"/>
  <c r="M23" i="4"/>
  <c r="O42" i="4"/>
  <c r="R59" i="4"/>
  <c r="O55" i="4"/>
  <c r="E17" i="4"/>
  <c r="G119" i="4"/>
  <c r="Q45" i="4"/>
  <c r="R114" i="4"/>
  <c r="I30" i="4"/>
  <c r="G15" i="4"/>
  <c r="F32" i="4"/>
  <c r="K56" i="4"/>
  <c r="H105" i="4"/>
  <c r="D105" i="4"/>
  <c r="D66" i="4"/>
  <c r="D59" i="4"/>
  <c r="S72" i="4"/>
  <c r="N109" i="4"/>
  <c r="S62" i="4"/>
  <c r="D93" i="4"/>
  <c r="L56" i="4"/>
  <c r="I81" i="4"/>
  <c r="Q62" i="4"/>
  <c r="L115" i="4"/>
  <c r="H26" i="4"/>
  <c r="Q19" i="4"/>
  <c r="F78" i="4"/>
  <c r="M63" i="4"/>
  <c r="S82" i="4"/>
  <c r="P108" i="4"/>
  <c r="R65" i="4"/>
  <c r="E116" i="4"/>
  <c r="J45" i="4"/>
  <c r="H31" i="4"/>
  <c r="H74" i="4"/>
  <c r="D106" i="4"/>
  <c r="O89" i="4"/>
  <c r="H121" i="4"/>
  <c r="G43" i="4"/>
  <c r="L84" i="4"/>
  <c r="M62" i="4"/>
  <c r="P103" i="4"/>
  <c r="P22" i="4"/>
  <c r="G116" i="4"/>
  <c r="P73" i="4"/>
  <c r="H51" i="4"/>
  <c r="J100" i="4"/>
  <c r="M38" i="4"/>
  <c r="F67" i="4"/>
  <c r="P78" i="4"/>
  <c r="E115" i="4"/>
  <c r="K81" i="4"/>
  <c r="Q119" i="4"/>
  <c r="S52" i="4"/>
  <c r="Q4" i="4"/>
  <c r="M88" i="4"/>
  <c r="O44" i="4"/>
  <c r="J76" i="4"/>
  <c r="G84" i="4"/>
  <c r="G94" i="4"/>
  <c r="K89" i="4"/>
  <c r="F60" i="4"/>
  <c r="S33" i="4"/>
  <c r="G55" i="4"/>
  <c r="J94" i="4"/>
  <c r="J83" i="4"/>
  <c r="Q28" i="4"/>
  <c r="K54" i="4"/>
  <c r="M19" i="4"/>
  <c r="E111" i="4"/>
  <c r="F105" i="4"/>
  <c r="H104" i="4"/>
  <c r="K93" i="4"/>
  <c r="D114" i="4"/>
  <c r="J87" i="4"/>
  <c r="K110" i="4"/>
  <c r="E9" i="4"/>
  <c r="N97" i="4"/>
  <c r="P39" i="4"/>
  <c r="L120" i="4"/>
  <c r="D96" i="4"/>
  <c r="O67" i="4"/>
  <c r="Q17" i="4"/>
  <c r="L44" i="4"/>
  <c r="G18" i="4"/>
  <c r="F19" i="4"/>
  <c r="J74" i="4"/>
  <c r="P121" i="4"/>
  <c r="E18" i="4"/>
  <c r="K119" i="4"/>
  <c r="K42" i="4"/>
  <c r="R77" i="4"/>
  <c r="J72" i="4"/>
  <c r="H117" i="4"/>
  <c r="I108" i="4"/>
  <c r="M106" i="4"/>
  <c r="N95" i="4"/>
  <c r="I62" i="4"/>
  <c r="H17" i="4"/>
  <c r="N53" i="4"/>
  <c r="O54" i="4"/>
  <c r="I94" i="4"/>
  <c r="R41" i="4"/>
  <c r="Q121" i="4"/>
  <c r="P110" i="4"/>
  <c r="K96" i="4"/>
  <c r="L71" i="4"/>
  <c r="E106" i="4"/>
  <c r="O43" i="4"/>
  <c r="G88" i="4"/>
  <c r="N107" i="4"/>
  <c r="Q110" i="4"/>
  <c r="R118" i="4"/>
  <c r="R78" i="4"/>
  <c r="S41" i="4"/>
  <c r="I65" i="4"/>
  <c r="I100" i="4"/>
  <c r="R37" i="4"/>
  <c r="M40" i="4"/>
  <c r="K105" i="4"/>
  <c r="G49" i="4"/>
  <c r="L72" i="4"/>
  <c r="D116" i="4"/>
  <c r="L18" i="4"/>
  <c r="O83" i="4"/>
  <c r="L85" i="4"/>
  <c r="I38" i="4"/>
  <c r="S23" i="4"/>
  <c r="Q114" i="4"/>
  <c r="L118" i="4"/>
  <c r="K88" i="4"/>
  <c r="M111" i="4"/>
  <c r="N26" i="4"/>
  <c r="Q103" i="4"/>
  <c r="D51" i="4"/>
  <c r="E121" i="4"/>
  <c r="O18" i="4"/>
  <c r="G4" i="4"/>
  <c r="P28" i="4"/>
  <c r="E31" i="4"/>
  <c r="G38" i="4"/>
  <c r="E49" i="4"/>
  <c r="H95" i="4"/>
  <c r="D120" i="4"/>
  <c r="F109" i="4"/>
  <c r="S120" i="4"/>
  <c r="D56" i="4"/>
  <c r="L76" i="4"/>
  <c r="G93" i="4"/>
  <c r="D97" i="4"/>
  <c r="Q63" i="4"/>
  <c r="J41" i="4"/>
  <c r="N63" i="4"/>
  <c r="R27" i="4"/>
  <c r="K23" i="4"/>
  <c r="E56" i="4"/>
  <c r="I61" i="4"/>
  <c r="D38" i="4"/>
  <c r="S67" i="4"/>
  <c r="D103" i="4"/>
  <c r="M119" i="4"/>
  <c r="Q72" i="4"/>
  <c r="M56" i="4"/>
  <c r="E104" i="4"/>
  <c r="E108" i="4"/>
  <c r="R32" i="4"/>
  <c r="J120" i="4"/>
  <c r="L15" i="4"/>
  <c r="G54" i="4"/>
  <c r="J99" i="4"/>
  <c r="N55" i="4"/>
  <c r="H78" i="4"/>
  <c r="N61" i="4"/>
  <c r="J81" i="4"/>
  <c r="P48" i="4"/>
  <c r="M50" i="4"/>
  <c r="G117" i="4"/>
  <c r="I71" i="4"/>
  <c r="R119" i="4"/>
  <c r="K67" i="4"/>
  <c r="G74" i="4"/>
  <c r="S28" i="4"/>
  <c r="D83" i="4"/>
  <c r="L95" i="4"/>
  <c r="F34" i="4"/>
  <c r="I98" i="4"/>
  <c r="N33" i="4"/>
  <c r="O86" i="4"/>
  <c r="M67" i="4"/>
  <c r="Q71" i="4"/>
  <c r="I96" i="4"/>
  <c r="O60" i="4"/>
  <c r="Q26" i="4"/>
  <c r="D98" i="4"/>
  <c r="K63" i="4"/>
  <c r="L19" i="4"/>
  <c r="S88" i="4"/>
  <c r="R34" i="4"/>
  <c r="N4" i="4"/>
  <c r="N86" i="4"/>
  <c r="F121" i="4"/>
  <c r="I107" i="4"/>
  <c r="H43" i="4"/>
  <c r="J111" i="4"/>
  <c r="J88" i="4"/>
  <c r="E15" i="4"/>
  <c r="G17" i="4"/>
  <c r="F87" i="4"/>
  <c r="N38" i="4"/>
  <c r="R110" i="4"/>
  <c r="J109" i="4"/>
  <c r="R99" i="4"/>
  <c r="L114" i="4"/>
  <c r="M33" i="4"/>
  <c r="I55" i="4"/>
  <c r="F95" i="4"/>
  <c r="P18" i="4"/>
  <c r="I49" i="4"/>
  <c r="D6" i="4"/>
  <c r="I60" i="4"/>
  <c r="L20" i="4"/>
  <c r="D122" i="4"/>
  <c r="D37" i="4"/>
  <c r="F31" i="4"/>
  <c r="S45" i="4"/>
  <c r="J26" i="4"/>
  <c r="L23" i="4"/>
  <c r="L92" i="4"/>
  <c r="I87" i="4"/>
  <c r="G16" i="4"/>
  <c r="D7" i="4"/>
  <c r="L122" i="4"/>
  <c r="E44" i="4"/>
  <c r="I19" i="4"/>
  <c r="O15" i="4"/>
  <c r="M42" i="4"/>
  <c r="N83" i="4"/>
  <c r="L103" i="4"/>
  <c r="H119" i="4"/>
  <c r="D94" i="4"/>
  <c r="K37" i="4"/>
  <c r="H92" i="4"/>
  <c r="E38" i="4"/>
  <c r="N116" i="4"/>
  <c r="D87" i="4"/>
  <c r="I86" i="4"/>
  <c r="O104" i="4"/>
  <c r="H100" i="4"/>
  <c r="E120" i="4"/>
  <c r="K117" i="4"/>
  <c r="P76" i="4"/>
  <c r="Q32" i="4"/>
  <c r="G81" i="4"/>
  <c r="N32" i="4"/>
  <c r="O108" i="4"/>
  <c r="F98" i="4"/>
  <c r="K33" i="4"/>
  <c r="S31" i="4"/>
  <c r="J39" i="4"/>
  <c r="J49" i="4"/>
  <c r="J33" i="4"/>
  <c r="H39" i="4"/>
  <c r="E65" i="4"/>
  <c r="F30" i="4"/>
  <c r="K20" i="4"/>
  <c r="I97" i="4"/>
  <c r="R23" i="4"/>
  <c r="J62" i="4"/>
  <c r="L16" i="4"/>
  <c r="Q88" i="4"/>
  <c r="E74" i="4"/>
  <c r="O71" i="4"/>
  <c r="L93" i="4"/>
  <c r="F85" i="4"/>
  <c r="K18" i="4"/>
  <c r="N73" i="4"/>
  <c r="M77" i="4"/>
  <c r="E55" i="4"/>
  <c r="E89" i="4"/>
  <c r="I64" i="4"/>
  <c r="P94" i="4"/>
  <c r="G27" i="4"/>
  <c r="J110" i="4"/>
  <c r="J63" i="4"/>
  <c r="M103" i="4"/>
  <c r="N98" i="4"/>
  <c r="O28" i="4"/>
  <c r="D92" i="4"/>
  <c r="Q48" i="4"/>
  <c r="N88" i="4"/>
  <c r="I37" i="4"/>
  <c r="E10" i="4"/>
  <c r="O106" i="4"/>
  <c r="J21" i="4"/>
  <c r="G64" i="4"/>
  <c r="P63" i="4"/>
  <c r="R38" i="4"/>
  <c r="M51" i="4"/>
  <c r="K120" i="4"/>
  <c r="L107" i="4"/>
  <c r="G78" i="4"/>
  <c r="H42" i="4"/>
  <c r="J70" i="4"/>
  <c r="I40" i="4"/>
  <c r="F82" i="4"/>
  <c r="D4" i="4"/>
  <c r="E82" i="4"/>
  <c r="Q42" i="4"/>
  <c r="I56" i="4"/>
  <c r="N62" i="4"/>
  <c r="F83" i="4"/>
  <c r="P116" i="4"/>
  <c r="G103" i="4"/>
  <c r="F27" i="4"/>
  <c r="G82" i="4"/>
  <c r="P105" i="4"/>
  <c r="L17" i="4"/>
  <c r="K48" i="4"/>
  <c r="K26" i="4"/>
  <c r="N81" i="4"/>
  <c r="G22" i="4"/>
  <c r="Q99" i="4"/>
  <c r="N39" i="4"/>
  <c r="D70" i="4"/>
  <c r="D95" i="4"/>
  <c r="Q22" i="4"/>
  <c r="L60" i="4"/>
  <c r="P99" i="4"/>
  <c r="K44" i="4"/>
  <c r="G70" i="4"/>
  <c r="P26" i="4"/>
  <c r="P100" i="4"/>
  <c r="F117" i="4"/>
  <c r="J43" i="4"/>
  <c r="S111" i="4"/>
  <c r="E77" i="4"/>
  <c r="S117" i="4"/>
  <c r="J107" i="4"/>
  <c r="I73" i="4"/>
  <c r="P120" i="4"/>
  <c r="R64" i="4"/>
  <c r="K115" i="4"/>
  <c r="H38" i="4"/>
  <c r="N20" i="4"/>
  <c r="H86" i="4"/>
  <c r="E99" i="4"/>
  <c r="I41" i="4"/>
  <c r="J89" i="4"/>
  <c r="Q39" i="4"/>
  <c r="S19" i="4"/>
  <c r="J96" i="4"/>
  <c r="D55" i="4"/>
  <c r="E7" i="4"/>
  <c r="L86" i="4"/>
  <c r="J53" i="4"/>
  <c r="K121" i="4"/>
  <c r="F75" i="4"/>
  <c r="J121" i="4"/>
  <c r="H54" i="4"/>
  <c r="P106" i="4"/>
  <c r="M59" i="4"/>
  <c r="D118" i="4"/>
  <c r="J71" i="4"/>
  <c r="R85" i="4"/>
  <c r="E41" i="4"/>
  <c r="R21" i="4"/>
  <c r="R95" i="4"/>
  <c r="D85" i="4"/>
  <c r="N122" i="4"/>
  <c r="G108" i="4"/>
  <c r="P34" i="4"/>
  <c r="H19" i="4"/>
  <c r="O76" i="4"/>
  <c r="R4" i="4"/>
  <c r="M95" i="4"/>
  <c r="M75" i="4"/>
  <c r="E59" i="4"/>
  <c r="P119" i="4"/>
  <c r="L50" i="4"/>
  <c r="F20" i="4"/>
  <c r="R104" i="4"/>
  <c r="F21" i="4"/>
  <c r="H45" i="4"/>
  <c r="M87" i="4"/>
  <c r="E103" i="4"/>
  <c r="I23" i="4"/>
  <c r="G56" i="4"/>
  <c r="R15" i="4"/>
  <c r="P60" i="4"/>
  <c r="H28" i="4"/>
  <c r="L48" i="4"/>
  <c r="M98" i="4"/>
  <c r="S4" i="4"/>
  <c r="D12" i="4"/>
  <c r="L52" i="4"/>
  <c r="J118" i="4"/>
  <c r="F115" i="4"/>
  <c r="E48" i="4"/>
  <c r="S39" i="4"/>
  <c r="J56" i="4"/>
  <c r="N37" i="4"/>
  <c r="L49" i="4"/>
  <c r="O122" i="4"/>
  <c r="D82" i="4"/>
  <c r="D115" i="4"/>
  <c r="M93" i="4"/>
  <c r="L45" i="4"/>
  <c r="D45" i="4"/>
  <c r="F37" i="4"/>
  <c r="N77" i="4"/>
  <c r="P45" i="4"/>
  <c r="H107" i="4"/>
  <c r="L98" i="4"/>
  <c r="H21" i="4"/>
  <c r="L75" i="4"/>
  <c r="F54" i="4"/>
  <c r="J77" i="4"/>
  <c r="J105" i="4"/>
  <c r="S107" i="4"/>
  <c r="G71" i="4"/>
  <c r="M81" i="4"/>
  <c r="G44" i="4"/>
  <c r="M66" i="4"/>
  <c r="K84" i="4"/>
  <c r="F86" i="4"/>
  <c r="F74" i="4"/>
  <c r="I118" i="4"/>
  <c r="E76" i="4"/>
  <c r="F88" i="4"/>
  <c r="O61" i="4"/>
  <c r="Q115" i="4"/>
  <c r="P21" i="4"/>
  <c r="M108" i="4"/>
  <c r="K83" i="4"/>
  <c r="D50" i="4"/>
  <c r="I115" i="4"/>
  <c r="F41" i="4"/>
  <c r="D44" i="4"/>
  <c r="P61" i="4"/>
  <c r="M73" i="4"/>
  <c r="K38" i="4"/>
  <c r="F114" i="4"/>
  <c r="S106" i="4"/>
  <c r="N108" i="4"/>
  <c r="H85" i="4"/>
  <c r="Q34" i="4"/>
  <c r="P64" i="4"/>
  <c r="H97" i="4"/>
  <c r="D63" i="4"/>
  <c r="I32" i="4"/>
  <c r="J65" i="4"/>
  <c r="F51" i="4"/>
  <c r="P98" i="4"/>
  <c r="J61" i="4"/>
  <c r="J28" i="4"/>
  <c r="O63" i="4"/>
  <c r="I31" i="4"/>
  <c r="N67" i="4"/>
  <c r="K97" i="4"/>
  <c r="H20" i="4"/>
  <c r="H110" i="4"/>
  <c r="K50" i="4"/>
  <c r="E4" i="4"/>
  <c r="D21" i="4"/>
  <c r="N106" i="4"/>
  <c r="Q44" i="4"/>
  <c r="K4" i="4"/>
  <c r="R93" i="4"/>
  <c r="I85" i="4"/>
  <c r="O37" i="4"/>
  <c r="L4" i="4"/>
  <c r="S95" i="4"/>
  <c r="F65" i="4"/>
  <c r="L61" i="4"/>
  <c r="P75" i="4"/>
  <c r="G45" i="4"/>
  <c r="F103" i="4"/>
  <c r="F26" i="4"/>
  <c r="E22" i="4"/>
  <c r="F76" i="4"/>
  <c r="Q86" i="4"/>
  <c r="H60" i="4"/>
  <c r="D49" i="4"/>
  <c r="L39" i="4"/>
  <c r="J86" i="4"/>
  <c r="M31" i="4"/>
  <c r="S59" i="4"/>
  <c r="G97" i="4"/>
  <c r="E28" i="4"/>
  <c r="O107" i="4"/>
  <c r="J106" i="4"/>
  <c r="F66" i="4"/>
  <c r="H30" i="4"/>
  <c r="R111" i="4"/>
  <c r="N49" i="4"/>
  <c r="K40" i="4"/>
  <c r="K73" i="4"/>
  <c r="E88" i="4"/>
  <c r="M20" i="4"/>
  <c r="O109" i="4"/>
  <c r="S98" i="4"/>
  <c r="E105" i="4"/>
  <c r="J54" i="4"/>
  <c r="S77" i="4"/>
  <c r="E75" i="4"/>
  <c r="R44" i="4"/>
  <c r="G109" i="4"/>
  <c r="S43" i="4"/>
  <c r="L94" i="4"/>
  <c r="M122" i="4"/>
  <c r="G26" i="4"/>
  <c r="H93" i="4"/>
  <c r="N17" i="4"/>
  <c r="Q52" i="4"/>
  <c r="L42" i="4"/>
  <c r="R48" i="4"/>
  <c r="F36" i="19" l="1"/>
  <c r="F38" i="19"/>
  <c r="D79" i="4"/>
  <c r="D123" i="4"/>
  <c r="D112" i="4"/>
  <c r="D46" i="4"/>
  <c r="D68" i="4"/>
  <c r="D13" i="4"/>
  <c r="D57" i="4"/>
  <c r="D24" i="4"/>
  <c r="D90" i="4"/>
  <c r="D101" i="4"/>
  <c r="D35" i="4"/>
  <c r="F38" i="18"/>
  <c r="F39" i="21"/>
  <c r="D51" i="21"/>
  <c r="F40" i="21"/>
  <c r="F36" i="21"/>
  <c r="F37" i="17"/>
  <c r="F35" i="19"/>
  <c r="F40" i="22"/>
  <c r="F40" i="17"/>
  <c r="F41" i="25"/>
  <c r="F36" i="17"/>
  <c r="F39" i="19"/>
  <c r="F41" i="19"/>
  <c r="F35" i="21"/>
  <c r="F38" i="17"/>
  <c r="F36" i="25"/>
  <c r="C49" i="25"/>
  <c r="B49" i="25" s="1"/>
  <c r="F40" i="18"/>
  <c r="F37" i="19"/>
  <c r="F36" i="24"/>
  <c r="F35" i="22"/>
  <c r="C49" i="16"/>
  <c r="B48" i="16"/>
  <c r="C49" i="19"/>
  <c r="B48" i="19"/>
  <c r="M49" i="16"/>
  <c r="D50" i="16"/>
  <c r="B48" i="21"/>
  <c r="C49" i="21"/>
  <c r="B48" i="25"/>
  <c r="B48" i="24"/>
  <c r="C49" i="24"/>
  <c r="B48" i="20"/>
  <c r="C49" i="20"/>
  <c r="F41" i="17"/>
  <c r="M51" i="22"/>
  <c r="D52" i="22"/>
  <c r="F39" i="25"/>
  <c r="M50" i="23"/>
  <c r="D51" i="23"/>
  <c r="M50" i="25"/>
  <c r="D51" i="25"/>
  <c r="F35" i="25"/>
  <c r="F41" i="23"/>
  <c r="C49" i="22"/>
  <c r="B48" i="22"/>
  <c r="F37" i="25"/>
  <c r="D52" i="24"/>
  <c r="M51" i="24"/>
  <c r="C49" i="23"/>
  <c r="B48" i="23"/>
  <c r="M51" i="21"/>
  <c r="D52" i="21"/>
  <c r="F38" i="21"/>
  <c r="F40" i="20"/>
  <c r="F39" i="20"/>
  <c r="D51" i="20"/>
  <c r="M50" i="20"/>
  <c r="M51" i="19"/>
  <c r="D52" i="19"/>
  <c r="M49" i="18"/>
  <c r="D50" i="18"/>
  <c r="C49" i="18"/>
  <c r="B48" i="18"/>
  <c r="M49" i="17"/>
  <c r="D50" i="17"/>
  <c r="C49" i="17"/>
  <c r="B48" i="17"/>
  <c r="F35" i="16"/>
  <c r="F36" i="16"/>
  <c r="F39" i="16"/>
  <c r="F41" i="16"/>
  <c r="C50" i="25" l="1"/>
  <c r="C50" i="21"/>
  <c r="B49" i="21"/>
  <c r="B49" i="19"/>
  <c r="C50" i="19"/>
  <c r="M50" i="16"/>
  <c r="D51" i="16"/>
  <c r="C50" i="24"/>
  <c r="B49" i="24"/>
  <c r="C50" i="20"/>
  <c r="B50" i="20" s="1"/>
  <c r="B49" i="20"/>
  <c r="B49" i="16"/>
  <c r="C50" i="16"/>
  <c r="C50" i="22"/>
  <c r="B49" i="22"/>
  <c r="B49" i="23"/>
  <c r="C50" i="23"/>
  <c r="M52" i="22"/>
  <c r="D53" i="22"/>
  <c r="M51" i="23"/>
  <c r="D52" i="23"/>
  <c r="C51" i="25"/>
  <c r="B50" i="25"/>
  <c r="D53" i="24"/>
  <c r="M52" i="24"/>
  <c r="M51" i="25"/>
  <c r="D52" i="25"/>
  <c r="D52" i="20"/>
  <c r="M51" i="20"/>
  <c r="D53" i="21"/>
  <c r="M52" i="21"/>
  <c r="M52" i="19"/>
  <c r="D53" i="19"/>
  <c r="C50" i="18"/>
  <c r="B49" i="18"/>
  <c r="M50" i="18"/>
  <c r="D51" i="18"/>
  <c r="C50" i="17"/>
  <c r="B49" i="17"/>
  <c r="M50" i="17"/>
  <c r="D51" i="17"/>
  <c r="C51" i="20" l="1"/>
  <c r="C52" i="20" s="1"/>
  <c r="B50" i="24"/>
  <c r="C51" i="24"/>
  <c r="C51" i="19"/>
  <c r="B50" i="19"/>
  <c r="M51" i="16"/>
  <c r="D52" i="16"/>
  <c r="B50" i="16"/>
  <c r="C51" i="16"/>
  <c r="B50" i="21"/>
  <c r="C51" i="21"/>
  <c r="D54" i="24"/>
  <c r="M53" i="24"/>
  <c r="M53" i="22"/>
  <c r="D54" i="22"/>
  <c r="C52" i="25"/>
  <c r="B50" i="23"/>
  <c r="C51" i="23"/>
  <c r="M52" i="23"/>
  <c r="D53" i="23"/>
  <c r="D53" i="25"/>
  <c r="M52" i="25"/>
  <c r="C51" i="22"/>
  <c r="B50" i="22"/>
  <c r="D54" i="21"/>
  <c r="M53" i="21"/>
  <c r="D53" i="20"/>
  <c r="M52" i="20"/>
  <c r="M53" i="19"/>
  <c r="D54" i="19"/>
  <c r="M51" i="18"/>
  <c r="D52" i="18"/>
  <c r="C51" i="18"/>
  <c r="B50" i="18"/>
  <c r="C51" i="17"/>
  <c r="B50" i="17"/>
  <c r="M51" i="17"/>
  <c r="D52" i="17"/>
  <c r="C52" i="16" l="1"/>
  <c r="C52" i="19"/>
  <c r="C52" i="21"/>
  <c r="M52" i="16"/>
  <c r="D53" i="16"/>
  <c r="C52" i="24"/>
  <c r="C53" i="25"/>
  <c r="D55" i="22"/>
  <c r="M54" i="22"/>
  <c r="D54" i="25"/>
  <c r="M53" i="25"/>
  <c r="D54" i="23"/>
  <c r="M53" i="23"/>
  <c r="C52" i="22"/>
  <c r="D55" i="24"/>
  <c r="M54" i="24"/>
  <c r="C52" i="23"/>
  <c r="D54" i="20"/>
  <c r="M53" i="20"/>
  <c r="M54" i="19"/>
  <c r="D55" i="19"/>
  <c r="C53" i="20"/>
  <c r="D55" i="21"/>
  <c r="M54" i="21"/>
  <c r="C52" i="18"/>
  <c r="D53" i="18"/>
  <c r="M52" i="18"/>
  <c r="C52" i="17"/>
  <c r="D53" i="17"/>
  <c r="M52" i="17"/>
  <c r="M53" i="16" l="1"/>
  <c r="D54" i="16"/>
  <c r="C53" i="19"/>
  <c r="C53" i="24"/>
  <c r="C53" i="21"/>
  <c r="C53" i="16"/>
  <c r="D55" i="23"/>
  <c r="M54" i="23"/>
  <c r="C54" i="25"/>
  <c r="M55" i="24"/>
  <c r="D56" i="24"/>
  <c r="C53" i="23"/>
  <c r="D56" i="22"/>
  <c r="M55" i="22"/>
  <c r="C53" i="22"/>
  <c r="D55" i="25"/>
  <c r="M54" i="25"/>
  <c r="D56" i="21"/>
  <c r="M55" i="21"/>
  <c r="D56" i="19"/>
  <c r="M55" i="19"/>
  <c r="C54" i="20"/>
  <c r="M54" i="20"/>
  <c r="D55" i="20"/>
  <c r="D54" i="18"/>
  <c r="M53" i="18"/>
  <c r="C53" i="18"/>
  <c r="D54" i="17"/>
  <c r="M53" i="17"/>
  <c r="C53" i="17"/>
  <c r="C54" i="21" l="1"/>
  <c r="C54" i="19"/>
  <c r="D55" i="16"/>
  <c r="M54" i="16"/>
  <c r="C54" i="16"/>
  <c r="C54" i="24"/>
  <c r="D57" i="22"/>
  <c r="M56" i="22"/>
  <c r="M56" i="24"/>
  <c r="D57" i="24"/>
  <c r="D56" i="25"/>
  <c r="M55" i="25"/>
  <c r="D56" i="23"/>
  <c r="M55" i="23"/>
  <c r="C55" i="25"/>
  <c r="C54" i="23"/>
  <c r="C54" i="22"/>
  <c r="M55" i="20"/>
  <c r="D56" i="20"/>
  <c r="C55" i="20"/>
  <c r="D57" i="19"/>
  <c r="M56" i="19"/>
  <c r="M56" i="21"/>
  <c r="D57" i="21"/>
  <c r="D55" i="18"/>
  <c r="M54" i="18"/>
  <c r="C54" i="18"/>
  <c r="D55" i="17"/>
  <c r="M54" i="17"/>
  <c r="C54" i="17"/>
  <c r="C55" i="16" l="1"/>
  <c r="C55" i="19"/>
  <c r="C55" i="24"/>
  <c r="D56" i="16"/>
  <c r="M55" i="16"/>
  <c r="C55" i="21"/>
  <c r="M57" i="24"/>
  <c r="D58" i="24"/>
  <c r="D58" i="22"/>
  <c r="M57" i="22"/>
  <c r="D57" i="23"/>
  <c r="M56" i="23"/>
  <c r="C55" i="22"/>
  <c r="C55" i="23"/>
  <c r="M56" i="25"/>
  <c r="D57" i="25"/>
  <c r="C56" i="25"/>
  <c r="M56" i="20"/>
  <c r="D57" i="20"/>
  <c r="M57" i="21"/>
  <c r="D58" i="21"/>
  <c r="D58" i="19"/>
  <c r="M57" i="19"/>
  <c r="C56" i="20"/>
  <c r="C55" i="18"/>
  <c r="D56" i="18"/>
  <c r="M55" i="18"/>
  <c r="C55" i="17"/>
  <c r="D56" i="17"/>
  <c r="M55" i="17"/>
  <c r="D57" i="16" l="1"/>
  <c r="M56" i="16"/>
  <c r="C56" i="19"/>
  <c r="C56" i="21"/>
  <c r="C56" i="24"/>
  <c r="C56" i="16"/>
  <c r="M57" i="23"/>
  <c r="D58" i="23"/>
  <c r="C56" i="23"/>
  <c r="M57" i="25"/>
  <c r="D58" i="25"/>
  <c r="C57" i="25"/>
  <c r="C56" i="22"/>
  <c r="M58" i="22"/>
  <c r="D59" i="22"/>
  <c r="D59" i="24"/>
  <c r="M58" i="24"/>
  <c r="M57" i="20"/>
  <c r="D58" i="20"/>
  <c r="D59" i="19"/>
  <c r="M58" i="19"/>
  <c r="C57" i="20"/>
  <c r="M58" i="21"/>
  <c r="D59" i="21"/>
  <c r="M56" i="18"/>
  <c r="D57" i="18"/>
  <c r="C56" i="18"/>
  <c r="M56" i="17"/>
  <c r="D57" i="17"/>
  <c r="C56" i="17"/>
  <c r="C57" i="24" l="1"/>
  <c r="C57" i="19"/>
  <c r="C57" i="21"/>
  <c r="C57" i="16"/>
  <c r="M57" i="16"/>
  <c r="D58" i="16"/>
  <c r="M58" i="23"/>
  <c r="D59" i="23"/>
  <c r="D63" i="22"/>
  <c r="D60" i="22"/>
  <c r="M60" i="22" s="1"/>
  <c r="M59" i="22"/>
  <c r="C57" i="23"/>
  <c r="D63" i="24"/>
  <c r="D60" i="24"/>
  <c r="M60" i="24" s="1"/>
  <c r="M59" i="24"/>
  <c r="C57" i="22"/>
  <c r="M58" i="25"/>
  <c r="D59" i="25"/>
  <c r="C58" i="25"/>
  <c r="D63" i="21"/>
  <c r="D60" i="21"/>
  <c r="M60" i="21" s="1"/>
  <c r="M59" i="21"/>
  <c r="D59" i="20"/>
  <c r="M58" i="20"/>
  <c r="M59" i="19"/>
  <c r="D60" i="19"/>
  <c r="M60" i="19" s="1"/>
  <c r="D63" i="19"/>
  <c r="C58" i="20"/>
  <c r="C57" i="18"/>
  <c r="M57" i="18"/>
  <c r="D58" i="18"/>
  <c r="C57" i="17"/>
  <c r="M57" i="17"/>
  <c r="D58" i="17"/>
  <c r="C58" i="19" l="1"/>
  <c r="M58" i="16"/>
  <c r="D59" i="16"/>
  <c r="C58" i="16"/>
  <c r="C58" i="21"/>
  <c r="C58" i="24"/>
  <c r="M63" i="22"/>
  <c r="D64" i="22"/>
  <c r="D63" i="23"/>
  <c r="D60" i="23"/>
  <c r="M60" i="23" s="1"/>
  <c r="M59" i="23"/>
  <c r="C58" i="22"/>
  <c r="M63" i="24"/>
  <c r="D64" i="24"/>
  <c r="C59" i="25"/>
  <c r="D63" i="25"/>
  <c r="D60" i="25"/>
  <c r="M60" i="25" s="1"/>
  <c r="M59" i="25"/>
  <c r="C58" i="23"/>
  <c r="C59" i="20"/>
  <c r="D64" i="21"/>
  <c r="M63" i="21"/>
  <c r="M63" i="19"/>
  <c r="D64" i="19"/>
  <c r="D63" i="20"/>
  <c r="D60" i="20"/>
  <c r="M60" i="20" s="1"/>
  <c r="M59" i="20"/>
  <c r="M58" i="18"/>
  <c r="D59" i="18"/>
  <c r="C58" i="18"/>
  <c r="M58" i="17"/>
  <c r="D59" i="17"/>
  <c r="C58" i="17"/>
  <c r="C59" i="21" l="1"/>
  <c r="D63" i="16"/>
  <c r="D60" i="16"/>
  <c r="M60" i="16" s="1"/>
  <c r="M59" i="16"/>
  <c r="C59" i="24"/>
  <c r="C59" i="16"/>
  <c r="C59" i="19"/>
  <c r="D64" i="25"/>
  <c r="M63" i="25"/>
  <c r="C59" i="22"/>
  <c r="C63" i="25"/>
  <c r="M64" i="24"/>
  <c r="D65" i="24"/>
  <c r="D64" i="23"/>
  <c r="M63" i="23"/>
  <c r="C59" i="23"/>
  <c r="D65" i="22"/>
  <c r="M64" i="22"/>
  <c r="D65" i="19"/>
  <c r="M64" i="19"/>
  <c r="M63" i="20"/>
  <c r="D64" i="20"/>
  <c r="D65" i="21"/>
  <c r="M64" i="21"/>
  <c r="C63" i="20"/>
  <c r="C59" i="18"/>
  <c r="D63" i="18"/>
  <c r="D60" i="18"/>
  <c r="M60" i="18" s="1"/>
  <c r="M59" i="18"/>
  <c r="D63" i="17"/>
  <c r="D60" i="17"/>
  <c r="M60" i="17" s="1"/>
  <c r="M59" i="17"/>
  <c r="C59" i="17"/>
  <c r="C63" i="19" l="1"/>
  <c r="D64" i="16"/>
  <c r="M63" i="16"/>
  <c r="C63" i="16"/>
  <c r="C63" i="24"/>
  <c r="C63" i="21"/>
  <c r="D65" i="23"/>
  <c r="M64" i="23"/>
  <c r="C63" i="22"/>
  <c r="D66" i="24"/>
  <c r="M65" i="24"/>
  <c r="D65" i="25"/>
  <c r="M64" i="25"/>
  <c r="D66" i="22"/>
  <c r="M65" i="22"/>
  <c r="C63" i="23"/>
  <c r="C64" i="25"/>
  <c r="C64" i="20"/>
  <c r="M65" i="21"/>
  <c r="D66" i="21"/>
  <c r="M64" i="20"/>
  <c r="D65" i="20"/>
  <c r="D66" i="19"/>
  <c r="M65" i="19"/>
  <c r="D64" i="18"/>
  <c r="M63" i="18"/>
  <c r="C63" i="18"/>
  <c r="C63" i="17"/>
  <c r="D64" i="17"/>
  <c r="M63" i="17"/>
  <c r="C64" i="24" l="1"/>
  <c r="M64" i="16"/>
  <c r="D65" i="16"/>
  <c r="C64" i="21"/>
  <c r="C64" i="19"/>
  <c r="C64" i="16"/>
  <c r="C64" i="23"/>
  <c r="D67" i="24"/>
  <c r="M66" i="24"/>
  <c r="M66" i="22"/>
  <c r="D67" i="22"/>
  <c r="C64" i="22"/>
  <c r="D66" i="23"/>
  <c r="M65" i="23"/>
  <c r="C65" i="25"/>
  <c r="M65" i="25"/>
  <c r="D66" i="25"/>
  <c r="D66" i="20"/>
  <c r="M65" i="20"/>
  <c r="D67" i="19"/>
  <c r="M66" i="19"/>
  <c r="M66" i="21"/>
  <c r="D67" i="21"/>
  <c r="C65" i="20"/>
  <c r="C64" i="18"/>
  <c r="D65" i="18"/>
  <c r="M64" i="18"/>
  <c r="D65" i="17"/>
  <c r="M64" i="17"/>
  <c r="C64" i="17"/>
  <c r="C65" i="19" l="1"/>
  <c r="M65" i="16"/>
  <c r="D66" i="16"/>
  <c r="C65" i="24"/>
  <c r="C65" i="16"/>
  <c r="C65" i="21"/>
  <c r="C65" i="22"/>
  <c r="C66" i="25"/>
  <c r="D68" i="22"/>
  <c r="M67" i="22"/>
  <c r="M66" i="23"/>
  <c r="D67" i="23"/>
  <c r="D68" i="24"/>
  <c r="M67" i="24"/>
  <c r="M66" i="25"/>
  <c r="D67" i="25"/>
  <c r="C65" i="23"/>
  <c r="D68" i="19"/>
  <c r="M67" i="19"/>
  <c r="C66" i="20"/>
  <c r="M66" i="20"/>
  <c r="D67" i="20"/>
  <c r="M67" i="21"/>
  <c r="D68" i="21"/>
  <c r="M65" i="18"/>
  <c r="D66" i="18"/>
  <c r="C65" i="18"/>
  <c r="C65" i="17"/>
  <c r="M65" i="17"/>
  <c r="D66" i="17"/>
  <c r="C66" i="16" l="1"/>
  <c r="M66" i="16"/>
  <c r="D67" i="16"/>
  <c r="C66" i="24"/>
  <c r="C66" i="21"/>
  <c r="C66" i="19"/>
  <c r="M67" i="25"/>
  <c r="D68" i="25"/>
  <c r="D69" i="22"/>
  <c r="M68" i="22"/>
  <c r="C67" i="25"/>
  <c r="D69" i="24"/>
  <c r="M68" i="24"/>
  <c r="C66" i="22"/>
  <c r="C66" i="23"/>
  <c r="M67" i="23"/>
  <c r="D68" i="23"/>
  <c r="D68" i="20"/>
  <c r="M67" i="20"/>
  <c r="M68" i="21"/>
  <c r="D69" i="21"/>
  <c r="C67" i="20"/>
  <c r="M68" i="19"/>
  <c r="D69" i="19"/>
  <c r="C66" i="18"/>
  <c r="M66" i="18"/>
  <c r="D67" i="18"/>
  <c r="M66" i="17"/>
  <c r="D67" i="17"/>
  <c r="C66" i="17"/>
  <c r="C67" i="21" l="1"/>
  <c r="M67" i="16"/>
  <c r="D68" i="16"/>
  <c r="C67" i="19"/>
  <c r="C67" i="24"/>
  <c r="C67" i="16"/>
  <c r="C68" i="25"/>
  <c r="C67" i="23"/>
  <c r="D70" i="22"/>
  <c r="M69" i="22"/>
  <c r="C67" i="22"/>
  <c r="M68" i="25"/>
  <c r="D69" i="25"/>
  <c r="M69" i="24"/>
  <c r="D70" i="24"/>
  <c r="M68" i="23"/>
  <c r="D69" i="23"/>
  <c r="C68" i="20"/>
  <c r="D70" i="21"/>
  <c r="M69" i="21"/>
  <c r="M69" i="19"/>
  <c r="D70" i="19"/>
  <c r="D69" i="20"/>
  <c r="M68" i="20"/>
  <c r="M67" i="18"/>
  <c r="D68" i="18"/>
  <c r="C67" i="18"/>
  <c r="C67" i="17"/>
  <c r="M67" i="17"/>
  <c r="D68" i="17"/>
  <c r="C68" i="24" l="1"/>
  <c r="M68" i="16"/>
  <c r="D69" i="16"/>
  <c r="C68" i="16"/>
  <c r="C68" i="19"/>
  <c r="C68" i="21"/>
  <c r="M70" i="24"/>
  <c r="D71" i="24"/>
  <c r="D71" i="22"/>
  <c r="M70" i="22"/>
  <c r="C68" i="23"/>
  <c r="D70" i="25"/>
  <c r="M69" i="25"/>
  <c r="M69" i="23"/>
  <c r="D70" i="23"/>
  <c r="C69" i="25"/>
  <c r="C68" i="22"/>
  <c r="D71" i="21"/>
  <c r="M70" i="21"/>
  <c r="D70" i="20"/>
  <c r="M69" i="20"/>
  <c r="C69" i="20"/>
  <c r="M70" i="19"/>
  <c r="D71" i="19"/>
  <c r="C68" i="18"/>
  <c r="M68" i="18"/>
  <c r="D69" i="18"/>
  <c r="M68" i="17"/>
  <c r="D69" i="17"/>
  <c r="C68" i="17"/>
  <c r="D70" i="16" l="1"/>
  <c r="M69" i="16"/>
  <c r="C69" i="21"/>
  <c r="C69" i="16"/>
  <c r="C69" i="24"/>
  <c r="C69" i="19"/>
  <c r="C70" i="25"/>
  <c r="M71" i="22"/>
  <c r="D72" i="22"/>
  <c r="D71" i="23"/>
  <c r="M70" i="23"/>
  <c r="M71" i="24"/>
  <c r="D72" i="24"/>
  <c r="C69" i="22"/>
  <c r="D71" i="25"/>
  <c r="M70" i="25"/>
  <c r="C69" i="23"/>
  <c r="D71" i="20"/>
  <c r="M70" i="20"/>
  <c r="M71" i="19"/>
  <c r="D72" i="19"/>
  <c r="C70" i="20"/>
  <c r="D72" i="21"/>
  <c r="M71" i="21"/>
  <c r="D70" i="18"/>
  <c r="M69" i="18"/>
  <c r="C69" i="18"/>
  <c r="C69" i="17"/>
  <c r="D70" i="17"/>
  <c r="M69" i="17"/>
  <c r="C70" i="24" l="1"/>
  <c r="C70" i="21"/>
  <c r="C70" i="19"/>
  <c r="C70" i="16"/>
  <c r="D71" i="16"/>
  <c r="M70" i="16"/>
  <c r="C70" i="23"/>
  <c r="D72" i="23"/>
  <c r="M71" i="23"/>
  <c r="D73" i="22"/>
  <c r="M72" i="22"/>
  <c r="D72" i="25"/>
  <c r="M71" i="25"/>
  <c r="C70" i="22"/>
  <c r="C71" i="25"/>
  <c r="M72" i="24"/>
  <c r="D73" i="24"/>
  <c r="D73" i="19"/>
  <c r="M72" i="19"/>
  <c r="D73" i="21"/>
  <c r="M72" i="21"/>
  <c r="C71" i="20"/>
  <c r="M71" i="20"/>
  <c r="D72" i="20"/>
  <c r="C70" i="18"/>
  <c r="D71" i="18"/>
  <c r="M70" i="18"/>
  <c r="D71" i="17"/>
  <c r="M70" i="17"/>
  <c r="C70" i="17"/>
  <c r="C71" i="24" l="1"/>
  <c r="C71" i="16"/>
  <c r="C71" i="21"/>
  <c r="D72" i="16"/>
  <c r="M71" i="16"/>
  <c r="C71" i="19"/>
  <c r="D74" i="22"/>
  <c r="M73" i="22"/>
  <c r="C72" i="25"/>
  <c r="M72" i="23"/>
  <c r="D73" i="23"/>
  <c r="C71" i="22"/>
  <c r="C71" i="23"/>
  <c r="D73" i="25"/>
  <c r="M72" i="25"/>
  <c r="D74" i="24"/>
  <c r="M73" i="24"/>
  <c r="C72" i="20"/>
  <c r="M73" i="21"/>
  <c r="D74" i="21"/>
  <c r="M72" i="20"/>
  <c r="D73" i="20"/>
  <c r="D74" i="19"/>
  <c r="M73" i="19"/>
  <c r="D72" i="18"/>
  <c r="M71" i="18"/>
  <c r="C71" i="18"/>
  <c r="C71" i="17"/>
  <c r="D72" i="17"/>
  <c r="M71" i="17"/>
  <c r="D73" i="16" l="1"/>
  <c r="M72" i="16"/>
  <c r="C72" i="16"/>
  <c r="C72" i="19"/>
  <c r="C72" i="21"/>
  <c r="C72" i="24"/>
  <c r="C73" i="25"/>
  <c r="C72" i="23"/>
  <c r="M74" i="22"/>
  <c r="D78" i="22"/>
  <c r="D75" i="22"/>
  <c r="M75" i="22" s="1"/>
  <c r="D78" i="24"/>
  <c r="D75" i="24"/>
  <c r="M75" i="24" s="1"/>
  <c r="M74" i="24"/>
  <c r="C72" i="22"/>
  <c r="D74" i="23"/>
  <c r="M73" i="23"/>
  <c r="M73" i="25"/>
  <c r="D74" i="25"/>
  <c r="M74" i="21"/>
  <c r="D78" i="21"/>
  <c r="D75" i="21"/>
  <c r="M75" i="21" s="1"/>
  <c r="D75" i="19"/>
  <c r="M75" i="19" s="1"/>
  <c r="M74" i="19"/>
  <c r="D78" i="19"/>
  <c r="M73" i="20"/>
  <c r="D74" i="20"/>
  <c r="C73" i="20"/>
  <c r="C72" i="18"/>
  <c r="D73" i="18"/>
  <c r="M72" i="18"/>
  <c r="D73" i="17"/>
  <c r="M72" i="17"/>
  <c r="C72" i="17"/>
  <c r="C73" i="24" l="1"/>
  <c r="C73" i="21"/>
  <c r="C73" i="16"/>
  <c r="C73" i="19"/>
  <c r="M73" i="16"/>
  <c r="D74" i="16"/>
  <c r="D78" i="23"/>
  <c r="D75" i="23"/>
  <c r="M75" i="23" s="1"/>
  <c r="M74" i="23"/>
  <c r="M74" i="25"/>
  <c r="D78" i="25"/>
  <c r="D75" i="25"/>
  <c r="M75" i="25" s="1"/>
  <c r="D79" i="24"/>
  <c r="M78" i="24"/>
  <c r="C74" i="25"/>
  <c r="M78" i="22"/>
  <c r="D79" i="22"/>
  <c r="C73" i="22"/>
  <c r="C73" i="23"/>
  <c r="M78" i="19"/>
  <c r="D79" i="19"/>
  <c r="C74" i="20"/>
  <c r="D79" i="21"/>
  <c r="M78" i="21"/>
  <c r="D78" i="20"/>
  <c r="D75" i="20"/>
  <c r="M75" i="20" s="1"/>
  <c r="M74" i="20"/>
  <c r="M73" i="18"/>
  <c r="D74" i="18"/>
  <c r="C73" i="18"/>
  <c r="C73" i="17"/>
  <c r="M73" i="17"/>
  <c r="D74" i="17"/>
  <c r="C74" i="19" l="1"/>
  <c r="C74" i="21"/>
  <c r="D75" i="16"/>
  <c r="M75" i="16" s="1"/>
  <c r="M74" i="16"/>
  <c r="D78" i="16"/>
  <c r="C74" i="24"/>
  <c r="C74" i="16"/>
  <c r="C78" i="25"/>
  <c r="M78" i="23"/>
  <c r="D79" i="23"/>
  <c r="C74" i="22"/>
  <c r="C74" i="23"/>
  <c r="M79" i="24"/>
  <c r="D80" i="24"/>
  <c r="D79" i="25"/>
  <c r="M78" i="25"/>
  <c r="D80" i="22"/>
  <c r="M79" i="22"/>
  <c r="D80" i="19"/>
  <c r="M79" i="19"/>
  <c r="D79" i="20"/>
  <c r="M78" i="20"/>
  <c r="D80" i="21"/>
  <c r="M79" i="21"/>
  <c r="C78" i="20"/>
  <c r="C74" i="18"/>
  <c r="M74" i="18"/>
  <c r="D78" i="18"/>
  <c r="D75" i="18"/>
  <c r="M75" i="18" s="1"/>
  <c r="M74" i="17"/>
  <c r="D78" i="17"/>
  <c r="D75" i="17"/>
  <c r="M75" i="17" s="1"/>
  <c r="C74" i="17"/>
  <c r="M78" i="16" l="1"/>
  <c r="D79" i="16"/>
  <c r="C78" i="21"/>
  <c r="C78" i="16"/>
  <c r="C78" i="19"/>
  <c r="C78" i="24"/>
  <c r="D80" i="25"/>
  <c r="M79" i="25"/>
  <c r="D80" i="23"/>
  <c r="M79" i="23"/>
  <c r="C78" i="22"/>
  <c r="M80" i="24"/>
  <c r="D81" i="24"/>
  <c r="C78" i="23"/>
  <c r="C79" i="25"/>
  <c r="M80" i="22"/>
  <c r="D81" i="22"/>
  <c r="M80" i="19"/>
  <c r="D81" i="19"/>
  <c r="D81" i="21"/>
  <c r="M80" i="21"/>
  <c r="D80" i="20"/>
  <c r="M79" i="20"/>
  <c r="C79" i="20"/>
  <c r="D79" i="18"/>
  <c r="M78" i="18"/>
  <c r="C78" i="18"/>
  <c r="D79" i="17"/>
  <c r="M78" i="17"/>
  <c r="C78" i="17"/>
  <c r="C79" i="19" l="1"/>
  <c r="C79" i="21"/>
  <c r="C79" i="24"/>
  <c r="C79" i="16"/>
  <c r="M79" i="16"/>
  <c r="D80" i="16"/>
  <c r="C80" i="25"/>
  <c r="D81" i="23"/>
  <c r="M80" i="23"/>
  <c r="M81" i="24"/>
  <c r="D82" i="24"/>
  <c r="C79" i="22"/>
  <c r="C79" i="23"/>
  <c r="D81" i="25"/>
  <c r="M80" i="25"/>
  <c r="M81" i="22"/>
  <c r="D82" i="22"/>
  <c r="M80" i="20"/>
  <c r="D81" i="20"/>
  <c r="C80" i="20"/>
  <c r="D82" i="21"/>
  <c r="M81" i="21"/>
  <c r="D82" i="19"/>
  <c r="M81" i="19"/>
  <c r="C79" i="18"/>
  <c r="D80" i="18"/>
  <c r="M79" i="18"/>
  <c r="C79" i="17"/>
  <c r="D80" i="17"/>
  <c r="M79" i="17"/>
  <c r="C80" i="16" l="1"/>
  <c r="C80" i="21"/>
  <c r="M80" i="16"/>
  <c r="D81" i="16"/>
  <c r="C80" i="24"/>
  <c r="C80" i="19"/>
  <c r="D82" i="25"/>
  <c r="M81" i="25"/>
  <c r="M81" i="23"/>
  <c r="D82" i="23"/>
  <c r="C80" i="22"/>
  <c r="C81" i="25"/>
  <c r="M82" i="22"/>
  <c r="D83" i="22"/>
  <c r="D83" i="24"/>
  <c r="M82" i="24"/>
  <c r="C80" i="23"/>
  <c r="D83" i="19"/>
  <c r="M82" i="19"/>
  <c r="M81" i="20"/>
  <c r="D82" i="20"/>
  <c r="C81" i="20"/>
  <c r="M82" i="21"/>
  <c r="D83" i="21"/>
  <c r="D81" i="18"/>
  <c r="M80" i="18"/>
  <c r="C80" i="18"/>
  <c r="D81" i="17"/>
  <c r="M80" i="17"/>
  <c r="C80" i="17"/>
  <c r="C81" i="24" l="1"/>
  <c r="C81" i="21"/>
  <c r="C81" i="19"/>
  <c r="M81" i="16"/>
  <c r="D82" i="16"/>
  <c r="C81" i="16"/>
  <c r="D84" i="24"/>
  <c r="M83" i="24"/>
  <c r="D83" i="23"/>
  <c r="M82" i="23"/>
  <c r="M83" i="22"/>
  <c r="D84" i="22"/>
  <c r="C82" i="25"/>
  <c r="C81" i="23"/>
  <c r="C81" i="22"/>
  <c r="M82" i="25"/>
  <c r="D83" i="25"/>
  <c r="M83" i="21"/>
  <c r="D84" i="21"/>
  <c r="D84" i="19"/>
  <c r="M83" i="19"/>
  <c r="C82" i="20"/>
  <c r="M82" i="20"/>
  <c r="D83" i="20"/>
  <c r="C81" i="18"/>
  <c r="D82" i="18"/>
  <c r="M81" i="18"/>
  <c r="D82" i="17"/>
  <c r="M81" i="17"/>
  <c r="C81" i="17"/>
  <c r="M82" i="16" l="1"/>
  <c r="D83" i="16"/>
  <c r="C82" i="21"/>
  <c r="C82" i="24"/>
  <c r="C82" i="16"/>
  <c r="C82" i="19"/>
  <c r="D85" i="24"/>
  <c r="M84" i="24"/>
  <c r="C82" i="22"/>
  <c r="C82" i="23"/>
  <c r="M83" i="23"/>
  <c r="D84" i="23"/>
  <c r="C83" i="25"/>
  <c r="M83" i="25"/>
  <c r="D84" i="25"/>
  <c r="D85" i="22"/>
  <c r="M84" i="22"/>
  <c r="M84" i="21"/>
  <c r="D85" i="21"/>
  <c r="M83" i="20"/>
  <c r="D84" i="20"/>
  <c r="C83" i="20"/>
  <c r="D85" i="19"/>
  <c r="M84" i="19"/>
  <c r="M82" i="18"/>
  <c r="D83" i="18"/>
  <c r="C82" i="18"/>
  <c r="M82" i="17"/>
  <c r="D83" i="17"/>
  <c r="C82" i="17"/>
  <c r="C83" i="16" l="1"/>
  <c r="C83" i="21"/>
  <c r="C83" i="24"/>
  <c r="M83" i="16"/>
  <c r="D84" i="16"/>
  <c r="C83" i="19"/>
  <c r="M84" i="25"/>
  <c r="D85" i="25"/>
  <c r="C83" i="22"/>
  <c r="M85" i="22"/>
  <c r="D86" i="22"/>
  <c r="C84" i="25"/>
  <c r="D86" i="24"/>
  <c r="M85" i="24"/>
  <c r="M84" i="23"/>
  <c r="D85" i="23"/>
  <c r="C83" i="23"/>
  <c r="M85" i="21"/>
  <c r="D86" i="21"/>
  <c r="M85" i="19"/>
  <c r="D86" i="19"/>
  <c r="C84" i="20"/>
  <c r="D85" i="20"/>
  <c r="M84" i="20"/>
  <c r="C83" i="18"/>
  <c r="M83" i="18"/>
  <c r="D84" i="18"/>
  <c r="C83" i="17"/>
  <c r="M83" i="17"/>
  <c r="D84" i="17"/>
  <c r="M84" i="16" l="1"/>
  <c r="D85" i="16"/>
  <c r="C84" i="21"/>
  <c r="C84" i="19"/>
  <c r="C84" i="24"/>
  <c r="C84" i="16"/>
  <c r="D86" i="23"/>
  <c r="M85" i="23"/>
  <c r="M85" i="25"/>
  <c r="D86" i="25"/>
  <c r="C84" i="22"/>
  <c r="D87" i="24"/>
  <c r="M86" i="24"/>
  <c r="C84" i="23"/>
  <c r="C85" i="25"/>
  <c r="M86" i="22"/>
  <c r="D87" i="22"/>
  <c r="M86" i="19"/>
  <c r="D87" i="19"/>
  <c r="D86" i="20"/>
  <c r="M85" i="20"/>
  <c r="D87" i="21"/>
  <c r="M86" i="21"/>
  <c r="C85" i="20"/>
  <c r="C84" i="18"/>
  <c r="M84" i="18"/>
  <c r="D85" i="18"/>
  <c r="C84" i="17"/>
  <c r="M84" i="17"/>
  <c r="D85" i="17"/>
  <c r="M85" i="16" l="1"/>
  <c r="D86" i="16"/>
  <c r="C85" i="24"/>
  <c r="C85" i="21"/>
  <c r="C85" i="16"/>
  <c r="C85" i="19"/>
  <c r="D87" i="25"/>
  <c r="M86" i="25"/>
  <c r="C86" i="25"/>
  <c r="M86" i="23"/>
  <c r="D87" i="23"/>
  <c r="M87" i="24"/>
  <c r="D88" i="24"/>
  <c r="C85" i="23"/>
  <c r="D88" i="22"/>
  <c r="M87" i="22"/>
  <c r="C85" i="22"/>
  <c r="D88" i="19"/>
  <c r="M87" i="19"/>
  <c r="D87" i="20"/>
  <c r="M86" i="20"/>
  <c r="C86" i="20"/>
  <c r="D88" i="21"/>
  <c r="M87" i="21"/>
  <c r="C85" i="18"/>
  <c r="M85" i="18"/>
  <c r="D86" i="18"/>
  <c r="M85" i="17"/>
  <c r="D86" i="17"/>
  <c r="C85" i="17"/>
  <c r="C86" i="16" l="1"/>
  <c r="C86" i="24"/>
  <c r="C86" i="21"/>
  <c r="D87" i="16"/>
  <c r="M86" i="16"/>
  <c r="C86" i="19"/>
  <c r="M88" i="24"/>
  <c r="D89" i="24"/>
  <c r="C86" i="23"/>
  <c r="C87" i="25"/>
  <c r="D88" i="25"/>
  <c r="M87" i="25"/>
  <c r="C86" i="22"/>
  <c r="D88" i="23"/>
  <c r="M87" i="23"/>
  <c r="M88" i="22"/>
  <c r="D89" i="22"/>
  <c r="D88" i="20"/>
  <c r="M87" i="20"/>
  <c r="D89" i="21"/>
  <c r="M88" i="21"/>
  <c r="M88" i="19"/>
  <c r="D89" i="19"/>
  <c r="C87" i="20"/>
  <c r="C86" i="18"/>
  <c r="D87" i="18"/>
  <c r="M86" i="18"/>
  <c r="D87" i="17"/>
  <c r="M86" i="17"/>
  <c r="C86" i="17"/>
  <c r="M87" i="16" l="1"/>
  <c r="D88" i="16"/>
  <c r="C87" i="24"/>
  <c r="C87" i="19"/>
  <c r="C87" i="21"/>
  <c r="C87" i="16"/>
  <c r="D89" i="25"/>
  <c r="M88" i="25"/>
  <c r="C87" i="23"/>
  <c r="C87" i="22"/>
  <c r="D93" i="24"/>
  <c r="D90" i="24"/>
  <c r="M90" i="24" s="1"/>
  <c r="M89" i="24"/>
  <c r="M89" i="22"/>
  <c r="D93" i="22"/>
  <c r="D90" i="22"/>
  <c r="M90" i="22" s="1"/>
  <c r="D89" i="23"/>
  <c r="M88" i="23"/>
  <c r="C88" i="25"/>
  <c r="D93" i="21"/>
  <c r="D90" i="21"/>
  <c r="M90" i="21" s="1"/>
  <c r="M89" i="21"/>
  <c r="C88" i="20"/>
  <c r="M89" i="19"/>
  <c r="D90" i="19"/>
  <c r="M90" i="19" s="1"/>
  <c r="D93" i="19"/>
  <c r="M88" i="20"/>
  <c r="D89" i="20"/>
  <c r="D88" i="18"/>
  <c r="M87" i="18"/>
  <c r="C87" i="18"/>
  <c r="C87" i="17"/>
  <c r="D88" i="17"/>
  <c r="M87" i="17"/>
  <c r="C88" i="21" l="1"/>
  <c r="C88" i="24"/>
  <c r="C88" i="19"/>
  <c r="D89" i="16"/>
  <c r="M88" i="16"/>
  <c r="C88" i="16"/>
  <c r="D94" i="24"/>
  <c r="M93" i="24"/>
  <c r="C89" i="25"/>
  <c r="D93" i="25"/>
  <c r="D90" i="25"/>
  <c r="M90" i="25" s="1"/>
  <c r="M89" i="25"/>
  <c r="M89" i="23"/>
  <c r="D93" i="23"/>
  <c r="D90" i="23"/>
  <c r="M90" i="23" s="1"/>
  <c r="C88" i="22"/>
  <c r="D94" i="22"/>
  <c r="M93" i="22"/>
  <c r="C88" i="23"/>
  <c r="C89" i="20"/>
  <c r="M89" i="20"/>
  <c r="D90" i="20"/>
  <c r="M90" i="20" s="1"/>
  <c r="D93" i="20"/>
  <c r="D94" i="19"/>
  <c r="M93" i="19"/>
  <c r="M93" i="21"/>
  <c r="D94" i="21"/>
  <c r="D89" i="18"/>
  <c r="M88" i="18"/>
  <c r="C88" i="18"/>
  <c r="D89" i="17"/>
  <c r="M88" i="17"/>
  <c r="C88" i="17"/>
  <c r="D93" i="16" l="1"/>
  <c r="D90" i="16"/>
  <c r="M90" i="16" s="1"/>
  <c r="M89" i="16"/>
  <c r="C89" i="24"/>
  <c r="C89" i="16"/>
  <c r="C89" i="19"/>
  <c r="C89" i="21"/>
  <c r="C89" i="22"/>
  <c r="M93" i="23"/>
  <c r="D94" i="23"/>
  <c r="C89" i="23"/>
  <c r="D95" i="24"/>
  <c r="M94" i="24"/>
  <c r="M94" i="22"/>
  <c r="D95" i="22"/>
  <c r="M93" i="25"/>
  <c r="D94" i="25"/>
  <c r="C93" i="25"/>
  <c r="M94" i="21"/>
  <c r="D95" i="21"/>
  <c r="M94" i="19"/>
  <c r="D95" i="19"/>
  <c r="D94" i="20"/>
  <c r="M93" i="20"/>
  <c r="C93" i="20"/>
  <c r="D93" i="18"/>
  <c r="D90" i="18"/>
  <c r="M90" i="18" s="1"/>
  <c r="M89" i="18"/>
  <c r="C89" i="18"/>
  <c r="C89" i="17"/>
  <c r="D93" i="17"/>
  <c r="D90" i="17"/>
  <c r="M90" i="17" s="1"/>
  <c r="M89" i="17"/>
  <c r="C93" i="24" l="1"/>
  <c r="C93" i="21"/>
  <c r="C93" i="16"/>
  <c r="C93" i="19"/>
  <c r="M93" i="16"/>
  <c r="D94" i="16"/>
  <c r="M95" i="24"/>
  <c r="D96" i="24"/>
  <c r="D95" i="23"/>
  <c r="M94" i="23"/>
  <c r="M94" i="25"/>
  <c r="D95" i="25"/>
  <c r="C94" i="25"/>
  <c r="D96" i="22"/>
  <c r="M95" i="22"/>
  <c r="C93" i="22"/>
  <c r="C93" i="23"/>
  <c r="C94" i="20"/>
  <c r="M95" i="19"/>
  <c r="D96" i="19"/>
  <c r="D96" i="21"/>
  <c r="M95" i="21"/>
  <c r="D95" i="20"/>
  <c r="M94" i="20"/>
  <c r="M93" i="18"/>
  <c r="D94" i="18"/>
  <c r="C93" i="18"/>
  <c r="M93" i="17"/>
  <c r="D94" i="17"/>
  <c r="C93" i="17"/>
  <c r="C94" i="24" l="1"/>
  <c r="C94" i="21"/>
  <c r="D95" i="16"/>
  <c r="M94" i="16"/>
  <c r="C94" i="16"/>
  <c r="C94" i="19"/>
  <c r="D96" i="25"/>
  <c r="M95" i="25"/>
  <c r="C94" i="22"/>
  <c r="D97" i="22"/>
  <c r="M96" i="22"/>
  <c r="M95" i="23"/>
  <c r="D96" i="23"/>
  <c r="M96" i="24"/>
  <c r="D97" i="24"/>
  <c r="C95" i="25"/>
  <c r="C94" i="23"/>
  <c r="D96" i="20"/>
  <c r="M95" i="20"/>
  <c r="C95" i="20"/>
  <c r="D97" i="21"/>
  <c r="M96" i="21"/>
  <c r="D97" i="19"/>
  <c r="M96" i="19"/>
  <c r="C94" i="18"/>
  <c r="M94" i="18"/>
  <c r="D95" i="18"/>
  <c r="C94" i="17"/>
  <c r="M94" i="17"/>
  <c r="D95" i="17"/>
  <c r="C95" i="16" l="1"/>
  <c r="C95" i="21"/>
  <c r="C95" i="19"/>
  <c r="C95" i="24"/>
  <c r="D96" i="16"/>
  <c r="M95" i="16"/>
  <c r="C95" i="23"/>
  <c r="M97" i="22"/>
  <c r="D98" i="22"/>
  <c r="C95" i="22"/>
  <c r="C96" i="25"/>
  <c r="M97" i="24"/>
  <c r="D98" i="24"/>
  <c r="D97" i="25"/>
  <c r="M96" i="25"/>
  <c r="D97" i="23"/>
  <c r="M96" i="23"/>
  <c r="D97" i="20"/>
  <c r="M96" i="20"/>
  <c r="C96" i="20"/>
  <c r="M97" i="19"/>
  <c r="D98" i="19"/>
  <c r="D98" i="21"/>
  <c r="M97" i="21"/>
  <c r="D96" i="18"/>
  <c r="M95" i="18"/>
  <c r="C95" i="18"/>
  <c r="D96" i="17"/>
  <c r="M95" i="17"/>
  <c r="C95" i="17"/>
  <c r="C96" i="24" l="1"/>
  <c r="C96" i="21"/>
  <c r="D97" i="16"/>
  <c r="M96" i="16"/>
  <c r="C96" i="19"/>
  <c r="C96" i="16"/>
  <c r="D98" i="25"/>
  <c r="M97" i="25"/>
  <c r="M98" i="24"/>
  <c r="D99" i="24"/>
  <c r="C96" i="23"/>
  <c r="C96" i="22"/>
  <c r="M98" i="22"/>
  <c r="D99" i="22"/>
  <c r="D98" i="23"/>
  <c r="M97" i="23"/>
  <c r="C97" i="25"/>
  <c r="C97" i="20"/>
  <c r="M97" i="20"/>
  <c r="D98" i="20"/>
  <c r="D99" i="21"/>
  <c r="M98" i="21"/>
  <c r="D99" i="19"/>
  <c r="M98" i="19"/>
  <c r="D97" i="18"/>
  <c r="M96" i="18"/>
  <c r="C96" i="18"/>
  <c r="C96" i="17"/>
  <c r="D97" i="17"/>
  <c r="M96" i="17"/>
  <c r="C97" i="21" l="1"/>
  <c r="C97" i="19"/>
  <c r="C97" i="16"/>
  <c r="D98" i="16"/>
  <c r="M97" i="16"/>
  <c r="C97" i="24"/>
  <c r="D100" i="22"/>
  <c r="M99" i="22"/>
  <c r="D100" i="24"/>
  <c r="M99" i="24"/>
  <c r="M98" i="23"/>
  <c r="D99" i="23"/>
  <c r="D99" i="25"/>
  <c r="M98" i="25"/>
  <c r="C97" i="22"/>
  <c r="C98" i="25"/>
  <c r="C97" i="23"/>
  <c r="M99" i="21"/>
  <c r="D100" i="21"/>
  <c r="M98" i="20"/>
  <c r="D99" i="20"/>
  <c r="D100" i="19"/>
  <c r="M99" i="19"/>
  <c r="C98" i="20"/>
  <c r="C97" i="18"/>
  <c r="D98" i="18"/>
  <c r="M97" i="18"/>
  <c r="D98" i="17"/>
  <c r="M97" i="17"/>
  <c r="C97" i="17"/>
  <c r="D99" i="16" l="1"/>
  <c r="M98" i="16"/>
  <c r="C98" i="19"/>
  <c r="C98" i="24"/>
  <c r="C98" i="21"/>
  <c r="C98" i="16"/>
  <c r="C98" i="22"/>
  <c r="D101" i="24"/>
  <c r="M100" i="24"/>
  <c r="M99" i="25"/>
  <c r="D100" i="25"/>
  <c r="M100" i="22"/>
  <c r="D101" i="22"/>
  <c r="D100" i="23"/>
  <c r="M99" i="23"/>
  <c r="C98" i="23"/>
  <c r="C99" i="25"/>
  <c r="C99" i="20"/>
  <c r="M100" i="21"/>
  <c r="D101" i="21"/>
  <c r="M100" i="19"/>
  <c r="D101" i="19"/>
  <c r="M99" i="20"/>
  <c r="D100" i="20"/>
  <c r="D99" i="18"/>
  <c r="M98" i="18"/>
  <c r="C98" i="18"/>
  <c r="C98" i="17"/>
  <c r="D99" i="17"/>
  <c r="M98" i="17"/>
  <c r="C99" i="21" l="1"/>
  <c r="C99" i="19"/>
  <c r="C99" i="24"/>
  <c r="C99" i="16"/>
  <c r="M99" i="16"/>
  <c r="D100" i="16"/>
  <c r="D102" i="22"/>
  <c r="M101" i="22"/>
  <c r="C99" i="23"/>
  <c r="D102" i="24"/>
  <c r="M101" i="24"/>
  <c r="C99" i="22"/>
  <c r="M100" i="23"/>
  <c r="D101" i="23"/>
  <c r="M100" i="25"/>
  <c r="D101" i="25"/>
  <c r="C100" i="25"/>
  <c r="M100" i="20"/>
  <c r="D101" i="20"/>
  <c r="D102" i="19"/>
  <c r="M101" i="19"/>
  <c r="M101" i="21"/>
  <c r="D102" i="21"/>
  <c r="C100" i="20"/>
  <c r="C99" i="18"/>
  <c r="M99" i="18"/>
  <c r="D100" i="18"/>
  <c r="M99" i="17"/>
  <c r="D100" i="17"/>
  <c r="C99" i="17"/>
  <c r="C100" i="16" l="1"/>
  <c r="C100" i="19"/>
  <c r="D101" i="16"/>
  <c r="M100" i="16"/>
  <c r="C100" i="24"/>
  <c r="C100" i="21"/>
  <c r="C100" i="22"/>
  <c r="M102" i="22"/>
  <c r="D103" i="22"/>
  <c r="M101" i="23"/>
  <c r="D102" i="23"/>
  <c r="C101" i="25"/>
  <c r="D103" i="24"/>
  <c r="M102" i="24"/>
  <c r="M101" i="25"/>
  <c r="D102" i="25"/>
  <c r="C100" i="23"/>
  <c r="D102" i="20"/>
  <c r="M101" i="20"/>
  <c r="C101" i="20"/>
  <c r="M102" i="21"/>
  <c r="D103" i="21"/>
  <c r="M102" i="19"/>
  <c r="D103" i="19"/>
  <c r="M100" i="18"/>
  <c r="D101" i="18"/>
  <c r="C100" i="18"/>
  <c r="M100" i="17"/>
  <c r="D101" i="17"/>
  <c r="C100" i="17"/>
  <c r="C101" i="24" l="1"/>
  <c r="C101" i="19"/>
  <c r="C101" i="16"/>
  <c r="C101" i="21"/>
  <c r="M101" i="16"/>
  <c r="D102" i="16"/>
  <c r="C102" i="25"/>
  <c r="D103" i="23"/>
  <c r="M102" i="23"/>
  <c r="C101" i="23"/>
  <c r="M103" i="24"/>
  <c r="D104" i="24"/>
  <c r="D104" i="22"/>
  <c r="M103" i="22"/>
  <c r="C101" i="22"/>
  <c r="M102" i="25"/>
  <c r="D103" i="25"/>
  <c r="C102" i="20"/>
  <c r="D103" i="20"/>
  <c r="M102" i="20"/>
  <c r="M103" i="19"/>
  <c r="D104" i="19"/>
  <c r="D104" i="21"/>
  <c r="M103" i="21"/>
  <c r="C101" i="18"/>
  <c r="M101" i="18"/>
  <c r="D102" i="18"/>
  <c r="C101" i="17"/>
  <c r="M101" i="17"/>
  <c r="D102" i="17"/>
  <c r="C102" i="21" l="1"/>
  <c r="C102" i="19"/>
  <c r="D103" i="16"/>
  <c r="M102" i="16"/>
  <c r="C102" i="16"/>
  <c r="C102" i="24"/>
  <c r="C103" i="25"/>
  <c r="D108" i="22"/>
  <c r="D105" i="22"/>
  <c r="M105" i="22" s="1"/>
  <c r="M104" i="22"/>
  <c r="D104" i="25"/>
  <c r="M103" i="25"/>
  <c r="C102" i="23"/>
  <c r="M104" i="24"/>
  <c r="D105" i="24"/>
  <c r="M105" i="24" s="1"/>
  <c r="D108" i="24"/>
  <c r="C102" i="22"/>
  <c r="M103" i="23"/>
  <c r="D104" i="23"/>
  <c r="D108" i="21"/>
  <c r="D105" i="21"/>
  <c r="M105" i="21" s="1"/>
  <c r="M104" i="21"/>
  <c r="D104" i="20"/>
  <c r="M103" i="20"/>
  <c r="C103" i="20"/>
  <c r="D108" i="19"/>
  <c r="D105" i="19"/>
  <c r="M105" i="19" s="1"/>
  <c r="M104" i="19"/>
  <c r="M102" i="18"/>
  <c r="D103" i="18"/>
  <c r="C102" i="18"/>
  <c r="M102" i="17"/>
  <c r="D103" i="17"/>
  <c r="C102" i="17"/>
  <c r="C103" i="16" l="1"/>
  <c r="C103" i="19"/>
  <c r="C103" i="21"/>
  <c r="C103" i="24"/>
  <c r="D104" i="16"/>
  <c r="M103" i="16"/>
  <c r="D109" i="22"/>
  <c r="M108" i="22"/>
  <c r="C104" i="25"/>
  <c r="D105" i="23"/>
  <c r="M105" i="23" s="1"/>
  <c r="D108" i="23"/>
  <c r="M104" i="23"/>
  <c r="C103" i="23"/>
  <c r="C103" i="22"/>
  <c r="D108" i="25"/>
  <c r="D105" i="25"/>
  <c r="M105" i="25" s="1"/>
  <c r="M104" i="25"/>
  <c r="D109" i="24"/>
  <c r="M108" i="24"/>
  <c r="D109" i="19"/>
  <c r="M108" i="19"/>
  <c r="M108" i="21"/>
  <c r="D109" i="21"/>
  <c r="C104" i="20"/>
  <c r="D105" i="20"/>
  <c r="M105" i="20" s="1"/>
  <c r="M104" i="20"/>
  <c r="D108" i="20"/>
  <c r="C103" i="18"/>
  <c r="D104" i="18"/>
  <c r="M103" i="18"/>
  <c r="C103" i="17"/>
  <c r="D104" i="17"/>
  <c r="M103" i="17"/>
  <c r="C104" i="24" l="1"/>
  <c r="C104" i="16"/>
  <c r="C104" i="19"/>
  <c r="M104" i="16"/>
  <c r="D105" i="16"/>
  <c r="M105" i="16" s="1"/>
  <c r="D108" i="16"/>
  <c r="C104" i="21"/>
  <c r="C104" i="22"/>
  <c r="C104" i="23"/>
  <c r="M109" i="22"/>
  <c r="D110" i="22"/>
  <c r="C108" i="25"/>
  <c r="D110" i="24"/>
  <c r="M109" i="24"/>
  <c r="M108" i="25"/>
  <c r="D109" i="25"/>
  <c r="D109" i="23"/>
  <c r="M108" i="23"/>
  <c r="M108" i="20"/>
  <c r="D109" i="20"/>
  <c r="M109" i="21"/>
  <c r="D110" i="21"/>
  <c r="C108" i="20"/>
  <c r="M109" i="19"/>
  <c r="D110" i="19"/>
  <c r="D108" i="18"/>
  <c r="D105" i="18"/>
  <c r="M105" i="18" s="1"/>
  <c r="M104" i="18"/>
  <c r="C104" i="18"/>
  <c r="D108" i="17"/>
  <c r="D105" i="17"/>
  <c r="M105" i="17" s="1"/>
  <c r="M104" i="17"/>
  <c r="C104" i="17"/>
  <c r="C108" i="21" l="1"/>
  <c r="C108" i="16"/>
  <c r="C108" i="24"/>
  <c r="M108" i="16"/>
  <c r="D109" i="16"/>
  <c r="C108" i="19"/>
  <c r="C108" i="23"/>
  <c r="D111" i="24"/>
  <c r="M110" i="24"/>
  <c r="C108" i="22"/>
  <c r="D111" i="22"/>
  <c r="M110" i="22"/>
  <c r="D110" i="23"/>
  <c r="M109" i="23"/>
  <c r="C109" i="25"/>
  <c r="M109" i="25"/>
  <c r="D110" i="25"/>
  <c r="M110" i="21"/>
  <c r="D111" i="21"/>
  <c r="M109" i="20"/>
  <c r="D110" i="20"/>
  <c r="D111" i="19"/>
  <c r="M110" i="19"/>
  <c r="C109" i="20"/>
  <c r="C108" i="18"/>
  <c r="M108" i="18"/>
  <c r="D109" i="18"/>
  <c r="C108" i="17"/>
  <c r="M108" i="17"/>
  <c r="D109" i="17"/>
  <c r="C109" i="19" l="1"/>
  <c r="C109" i="24"/>
  <c r="C109" i="21"/>
  <c r="M109" i="16"/>
  <c r="D110" i="16"/>
  <c r="C109" i="16"/>
  <c r="D112" i="24"/>
  <c r="M111" i="24"/>
  <c r="C109" i="23"/>
  <c r="C110" i="25"/>
  <c r="D111" i="23"/>
  <c r="M110" i="23"/>
  <c r="M110" i="25"/>
  <c r="D111" i="25"/>
  <c r="D112" i="22"/>
  <c r="M111" i="22"/>
  <c r="C109" i="22"/>
  <c r="D111" i="20"/>
  <c r="M110" i="20"/>
  <c r="C110" i="20"/>
  <c r="M111" i="21"/>
  <c r="D112" i="21"/>
  <c r="M111" i="19"/>
  <c r="D112" i="19"/>
  <c r="M109" i="18"/>
  <c r="D110" i="18"/>
  <c r="C109" i="18"/>
  <c r="M109" i="17"/>
  <c r="D110" i="17"/>
  <c r="C109" i="17"/>
  <c r="C110" i="24" l="1"/>
  <c r="D111" i="16"/>
  <c r="M110" i="16"/>
  <c r="C110" i="19"/>
  <c r="C110" i="16"/>
  <c r="C110" i="21"/>
  <c r="C111" i="25"/>
  <c r="C110" i="23"/>
  <c r="M111" i="25"/>
  <c r="D112" i="25"/>
  <c r="M112" i="24"/>
  <c r="D113" i="24"/>
  <c r="M112" i="22"/>
  <c r="D113" i="22"/>
  <c r="C110" i="22"/>
  <c r="D112" i="23"/>
  <c r="M111" i="23"/>
  <c r="M112" i="19"/>
  <c r="D113" i="19"/>
  <c r="D113" i="21"/>
  <c r="M112" i="21"/>
  <c r="D112" i="20"/>
  <c r="M111" i="20"/>
  <c r="C111" i="20"/>
  <c r="C110" i="18"/>
  <c r="M110" i="18"/>
  <c r="D111" i="18"/>
  <c r="C110" i="17"/>
  <c r="M110" i="17"/>
  <c r="D111" i="17"/>
  <c r="C111" i="21" l="1"/>
  <c r="C111" i="16"/>
  <c r="D112" i="16"/>
  <c r="M111" i="16"/>
  <c r="C111" i="19"/>
  <c r="C111" i="24"/>
  <c r="D114" i="22"/>
  <c r="M113" i="22"/>
  <c r="C111" i="23"/>
  <c r="C111" i="22"/>
  <c r="C112" i="25"/>
  <c r="M113" i="24"/>
  <c r="D114" i="24"/>
  <c r="D113" i="25"/>
  <c r="M112" i="25"/>
  <c r="M112" i="23"/>
  <c r="D113" i="23"/>
  <c r="C112" i="20"/>
  <c r="D114" i="19"/>
  <c r="M113" i="19"/>
  <c r="D113" i="20"/>
  <c r="M112" i="20"/>
  <c r="D114" i="21"/>
  <c r="M113" i="21"/>
  <c r="M111" i="18"/>
  <c r="D112" i="18"/>
  <c r="C111" i="18"/>
  <c r="M111" i="17"/>
  <c r="D112" i="17"/>
  <c r="C111" i="17"/>
  <c r="C112" i="24" l="1"/>
  <c r="C112" i="19"/>
  <c r="C112" i="16"/>
  <c r="M112" i="16"/>
  <c r="D113" i="16"/>
  <c r="C112" i="21"/>
  <c r="C112" i="23"/>
  <c r="M114" i="24"/>
  <c r="D115" i="24"/>
  <c r="D114" i="25"/>
  <c r="M113" i="25"/>
  <c r="M114" i="22"/>
  <c r="D115" i="22"/>
  <c r="C113" i="25"/>
  <c r="M113" i="23"/>
  <c r="D114" i="23"/>
  <c r="C112" i="22"/>
  <c r="D115" i="21"/>
  <c r="M114" i="21"/>
  <c r="C113" i="20"/>
  <c r="D114" i="20"/>
  <c r="M113" i="20"/>
  <c r="M114" i="19"/>
  <c r="D115" i="19"/>
  <c r="D113" i="18"/>
  <c r="M112" i="18"/>
  <c r="C112" i="18"/>
  <c r="C112" i="17"/>
  <c r="D113" i="17"/>
  <c r="M112" i="17"/>
  <c r="D114" i="16" l="1"/>
  <c r="M113" i="16"/>
  <c r="C113" i="21"/>
  <c r="C113" i="16"/>
  <c r="C113" i="19"/>
  <c r="C113" i="24"/>
  <c r="C113" i="23"/>
  <c r="D116" i="22"/>
  <c r="M115" i="22"/>
  <c r="C114" i="25"/>
  <c r="C113" i="22"/>
  <c r="D115" i="25"/>
  <c r="M114" i="25"/>
  <c r="M115" i="24"/>
  <c r="D116" i="24"/>
  <c r="M114" i="23"/>
  <c r="D115" i="23"/>
  <c r="C114" i="20"/>
  <c r="M114" i="20"/>
  <c r="D115" i="20"/>
  <c r="D116" i="21"/>
  <c r="M115" i="21"/>
  <c r="D116" i="19"/>
  <c r="M115" i="19"/>
  <c r="C113" i="18"/>
  <c r="D114" i="18"/>
  <c r="M113" i="18"/>
  <c r="D114" i="17"/>
  <c r="M113" i="17"/>
  <c r="C113" i="17"/>
  <c r="C114" i="19" l="1"/>
  <c r="C114" i="21"/>
  <c r="C114" i="24"/>
  <c r="C114" i="16"/>
  <c r="M114" i="16"/>
  <c r="D115" i="16"/>
  <c r="D116" i="25"/>
  <c r="M115" i="25"/>
  <c r="D117" i="22"/>
  <c r="M116" i="22"/>
  <c r="C114" i="22"/>
  <c r="C114" i="23"/>
  <c r="C115" i="25"/>
  <c r="M115" i="23"/>
  <c r="D116" i="23"/>
  <c r="D117" i="24"/>
  <c r="M116" i="24"/>
  <c r="M115" i="20"/>
  <c r="D116" i="20"/>
  <c r="M116" i="19"/>
  <c r="D117" i="19"/>
  <c r="C115" i="20"/>
  <c r="M116" i="21"/>
  <c r="D117" i="21"/>
  <c r="D115" i="18"/>
  <c r="M114" i="18"/>
  <c r="C114" i="18"/>
  <c r="C114" i="17"/>
  <c r="D115" i="17"/>
  <c r="M114" i="17"/>
  <c r="C115" i="16" l="1"/>
  <c r="C115" i="21"/>
  <c r="D116" i="16"/>
  <c r="M115" i="16"/>
  <c r="C115" i="19"/>
  <c r="C115" i="24"/>
  <c r="D117" i="23"/>
  <c r="M116" i="23"/>
  <c r="M117" i="22"/>
  <c r="D118" i="22"/>
  <c r="D118" i="24"/>
  <c r="M117" i="24"/>
  <c r="C116" i="25"/>
  <c r="M116" i="25"/>
  <c r="D117" i="25"/>
  <c r="C115" i="23"/>
  <c r="C115" i="22"/>
  <c r="M116" i="20"/>
  <c r="D117" i="20"/>
  <c r="M117" i="21"/>
  <c r="D118" i="21"/>
  <c r="C116" i="20"/>
  <c r="M117" i="19"/>
  <c r="D118" i="19"/>
  <c r="C115" i="18"/>
  <c r="D116" i="18"/>
  <c r="M115" i="18"/>
  <c r="D116" i="17"/>
  <c r="M115" i="17"/>
  <c r="C115" i="17"/>
  <c r="C116" i="19" l="1"/>
  <c r="C116" i="21"/>
  <c r="C116" i="24"/>
  <c r="M116" i="16"/>
  <c r="D117" i="16"/>
  <c r="C116" i="16"/>
  <c r="D119" i="22"/>
  <c r="M118" i="22"/>
  <c r="M117" i="25"/>
  <c r="D118" i="25"/>
  <c r="D118" i="23"/>
  <c r="M117" i="23"/>
  <c r="C117" i="25"/>
  <c r="C116" i="22"/>
  <c r="C116" i="23"/>
  <c r="D119" i="24"/>
  <c r="M118" i="24"/>
  <c r="M118" i="21"/>
  <c r="D119" i="21"/>
  <c r="D119" i="19"/>
  <c r="M118" i="19"/>
  <c r="M117" i="20"/>
  <c r="D118" i="20"/>
  <c r="C117" i="20"/>
  <c r="M116" i="18"/>
  <c r="D117" i="18"/>
  <c r="C116" i="18"/>
  <c r="C116" i="17"/>
  <c r="M116" i="17"/>
  <c r="D117" i="17"/>
  <c r="M117" i="16" l="1"/>
  <c r="D118" i="16"/>
  <c r="C117" i="21"/>
  <c r="C117" i="16"/>
  <c r="C117" i="24"/>
  <c r="C117" i="19"/>
  <c r="C117" i="22"/>
  <c r="D123" i="24"/>
  <c r="D120" i="24"/>
  <c r="M120" i="24" s="1"/>
  <c r="M119" i="24"/>
  <c r="C118" i="25"/>
  <c r="D123" i="22"/>
  <c r="D120" i="22"/>
  <c r="M120" i="22" s="1"/>
  <c r="M119" i="22"/>
  <c r="D119" i="23"/>
  <c r="M118" i="23"/>
  <c r="M118" i="25"/>
  <c r="D119" i="25"/>
  <c r="C117" i="23"/>
  <c r="D123" i="19"/>
  <c r="D120" i="19"/>
  <c r="M120" i="19" s="1"/>
  <c r="M119" i="19"/>
  <c r="D123" i="21"/>
  <c r="D120" i="21"/>
  <c r="M120" i="21" s="1"/>
  <c r="M119" i="21"/>
  <c r="C118" i="20"/>
  <c r="D119" i="20"/>
  <c r="M118" i="20"/>
  <c r="C117" i="18"/>
  <c r="M117" i="18"/>
  <c r="D118" i="18"/>
  <c r="M117" i="17"/>
  <c r="D118" i="17"/>
  <c r="C117" i="17"/>
  <c r="C118" i="16" l="1"/>
  <c r="M118" i="16"/>
  <c r="D119" i="16"/>
  <c r="C118" i="24"/>
  <c r="C118" i="21"/>
  <c r="C118" i="19"/>
  <c r="C118" i="22"/>
  <c r="D123" i="25"/>
  <c r="D120" i="25"/>
  <c r="M120" i="25" s="1"/>
  <c r="M119" i="25"/>
  <c r="C119" i="25"/>
  <c r="C118" i="23"/>
  <c r="M123" i="22"/>
  <c r="D124" i="22"/>
  <c r="M119" i="23"/>
  <c r="D123" i="23"/>
  <c r="D120" i="23"/>
  <c r="M120" i="23" s="1"/>
  <c r="M123" i="24"/>
  <c r="D124" i="24"/>
  <c r="D124" i="21"/>
  <c r="M123" i="21"/>
  <c r="C119" i="20"/>
  <c r="D124" i="19"/>
  <c r="M123" i="19"/>
  <c r="D123" i="20"/>
  <c r="D120" i="20"/>
  <c r="M120" i="20" s="1"/>
  <c r="M119" i="20"/>
  <c r="M118" i="18"/>
  <c r="D119" i="18"/>
  <c r="C118" i="18"/>
  <c r="M118" i="17"/>
  <c r="D119" i="17"/>
  <c r="C118" i="17"/>
  <c r="M119" i="16" l="1"/>
  <c r="D120" i="16"/>
  <c r="M120" i="16" s="1"/>
  <c r="D123" i="16"/>
  <c r="C119" i="21"/>
  <c r="C119" i="19"/>
  <c r="C119" i="24"/>
  <c r="C119" i="16"/>
  <c r="C119" i="22"/>
  <c r="M124" i="24"/>
  <c r="D125" i="24"/>
  <c r="C119" i="23"/>
  <c r="C123" i="25"/>
  <c r="M123" i="23"/>
  <c r="D124" i="23"/>
  <c r="M124" i="22"/>
  <c r="D125" i="22"/>
  <c r="D124" i="25"/>
  <c r="M123" i="25"/>
  <c r="M124" i="19"/>
  <c r="D125" i="19"/>
  <c r="C123" i="20"/>
  <c r="D125" i="21"/>
  <c r="M124" i="21"/>
  <c r="M123" i="20"/>
  <c r="D124" i="20"/>
  <c r="C119" i="18"/>
  <c r="D123" i="18"/>
  <c r="D120" i="18"/>
  <c r="M120" i="18" s="1"/>
  <c r="M119" i="18"/>
  <c r="C119" i="17"/>
  <c r="D123" i="17"/>
  <c r="D120" i="17"/>
  <c r="M120" i="17" s="1"/>
  <c r="M119" i="17"/>
  <c r="C123" i="19" l="1"/>
  <c r="C123" i="24"/>
  <c r="C123" i="21"/>
  <c r="C123" i="16"/>
  <c r="M123" i="16"/>
  <c r="D124" i="16"/>
  <c r="C123" i="23"/>
  <c r="D126" i="22"/>
  <c r="M125" i="22"/>
  <c r="D126" i="24"/>
  <c r="M125" i="24"/>
  <c r="M124" i="23"/>
  <c r="D125" i="23"/>
  <c r="C124" i="25"/>
  <c r="C123" i="22"/>
  <c r="D125" i="25"/>
  <c r="M124" i="25"/>
  <c r="D126" i="19"/>
  <c r="M125" i="19"/>
  <c r="M124" i="20"/>
  <c r="D125" i="20"/>
  <c r="M125" i="21"/>
  <c r="D126" i="21"/>
  <c r="C124" i="20"/>
  <c r="D124" i="18"/>
  <c r="M123" i="18"/>
  <c r="C123" i="18"/>
  <c r="D124" i="17"/>
  <c r="M123" i="17"/>
  <c r="C123" i="17"/>
  <c r="D125" i="16" l="1"/>
  <c r="M124" i="16"/>
  <c r="C124" i="19"/>
  <c r="C124" i="21"/>
  <c r="C124" i="16"/>
  <c r="C124" i="24"/>
  <c r="D127" i="24"/>
  <c r="M126" i="24"/>
  <c r="C124" i="22"/>
  <c r="M126" i="22"/>
  <c r="D127" i="22"/>
  <c r="M125" i="25"/>
  <c r="D126" i="25"/>
  <c r="C124" i="23"/>
  <c r="D126" i="23"/>
  <c r="M125" i="23"/>
  <c r="C125" i="25"/>
  <c r="M125" i="20"/>
  <c r="D126" i="20"/>
  <c r="C125" i="20"/>
  <c r="M126" i="19"/>
  <c r="D127" i="19"/>
  <c r="M126" i="21"/>
  <c r="D127" i="21"/>
  <c r="C124" i="18"/>
  <c r="D125" i="18"/>
  <c r="M124" i="18"/>
  <c r="C124" i="17"/>
  <c r="D125" i="17"/>
  <c r="M124" i="17"/>
  <c r="C125" i="16" l="1"/>
  <c r="C125" i="19"/>
  <c r="C125" i="21"/>
  <c r="C125" i="24"/>
  <c r="D126" i="16"/>
  <c r="M125" i="16"/>
  <c r="D128" i="22"/>
  <c r="M127" i="22"/>
  <c r="C125" i="22"/>
  <c r="D127" i="23"/>
  <c r="M126" i="23"/>
  <c r="C125" i="23"/>
  <c r="D128" i="24"/>
  <c r="M127" i="24"/>
  <c r="C126" i="25"/>
  <c r="M126" i="25"/>
  <c r="D127" i="25"/>
  <c r="C126" i="20"/>
  <c r="M127" i="21"/>
  <c r="D128" i="21"/>
  <c r="M126" i="20"/>
  <c r="D127" i="20"/>
  <c r="D128" i="19"/>
  <c r="M127" i="19"/>
  <c r="M125" i="18"/>
  <c r="D126" i="18"/>
  <c r="C125" i="18"/>
  <c r="M125" i="17"/>
  <c r="D126" i="17"/>
  <c r="C125" i="17"/>
  <c r="C126" i="24" l="1"/>
  <c r="C126" i="21"/>
  <c r="C126" i="16"/>
  <c r="C126" i="19"/>
  <c r="D127" i="16"/>
  <c r="M126" i="16"/>
  <c r="C126" i="22"/>
  <c r="D129" i="24"/>
  <c r="M128" i="24"/>
  <c r="C126" i="23"/>
  <c r="M127" i="25"/>
  <c r="D128" i="25"/>
  <c r="D129" i="22"/>
  <c r="M128" i="22"/>
  <c r="C127" i="25"/>
  <c r="D128" i="23"/>
  <c r="M127" i="23"/>
  <c r="D129" i="19"/>
  <c r="M128" i="19"/>
  <c r="C127" i="20"/>
  <c r="D128" i="20"/>
  <c r="M127" i="20"/>
  <c r="M128" i="21"/>
  <c r="D129" i="21"/>
  <c r="C126" i="18"/>
  <c r="M126" i="18"/>
  <c r="D127" i="18"/>
  <c r="C126" i="17"/>
  <c r="M126" i="17"/>
  <c r="D127" i="17"/>
  <c r="C127" i="19" l="1"/>
  <c r="C127" i="16"/>
  <c r="C127" i="21"/>
  <c r="M127" i="16"/>
  <c r="D128" i="16"/>
  <c r="C127" i="24"/>
  <c r="C127" i="22"/>
  <c r="M129" i="22"/>
  <c r="D130" i="22"/>
  <c r="M129" i="24"/>
  <c r="D130" i="24"/>
  <c r="M128" i="25"/>
  <c r="D129" i="25"/>
  <c r="D129" i="23"/>
  <c r="M128" i="23"/>
  <c r="C128" i="25"/>
  <c r="C127" i="23"/>
  <c r="C128" i="20"/>
  <c r="D130" i="19"/>
  <c r="M129" i="19"/>
  <c r="D129" i="20"/>
  <c r="M128" i="20"/>
  <c r="D130" i="21"/>
  <c r="M129" i="21"/>
  <c r="M127" i="18"/>
  <c r="D128" i="18"/>
  <c r="C127" i="18"/>
  <c r="M127" i="17"/>
  <c r="D128" i="17"/>
  <c r="C127" i="17"/>
  <c r="D129" i="16" l="1"/>
  <c r="M128" i="16"/>
  <c r="C128" i="16"/>
  <c r="C128" i="19"/>
  <c r="C128" i="24"/>
  <c r="C128" i="21"/>
  <c r="C128" i="22"/>
  <c r="D131" i="22"/>
  <c r="M130" i="22"/>
  <c r="M129" i="23"/>
  <c r="D130" i="23"/>
  <c r="D130" i="25"/>
  <c r="M129" i="25"/>
  <c r="C128" i="23"/>
  <c r="M130" i="24"/>
  <c r="D131" i="24"/>
  <c r="C129" i="25"/>
  <c r="D131" i="19"/>
  <c r="M130" i="19"/>
  <c r="D131" i="21"/>
  <c r="M130" i="21"/>
  <c r="C129" i="20"/>
  <c r="D130" i="20"/>
  <c r="M129" i="20"/>
  <c r="C128" i="18"/>
  <c r="M128" i="18"/>
  <c r="D129" i="18"/>
  <c r="M128" i="17"/>
  <c r="D129" i="17"/>
  <c r="C128" i="17"/>
  <c r="C129" i="24" l="1"/>
  <c r="C129" i="16"/>
  <c r="C129" i="19"/>
  <c r="C129" i="21"/>
  <c r="D130" i="16"/>
  <c r="M129" i="16"/>
  <c r="C129" i="23"/>
  <c r="M131" i="22"/>
  <c r="D132" i="22"/>
  <c r="D131" i="25"/>
  <c r="M130" i="25"/>
  <c r="C129" i="22"/>
  <c r="M130" i="23"/>
  <c r="D131" i="23"/>
  <c r="C130" i="25"/>
  <c r="M131" i="24"/>
  <c r="D132" i="24"/>
  <c r="D131" i="20"/>
  <c r="M130" i="20"/>
  <c r="C130" i="20"/>
  <c r="D132" i="19"/>
  <c r="M131" i="19"/>
  <c r="D132" i="21"/>
  <c r="M131" i="21"/>
  <c r="D130" i="18"/>
  <c r="M129" i="18"/>
  <c r="C129" i="18"/>
  <c r="C129" i="17"/>
  <c r="D130" i="17"/>
  <c r="M129" i="17"/>
  <c r="C130" i="21" l="1"/>
  <c r="C130" i="16"/>
  <c r="C130" i="19"/>
  <c r="C130" i="24"/>
  <c r="D131" i="16"/>
  <c r="M130" i="16"/>
  <c r="M132" i="22"/>
  <c r="D133" i="22"/>
  <c r="C131" i="25"/>
  <c r="M131" i="23"/>
  <c r="D132" i="23"/>
  <c r="C130" i="23"/>
  <c r="C130" i="22"/>
  <c r="M132" i="24"/>
  <c r="D133" i="24"/>
  <c r="D132" i="25"/>
  <c r="M131" i="25"/>
  <c r="D133" i="21"/>
  <c r="M132" i="21"/>
  <c r="C131" i="20"/>
  <c r="M131" i="20"/>
  <c r="D132" i="20"/>
  <c r="D133" i="19"/>
  <c r="M132" i="19"/>
  <c r="C130" i="18"/>
  <c r="D131" i="18"/>
  <c r="M130" i="18"/>
  <c r="D131" i="17"/>
  <c r="M130" i="17"/>
  <c r="C130" i="17"/>
  <c r="C131" i="24" l="1"/>
  <c r="C131" i="16"/>
  <c r="C131" i="19"/>
  <c r="D132" i="16"/>
  <c r="M131" i="16"/>
  <c r="C131" i="21"/>
  <c r="C131" i="22"/>
  <c r="C132" i="25"/>
  <c r="M133" i="22"/>
  <c r="D134" i="22"/>
  <c r="C131" i="23"/>
  <c r="M132" i="23"/>
  <c r="D133" i="23"/>
  <c r="D133" i="25"/>
  <c r="M132" i="25"/>
  <c r="D134" i="24"/>
  <c r="M133" i="24"/>
  <c r="D134" i="19"/>
  <c r="M133" i="19"/>
  <c r="C132" i="20"/>
  <c r="M132" i="20"/>
  <c r="D133" i="20"/>
  <c r="M133" i="21"/>
  <c r="D134" i="21"/>
  <c r="D132" i="18"/>
  <c r="M131" i="18"/>
  <c r="C131" i="18"/>
  <c r="C131" i="17"/>
  <c r="D132" i="17"/>
  <c r="M131" i="17"/>
  <c r="D133" i="16" l="1"/>
  <c r="M132" i="16"/>
  <c r="C132" i="16"/>
  <c r="C132" i="21"/>
  <c r="C132" i="19"/>
  <c r="C132" i="24"/>
  <c r="D134" i="23"/>
  <c r="M133" i="23"/>
  <c r="D138" i="24"/>
  <c r="D135" i="24"/>
  <c r="M135" i="24" s="1"/>
  <c r="M134" i="24"/>
  <c r="D138" i="22"/>
  <c r="D135" i="22"/>
  <c r="M135" i="22" s="1"/>
  <c r="M134" i="22"/>
  <c r="C133" i="25"/>
  <c r="C132" i="23"/>
  <c r="C132" i="22"/>
  <c r="M133" i="25"/>
  <c r="D134" i="25"/>
  <c r="C133" i="20"/>
  <c r="M134" i="21"/>
  <c r="D135" i="21"/>
  <c r="M135" i="21" s="1"/>
  <c r="D138" i="21"/>
  <c r="M134" i="19"/>
  <c r="D135" i="19"/>
  <c r="M135" i="19" s="1"/>
  <c r="D138" i="19"/>
  <c r="M133" i="20"/>
  <c r="D134" i="20"/>
  <c r="C132" i="18"/>
  <c r="D133" i="18"/>
  <c r="M132" i="18"/>
  <c r="D133" i="17"/>
  <c r="M132" i="17"/>
  <c r="C132" i="17"/>
  <c r="C133" i="19" l="1"/>
  <c r="C133" i="16"/>
  <c r="C133" i="24"/>
  <c r="C133" i="21"/>
  <c r="M133" i="16"/>
  <c r="D134" i="16"/>
  <c r="C134" i="25"/>
  <c r="M138" i="24"/>
  <c r="D139" i="24"/>
  <c r="M134" i="25"/>
  <c r="D135" i="25"/>
  <c r="M135" i="25" s="1"/>
  <c r="D138" i="25"/>
  <c r="D138" i="23"/>
  <c r="D135" i="23"/>
  <c r="M135" i="23" s="1"/>
  <c r="M134" i="23"/>
  <c r="C133" i="22"/>
  <c r="D139" i="22"/>
  <c r="M138" i="22"/>
  <c r="C133" i="23"/>
  <c r="D139" i="19"/>
  <c r="M138" i="19"/>
  <c r="D139" i="21"/>
  <c r="M138" i="21"/>
  <c r="D138" i="20"/>
  <c r="D135" i="20"/>
  <c r="M135" i="20" s="1"/>
  <c r="M134" i="20"/>
  <c r="C134" i="20"/>
  <c r="M133" i="18"/>
  <c r="D134" i="18"/>
  <c r="C133" i="18"/>
  <c r="C133" i="17"/>
  <c r="M133" i="17"/>
  <c r="D134" i="17"/>
  <c r="C134" i="21" l="1"/>
  <c r="C134" i="16"/>
  <c r="M134" i="16"/>
  <c r="D138" i="16"/>
  <c r="D135" i="16"/>
  <c r="M135" i="16" s="1"/>
  <c r="C134" i="24"/>
  <c r="C134" i="19"/>
  <c r="C134" i="22"/>
  <c r="M139" i="24"/>
  <c r="D140" i="24"/>
  <c r="C138" i="25"/>
  <c r="M138" i="23"/>
  <c r="D139" i="23"/>
  <c r="C134" i="23"/>
  <c r="D139" i="25"/>
  <c r="M138" i="25"/>
  <c r="D140" i="22"/>
  <c r="M139" i="22"/>
  <c r="D140" i="21"/>
  <c r="M139" i="21"/>
  <c r="C138" i="20"/>
  <c r="D139" i="20"/>
  <c r="M138" i="20"/>
  <c r="D140" i="19"/>
  <c r="M139" i="19"/>
  <c r="C134" i="18"/>
  <c r="M134" i="18"/>
  <c r="D138" i="18"/>
  <c r="D135" i="18"/>
  <c r="M135" i="18" s="1"/>
  <c r="M134" i="17"/>
  <c r="D135" i="17"/>
  <c r="M135" i="17" s="1"/>
  <c r="D138" i="17"/>
  <c r="C134" i="17"/>
  <c r="C138" i="19" l="1"/>
  <c r="D139" i="16"/>
  <c r="M138" i="16"/>
  <c r="C138" i="16"/>
  <c r="C138" i="24"/>
  <c r="C138" i="21"/>
  <c r="C139" i="25"/>
  <c r="M140" i="24"/>
  <c r="D141" i="24"/>
  <c r="M139" i="23"/>
  <c r="D140" i="23"/>
  <c r="D140" i="25"/>
  <c r="M139" i="25"/>
  <c r="C138" i="23"/>
  <c r="C138" i="22"/>
  <c r="M140" i="22"/>
  <c r="D141" i="22"/>
  <c r="D140" i="20"/>
  <c r="M139" i="20"/>
  <c r="C139" i="20"/>
  <c r="M140" i="19"/>
  <c r="D141" i="19"/>
  <c r="D141" i="21"/>
  <c r="M140" i="21"/>
  <c r="D139" i="18"/>
  <c r="M138" i="18"/>
  <c r="C138" i="18"/>
  <c r="C138" i="17"/>
  <c r="D139" i="17"/>
  <c r="M138" i="17"/>
  <c r="C139" i="21" l="1"/>
  <c r="C139" i="16"/>
  <c r="C139" i="19"/>
  <c r="C139" i="24"/>
  <c r="M139" i="16"/>
  <c r="D140" i="16"/>
  <c r="C140" i="25"/>
  <c r="D141" i="25"/>
  <c r="M140" i="25"/>
  <c r="M140" i="23"/>
  <c r="D141" i="23"/>
  <c r="C139" i="23"/>
  <c r="M141" i="22"/>
  <c r="D142" i="22"/>
  <c r="C139" i="22"/>
  <c r="D142" i="24"/>
  <c r="M141" i="24"/>
  <c r="D142" i="21"/>
  <c r="M141" i="21"/>
  <c r="M141" i="19"/>
  <c r="D142" i="19"/>
  <c r="C140" i="20"/>
  <c r="M140" i="20"/>
  <c r="D141" i="20"/>
  <c r="C139" i="18"/>
  <c r="D140" i="18"/>
  <c r="M139" i="18"/>
  <c r="D140" i="17"/>
  <c r="M139" i="17"/>
  <c r="C139" i="17"/>
  <c r="C140" i="24" l="1"/>
  <c r="C140" i="16"/>
  <c r="D141" i="16"/>
  <c r="M140" i="16"/>
  <c r="C140" i="19"/>
  <c r="C140" i="21"/>
  <c r="C140" i="22"/>
  <c r="M142" i="22"/>
  <c r="D143" i="22"/>
  <c r="D142" i="25"/>
  <c r="M141" i="25"/>
  <c r="C140" i="23"/>
  <c r="C141" i="25"/>
  <c r="M141" i="23"/>
  <c r="D142" i="23"/>
  <c r="D143" i="24"/>
  <c r="M142" i="24"/>
  <c r="M141" i="20"/>
  <c r="D142" i="20"/>
  <c r="M142" i="19"/>
  <c r="D143" i="19"/>
  <c r="C141" i="20"/>
  <c r="M142" i="21"/>
  <c r="D143" i="21"/>
  <c r="D141" i="18"/>
  <c r="M140" i="18"/>
  <c r="C140" i="18"/>
  <c r="C140" i="17"/>
  <c r="D141" i="17"/>
  <c r="M140" i="17"/>
  <c r="C141" i="16" l="1"/>
  <c r="C141" i="19"/>
  <c r="C141" i="21"/>
  <c r="D142" i="16"/>
  <c r="M141" i="16"/>
  <c r="C141" i="24"/>
  <c r="C142" i="25"/>
  <c r="C141" i="23"/>
  <c r="C141" i="22"/>
  <c r="D144" i="24"/>
  <c r="M143" i="24"/>
  <c r="D143" i="23"/>
  <c r="M142" i="23"/>
  <c r="M142" i="25"/>
  <c r="D143" i="25"/>
  <c r="M143" i="22"/>
  <c r="D144" i="22"/>
  <c r="C142" i="20"/>
  <c r="M143" i="19"/>
  <c r="D144" i="19"/>
  <c r="M142" i="20"/>
  <c r="D143" i="20"/>
  <c r="M143" i="21"/>
  <c r="D144" i="21"/>
  <c r="C141" i="18"/>
  <c r="D142" i="18"/>
  <c r="M141" i="18"/>
  <c r="D142" i="17"/>
  <c r="M141" i="17"/>
  <c r="C141" i="17"/>
  <c r="D143" i="16" l="1"/>
  <c r="M142" i="16"/>
  <c r="C142" i="19"/>
  <c r="C142" i="24"/>
  <c r="C142" i="21"/>
  <c r="C142" i="16"/>
  <c r="C142" i="23"/>
  <c r="D144" i="23"/>
  <c r="M143" i="23"/>
  <c r="D145" i="24"/>
  <c r="M144" i="24"/>
  <c r="C143" i="25"/>
  <c r="D145" i="22"/>
  <c r="M144" i="22"/>
  <c r="C142" i="22"/>
  <c r="M143" i="25"/>
  <c r="D144" i="25"/>
  <c r="M144" i="19"/>
  <c r="D145" i="19"/>
  <c r="M144" i="21"/>
  <c r="D145" i="21"/>
  <c r="C143" i="20"/>
  <c r="D144" i="20"/>
  <c r="M143" i="20"/>
  <c r="M142" i="18"/>
  <c r="D143" i="18"/>
  <c r="C142" i="18"/>
  <c r="C142" i="17"/>
  <c r="M142" i="17"/>
  <c r="D143" i="17"/>
  <c r="C143" i="21" l="1"/>
  <c r="C143" i="19"/>
  <c r="C143" i="16"/>
  <c r="C143" i="24"/>
  <c r="M143" i="16"/>
  <c r="D144" i="16"/>
  <c r="C143" i="22"/>
  <c r="D145" i="23"/>
  <c r="M144" i="23"/>
  <c r="D146" i="22"/>
  <c r="M145" i="22"/>
  <c r="C143" i="23"/>
  <c r="M144" i="25"/>
  <c r="D145" i="25"/>
  <c r="C144" i="25"/>
  <c r="M145" i="24"/>
  <c r="D146" i="24"/>
  <c r="D146" i="19"/>
  <c r="M145" i="19"/>
  <c r="D145" i="20"/>
  <c r="M144" i="20"/>
  <c r="C144" i="20"/>
  <c r="M145" i="21"/>
  <c r="D146" i="21"/>
  <c r="M143" i="18"/>
  <c r="D144" i="18"/>
  <c r="C143" i="18"/>
  <c r="M143" i="17"/>
  <c r="D144" i="17"/>
  <c r="C143" i="17"/>
  <c r="C144" i="16" l="1"/>
  <c r="C144" i="21"/>
  <c r="C144" i="24"/>
  <c r="C144" i="19"/>
  <c r="D145" i="16"/>
  <c r="M144" i="16"/>
  <c r="D146" i="23"/>
  <c r="M145" i="23"/>
  <c r="C144" i="22"/>
  <c r="M145" i="25"/>
  <c r="D146" i="25"/>
  <c r="M146" i="24"/>
  <c r="D147" i="24"/>
  <c r="C144" i="23"/>
  <c r="C145" i="25"/>
  <c r="D147" i="22"/>
  <c r="M146" i="22"/>
  <c r="C145" i="20"/>
  <c r="D147" i="19"/>
  <c r="M146" i="19"/>
  <c r="D146" i="20"/>
  <c r="M145" i="20"/>
  <c r="D147" i="21"/>
  <c r="M146" i="21"/>
  <c r="C144" i="18"/>
  <c r="M144" i="18"/>
  <c r="D145" i="18"/>
  <c r="M144" i="17"/>
  <c r="D145" i="17"/>
  <c r="C144" i="17"/>
  <c r="C145" i="21" l="1"/>
  <c r="C145" i="19"/>
  <c r="C145" i="16"/>
  <c r="M145" i="16"/>
  <c r="D146" i="16"/>
  <c r="C145" i="24"/>
  <c r="C145" i="23"/>
  <c r="M147" i="24"/>
  <c r="D148" i="24"/>
  <c r="C146" i="25"/>
  <c r="M146" i="23"/>
  <c r="D147" i="23"/>
  <c r="D147" i="25"/>
  <c r="M146" i="25"/>
  <c r="D148" i="22"/>
  <c r="M147" i="22"/>
  <c r="C145" i="22"/>
  <c r="D148" i="19"/>
  <c r="M147" i="19"/>
  <c r="D148" i="21"/>
  <c r="M147" i="21"/>
  <c r="C146" i="20"/>
  <c r="D147" i="20"/>
  <c r="M146" i="20"/>
  <c r="M145" i="18"/>
  <c r="D146" i="18"/>
  <c r="C145" i="18"/>
  <c r="M145" i="17"/>
  <c r="D146" i="17"/>
  <c r="C145" i="17"/>
  <c r="M146" i="16" l="1"/>
  <c r="D147" i="16"/>
  <c r="C146" i="19"/>
  <c r="C146" i="16"/>
  <c r="C146" i="24"/>
  <c r="C146" i="21"/>
  <c r="D148" i="25"/>
  <c r="M147" i="25"/>
  <c r="M147" i="23"/>
  <c r="D148" i="23"/>
  <c r="C146" i="23"/>
  <c r="C146" i="22"/>
  <c r="C147" i="25"/>
  <c r="M148" i="24"/>
  <c r="D149" i="24"/>
  <c r="M148" i="22"/>
  <c r="D149" i="22"/>
  <c r="M147" i="20"/>
  <c r="D148" i="20"/>
  <c r="D149" i="19"/>
  <c r="M148" i="19"/>
  <c r="C147" i="20"/>
  <c r="D149" i="21"/>
  <c r="M148" i="21"/>
  <c r="C146" i="18"/>
  <c r="D147" i="18"/>
  <c r="M146" i="18"/>
  <c r="C146" i="17"/>
  <c r="D147" i="17"/>
  <c r="M146" i="17"/>
  <c r="C147" i="21" l="1"/>
  <c r="M147" i="16"/>
  <c r="D148" i="16"/>
  <c r="C147" i="24"/>
  <c r="C147" i="19"/>
  <c r="C147" i="16"/>
  <c r="C148" i="25"/>
  <c r="C147" i="22"/>
  <c r="D149" i="25"/>
  <c r="M148" i="25"/>
  <c r="M149" i="22"/>
  <c r="D150" i="22"/>
  <c r="M150" i="22" s="1"/>
  <c r="C147" i="23"/>
  <c r="M148" i="23"/>
  <c r="D149" i="23"/>
  <c r="D150" i="24"/>
  <c r="M150" i="24" s="1"/>
  <c r="M149" i="24"/>
  <c r="M148" i="20"/>
  <c r="D149" i="20"/>
  <c r="D150" i="21"/>
  <c r="M150" i="21" s="1"/>
  <c r="M149" i="21"/>
  <c r="C148" i="20"/>
  <c r="D150" i="19"/>
  <c r="M150" i="19" s="1"/>
  <c r="M149" i="19"/>
  <c r="D148" i="18"/>
  <c r="M147" i="18"/>
  <c r="C147" i="18"/>
  <c r="D148" i="17"/>
  <c r="M147" i="17"/>
  <c r="C147" i="17"/>
  <c r="D149" i="16" l="1"/>
  <c r="M148" i="16"/>
  <c r="C148" i="19"/>
  <c r="C148" i="16"/>
  <c r="C148" i="24"/>
  <c r="C148" i="21"/>
  <c r="C148" i="23"/>
  <c r="C149" i="25"/>
  <c r="D150" i="25"/>
  <c r="M150" i="25" s="1"/>
  <c r="M149" i="25"/>
  <c r="D150" i="23"/>
  <c r="M150" i="23" s="1"/>
  <c r="M149" i="23"/>
  <c r="C148" i="22"/>
  <c r="D150" i="20"/>
  <c r="M150" i="20" s="1"/>
  <c r="M149" i="20"/>
  <c r="C149" i="20"/>
  <c r="C148" i="18"/>
  <c r="D149" i="18"/>
  <c r="M148" i="18"/>
  <c r="D149" i="17"/>
  <c r="M148" i="17"/>
  <c r="C148" i="17"/>
  <c r="C149" i="21" l="1"/>
  <c r="C149" i="16"/>
  <c r="M149" i="16"/>
  <c r="D150" i="16"/>
  <c r="M150" i="16" s="1"/>
  <c r="C149" i="24"/>
  <c r="C149" i="19"/>
  <c r="C149" i="22"/>
  <c r="C149" i="23"/>
  <c r="D150" i="18"/>
  <c r="M150" i="18" s="1"/>
  <c r="M149" i="18"/>
  <c r="C149" i="18"/>
  <c r="C149" i="17"/>
  <c r="D150" i="17"/>
  <c r="M150" i="17" s="1"/>
  <c r="M149" i="17"/>
  <c r="C35" i="6" l="1"/>
  <c r="C36" i="6" s="1"/>
  <c r="C37" i="6" s="1"/>
  <c r="C38" i="6" s="1"/>
  <c r="C39" i="6" s="1"/>
  <c r="C40" i="6" s="1"/>
  <c r="C41" i="6" s="1"/>
  <c r="AB150" i="6"/>
  <c r="AB151" i="6" s="1"/>
  <c r="AA150" i="6"/>
  <c r="AA151" i="6" s="1"/>
  <c r="Z150" i="6"/>
  <c r="Z151" i="6" s="1"/>
  <c r="Y150" i="6"/>
  <c r="Y151" i="6" s="1"/>
  <c r="X150" i="6"/>
  <c r="X151" i="6" s="1"/>
  <c r="W150" i="6"/>
  <c r="W151" i="6" s="1"/>
  <c r="V150" i="6"/>
  <c r="V151" i="6" s="1"/>
  <c r="U150" i="6"/>
  <c r="U151" i="6" s="1"/>
  <c r="T150" i="6"/>
  <c r="T151" i="6" s="1"/>
  <c r="S150" i="6"/>
  <c r="S151" i="6" s="1"/>
  <c r="R150" i="6"/>
  <c r="R151" i="6" s="1"/>
  <c r="Q150" i="6"/>
  <c r="Q151" i="6" s="1"/>
  <c r="P150" i="6"/>
  <c r="P151" i="6" s="1"/>
  <c r="O150" i="6"/>
  <c r="O151" i="6" s="1"/>
  <c r="N150" i="6"/>
  <c r="N151" i="6" s="1"/>
  <c r="AC149" i="6"/>
  <c r="AC148" i="6"/>
  <c r="AC147" i="6"/>
  <c r="AC146" i="6"/>
  <c r="AC145" i="6"/>
  <c r="AC144" i="6"/>
  <c r="AC143" i="6"/>
  <c r="AC142" i="6"/>
  <c r="AC141" i="6"/>
  <c r="AC140" i="6"/>
  <c r="AC139" i="6"/>
  <c r="AC138" i="6"/>
  <c r="AB135" i="6"/>
  <c r="AB136" i="6" s="1"/>
  <c r="AA135" i="6"/>
  <c r="AA136" i="6" s="1"/>
  <c r="Z135" i="6"/>
  <c r="Z136" i="6" s="1"/>
  <c r="Y135" i="6"/>
  <c r="Y136" i="6" s="1"/>
  <c r="X135" i="6"/>
  <c r="X136" i="6" s="1"/>
  <c r="W135" i="6"/>
  <c r="W136" i="6" s="1"/>
  <c r="V135" i="6"/>
  <c r="V136" i="6" s="1"/>
  <c r="U135" i="6"/>
  <c r="U136" i="6" s="1"/>
  <c r="T135" i="6"/>
  <c r="T136" i="6" s="1"/>
  <c r="S135" i="6"/>
  <c r="S136" i="6" s="1"/>
  <c r="R135" i="6"/>
  <c r="R136" i="6" s="1"/>
  <c r="Q135" i="6"/>
  <c r="Q136" i="6" s="1"/>
  <c r="P135" i="6"/>
  <c r="P136" i="6" s="1"/>
  <c r="O135" i="6"/>
  <c r="O136" i="6" s="1"/>
  <c r="N135" i="6"/>
  <c r="N136" i="6" s="1"/>
  <c r="AC134" i="6"/>
  <c r="AC133" i="6"/>
  <c r="AC132" i="6"/>
  <c r="AC131" i="6"/>
  <c r="AC130" i="6"/>
  <c r="AC129" i="6"/>
  <c r="AC128" i="6"/>
  <c r="AC127" i="6"/>
  <c r="AC126" i="6"/>
  <c r="AC125" i="6"/>
  <c r="AC124" i="6"/>
  <c r="AC123" i="6"/>
  <c r="AB120" i="6"/>
  <c r="AB121" i="6" s="1"/>
  <c r="AA120" i="6"/>
  <c r="AA121" i="6" s="1"/>
  <c r="Z120" i="6"/>
  <c r="Z121" i="6" s="1"/>
  <c r="Y120" i="6"/>
  <c r="Y121" i="6" s="1"/>
  <c r="X120" i="6"/>
  <c r="X121" i="6" s="1"/>
  <c r="W120" i="6"/>
  <c r="W121" i="6" s="1"/>
  <c r="V120" i="6"/>
  <c r="V121" i="6" s="1"/>
  <c r="U120" i="6"/>
  <c r="U121" i="6" s="1"/>
  <c r="T120" i="6"/>
  <c r="T121" i="6" s="1"/>
  <c r="S120" i="6"/>
  <c r="S121" i="6" s="1"/>
  <c r="R120" i="6"/>
  <c r="R121" i="6" s="1"/>
  <c r="Q120" i="6"/>
  <c r="Q121" i="6" s="1"/>
  <c r="P120" i="6"/>
  <c r="P121" i="6" s="1"/>
  <c r="O120" i="6"/>
  <c r="O121" i="6" s="1"/>
  <c r="N120" i="6"/>
  <c r="N121" i="6" s="1"/>
  <c r="AC119" i="6"/>
  <c r="AC118" i="6"/>
  <c r="AC117" i="6"/>
  <c r="AC116" i="6"/>
  <c r="AC115" i="6"/>
  <c r="AC114" i="6"/>
  <c r="AC113" i="6"/>
  <c r="AC112" i="6"/>
  <c r="AC111" i="6"/>
  <c r="AC110" i="6"/>
  <c r="AC109" i="6"/>
  <c r="AC108" i="6"/>
  <c r="AB105" i="6"/>
  <c r="AB106" i="6" s="1"/>
  <c r="AA105" i="6"/>
  <c r="AA106" i="6" s="1"/>
  <c r="Z105" i="6"/>
  <c r="Z106" i="6" s="1"/>
  <c r="Y105" i="6"/>
  <c r="Y106" i="6" s="1"/>
  <c r="X105" i="6"/>
  <c r="X106" i="6" s="1"/>
  <c r="W105" i="6"/>
  <c r="W106" i="6" s="1"/>
  <c r="V105" i="6"/>
  <c r="V106" i="6" s="1"/>
  <c r="U105" i="6"/>
  <c r="U106" i="6" s="1"/>
  <c r="T105" i="6"/>
  <c r="T106" i="6" s="1"/>
  <c r="S105" i="6"/>
  <c r="S106" i="6" s="1"/>
  <c r="R105" i="6"/>
  <c r="R106" i="6" s="1"/>
  <c r="Q105" i="6"/>
  <c r="Q106" i="6" s="1"/>
  <c r="P105" i="6"/>
  <c r="P106" i="6" s="1"/>
  <c r="O105" i="6"/>
  <c r="O106" i="6" s="1"/>
  <c r="N105" i="6"/>
  <c r="N106" i="6" s="1"/>
  <c r="AC104" i="6"/>
  <c r="AC103" i="6"/>
  <c r="AC102" i="6"/>
  <c r="AC101" i="6"/>
  <c r="AC100" i="6"/>
  <c r="AC99" i="6"/>
  <c r="AC98" i="6"/>
  <c r="AC97" i="6"/>
  <c r="AC96" i="6"/>
  <c r="AC95" i="6"/>
  <c r="AC94" i="6"/>
  <c r="AC93" i="6"/>
  <c r="AB90" i="6"/>
  <c r="AB91" i="6" s="1"/>
  <c r="AA90" i="6"/>
  <c r="AA91" i="6" s="1"/>
  <c r="Z90" i="6"/>
  <c r="Z91" i="6" s="1"/>
  <c r="Y90" i="6"/>
  <c r="Y91" i="6" s="1"/>
  <c r="X90" i="6"/>
  <c r="X91" i="6" s="1"/>
  <c r="W90" i="6"/>
  <c r="W91" i="6" s="1"/>
  <c r="V90" i="6"/>
  <c r="V91" i="6" s="1"/>
  <c r="U90" i="6"/>
  <c r="U91" i="6" s="1"/>
  <c r="T90" i="6"/>
  <c r="T91" i="6" s="1"/>
  <c r="S90" i="6"/>
  <c r="S91" i="6" s="1"/>
  <c r="R90" i="6"/>
  <c r="R91" i="6" s="1"/>
  <c r="Q90" i="6"/>
  <c r="Q91" i="6" s="1"/>
  <c r="P90" i="6"/>
  <c r="P91" i="6" s="1"/>
  <c r="O90" i="6"/>
  <c r="O91" i="6" s="1"/>
  <c r="N90" i="6"/>
  <c r="N91" i="6" s="1"/>
  <c r="AC89" i="6"/>
  <c r="AC88" i="6"/>
  <c r="AC87" i="6"/>
  <c r="AC86" i="6"/>
  <c r="AC85" i="6"/>
  <c r="AC84" i="6"/>
  <c r="AC83" i="6"/>
  <c r="AC82" i="6"/>
  <c r="AC81" i="6"/>
  <c r="AC80" i="6"/>
  <c r="AC79" i="6"/>
  <c r="AC78" i="6"/>
  <c r="AB75" i="6"/>
  <c r="AB76" i="6" s="1"/>
  <c r="AA75" i="6"/>
  <c r="AA76" i="6" s="1"/>
  <c r="Z75" i="6"/>
  <c r="Z76" i="6" s="1"/>
  <c r="Y75" i="6"/>
  <c r="Y76" i="6" s="1"/>
  <c r="X75" i="6"/>
  <c r="X76" i="6" s="1"/>
  <c r="W75" i="6"/>
  <c r="W76" i="6" s="1"/>
  <c r="V75" i="6"/>
  <c r="V76" i="6" s="1"/>
  <c r="U75" i="6"/>
  <c r="U76" i="6" s="1"/>
  <c r="T75" i="6"/>
  <c r="T76" i="6" s="1"/>
  <c r="S75" i="6"/>
  <c r="S76" i="6" s="1"/>
  <c r="R75" i="6"/>
  <c r="R76" i="6" s="1"/>
  <c r="Q75" i="6"/>
  <c r="Q76" i="6" s="1"/>
  <c r="P75" i="6"/>
  <c r="P76" i="6" s="1"/>
  <c r="O75" i="6"/>
  <c r="O76" i="6" s="1"/>
  <c r="N75" i="6"/>
  <c r="N76" i="6" s="1"/>
  <c r="AC74" i="6"/>
  <c r="AC73" i="6"/>
  <c r="AC72" i="6"/>
  <c r="AC71" i="6"/>
  <c r="AC70" i="6"/>
  <c r="AC69" i="6"/>
  <c r="AC68" i="6"/>
  <c r="AC67" i="6"/>
  <c r="AC66" i="6"/>
  <c r="AC65" i="6"/>
  <c r="AC64" i="6"/>
  <c r="AC63" i="6"/>
  <c r="AB60" i="6"/>
  <c r="AB61" i="6" s="1"/>
  <c r="AA60" i="6"/>
  <c r="AA61" i="6" s="1"/>
  <c r="Z60" i="6"/>
  <c r="Z61" i="6" s="1"/>
  <c r="Y60" i="6"/>
  <c r="Y61" i="6" s="1"/>
  <c r="X60" i="6"/>
  <c r="X61" i="6" s="1"/>
  <c r="W60" i="6"/>
  <c r="W61" i="6" s="1"/>
  <c r="V60" i="6"/>
  <c r="V61" i="6" s="1"/>
  <c r="U60" i="6"/>
  <c r="U61" i="6" s="1"/>
  <c r="T60" i="6"/>
  <c r="T61" i="6" s="1"/>
  <c r="S60" i="6"/>
  <c r="S61" i="6" s="1"/>
  <c r="R60" i="6"/>
  <c r="R61" i="6" s="1"/>
  <c r="Q60" i="6"/>
  <c r="Q61" i="6" s="1"/>
  <c r="P60" i="6"/>
  <c r="P61" i="6" s="1"/>
  <c r="O60" i="6"/>
  <c r="O61" i="6" s="1"/>
  <c r="N60" i="6"/>
  <c r="N61" i="6" s="1"/>
  <c r="C7" i="3"/>
  <c r="J150" i="6"/>
  <c r="G150" i="6"/>
  <c r="I149" i="6"/>
  <c r="F149" i="6"/>
  <c r="I148" i="6"/>
  <c r="F148" i="6"/>
  <c r="I147" i="6"/>
  <c r="F147" i="6"/>
  <c r="I146" i="6"/>
  <c r="F146" i="6"/>
  <c r="I145" i="6"/>
  <c r="F145" i="6"/>
  <c r="I144" i="6"/>
  <c r="F144" i="6"/>
  <c r="I143" i="6"/>
  <c r="F143" i="6"/>
  <c r="I142" i="6"/>
  <c r="F142" i="6"/>
  <c r="I141" i="6"/>
  <c r="F141" i="6"/>
  <c r="I140" i="6"/>
  <c r="F140" i="6"/>
  <c r="I139" i="6"/>
  <c r="F139" i="6"/>
  <c r="I138" i="6"/>
  <c r="F138" i="6"/>
  <c r="J135" i="6"/>
  <c r="G135" i="6"/>
  <c r="I134" i="6"/>
  <c r="F134" i="6"/>
  <c r="I133" i="6"/>
  <c r="F133" i="6"/>
  <c r="I132" i="6"/>
  <c r="F132" i="6"/>
  <c r="I131" i="6"/>
  <c r="F131" i="6"/>
  <c r="I130" i="6"/>
  <c r="F130" i="6"/>
  <c r="I129" i="6"/>
  <c r="F129" i="6"/>
  <c r="I128" i="6"/>
  <c r="F128" i="6"/>
  <c r="I127" i="6"/>
  <c r="F127" i="6"/>
  <c r="I126" i="6"/>
  <c r="F126" i="6"/>
  <c r="I125" i="6"/>
  <c r="F125" i="6"/>
  <c r="I124" i="6"/>
  <c r="F124" i="6"/>
  <c r="I123" i="6"/>
  <c r="F123" i="6"/>
  <c r="J120" i="6"/>
  <c r="G120" i="6"/>
  <c r="I119" i="6"/>
  <c r="F119" i="6"/>
  <c r="I118" i="6"/>
  <c r="F118" i="6"/>
  <c r="I117" i="6"/>
  <c r="F117" i="6"/>
  <c r="I116" i="6"/>
  <c r="F116" i="6"/>
  <c r="I115" i="6"/>
  <c r="F115" i="6"/>
  <c r="I114" i="6"/>
  <c r="F114" i="6"/>
  <c r="I113" i="6"/>
  <c r="F113" i="6"/>
  <c r="I112" i="6"/>
  <c r="F112" i="6"/>
  <c r="I111" i="6"/>
  <c r="F111" i="6"/>
  <c r="I110" i="6"/>
  <c r="F110" i="6"/>
  <c r="I109" i="6"/>
  <c r="F109" i="6"/>
  <c r="I108" i="6"/>
  <c r="F108" i="6"/>
  <c r="J105" i="6"/>
  <c r="G105" i="6"/>
  <c r="I104" i="6"/>
  <c r="F104" i="6"/>
  <c r="I103" i="6"/>
  <c r="F103" i="6"/>
  <c r="I102" i="6"/>
  <c r="F102" i="6"/>
  <c r="I101" i="6"/>
  <c r="F101" i="6"/>
  <c r="I100" i="6"/>
  <c r="F100" i="6"/>
  <c r="I99" i="6"/>
  <c r="F99" i="6"/>
  <c r="I98" i="6"/>
  <c r="F98" i="6"/>
  <c r="I97" i="6"/>
  <c r="F97" i="6"/>
  <c r="I96" i="6"/>
  <c r="F96" i="6"/>
  <c r="I95" i="6"/>
  <c r="F95" i="6"/>
  <c r="I94" i="6"/>
  <c r="F94" i="6"/>
  <c r="I93" i="6"/>
  <c r="F93" i="6"/>
  <c r="J90" i="6"/>
  <c r="G90" i="6"/>
  <c r="I89" i="6"/>
  <c r="F89" i="6"/>
  <c r="I88" i="6"/>
  <c r="F88" i="6"/>
  <c r="I87" i="6"/>
  <c r="F87" i="6"/>
  <c r="I86" i="6"/>
  <c r="F86" i="6"/>
  <c r="I85" i="6"/>
  <c r="F85" i="6"/>
  <c r="I84" i="6"/>
  <c r="F84" i="6"/>
  <c r="I83" i="6"/>
  <c r="F83" i="6"/>
  <c r="I82" i="6"/>
  <c r="F82" i="6"/>
  <c r="I81" i="6"/>
  <c r="F81" i="6"/>
  <c r="I80" i="6"/>
  <c r="F80" i="6"/>
  <c r="I79" i="6"/>
  <c r="F79" i="6"/>
  <c r="I78" i="6"/>
  <c r="F78" i="6"/>
  <c r="J75" i="6"/>
  <c r="G75" i="6"/>
  <c r="I74" i="6"/>
  <c r="F74" i="6"/>
  <c r="I73" i="6"/>
  <c r="F73" i="6"/>
  <c r="I72" i="6"/>
  <c r="F72" i="6"/>
  <c r="I71" i="6"/>
  <c r="F71" i="6"/>
  <c r="I70" i="6"/>
  <c r="F70" i="6"/>
  <c r="I69" i="6"/>
  <c r="F69" i="6"/>
  <c r="I68" i="6"/>
  <c r="F68" i="6"/>
  <c r="I67" i="6"/>
  <c r="F67" i="6"/>
  <c r="I66" i="6"/>
  <c r="F66" i="6"/>
  <c r="I65" i="6"/>
  <c r="F65" i="6"/>
  <c r="I64" i="6"/>
  <c r="F64" i="6"/>
  <c r="I63" i="6"/>
  <c r="F63" i="6"/>
  <c r="J60" i="6"/>
  <c r="G60" i="6"/>
  <c r="AC59" i="6"/>
  <c r="I59" i="6"/>
  <c r="F59" i="6"/>
  <c r="AC58" i="6"/>
  <c r="I58" i="6"/>
  <c r="F58" i="6"/>
  <c r="AC57" i="6"/>
  <c r="I57" i="6"/>
  <c r="F57" i="6"/>
  <c r="AC56" i="6"/>
  <c r="I56" i="6"/>
  <c r="F56" i="6"/>
  <c r="AC55" i="6"/>
  <c r="I55" i="6"/>
  <c r="F55" i="6"/>
  <c r="AC54" i="6"/>
  <c r="I54" i="6"/>
  <c r="F54" i="6"/>
  <c r="AC53" i="6"/>
  <c r="I53" i="6"/>
  <c r="F53" i="6"/>
  <c r="AC52" i="6"/>
  <c r="I52" i="6"/>
  <c r="F52" i="6"/>
  <c r="AC51" i="6"/>
  <c r="I51" i="6"/>
  <c r="F51" i="6"/>
  <c r="AC50" i="6"/>
  <c r="I50" i="6"/>
  <c r="F50" i="6"/>
  <c r="AC49" i="6"/>
  <c r="I49" i="6"/>
  <c r="F49" i="6"/>
  <c r="AC48" i="6"/>
  <c r="I48" i="6"/>
  <c r="F48" i="6"/>
  <c r="D48" i="6"/>
  <c r="M48" i="6" s="1"/>
  <c r="AC14" i="6"/>
  <c r="AC13" i="6"/>
  <c r="AC12" i="6"/>
  <c r="AC11" i="6"/>
  <c r="AC10" i="6"/>
  <c r="AC9" i="6"/>
  <c r="AC8" i="6"/>
  <c r="AC7" i="6"/>
  <c r="AC6" i="6"/>
  <c r="R50" i="5"/>
  <c r="Q50" i="5"/>
  <c r="P50" i="5"/>
  <c r="O50" i="5"/>
  <c r="N50" i="5"/>
  <c r="M50" i="5"/>
  <c r="L50" i="5"/>
  <c r="K50" i="5"/>
  <c r="J50" i="5"/>
  <c r="I50" i="5"/>
  <c r="H50" i="5"/>
  <c r="G50" i="5"/>
  <c r="F50" i="5"/>
  <c r="E50" i="5"/>
  <c r="D50" i="5"/>
  <c r="C50" i="5"/>
  <c r="R49" i="5"/>
  <c r="Q49" i="5"/>
  <c r="P49" i="5"/>
  <c r="O49" i="5"/>
  <c r="N49" i="5"/>
  <c r="M49" i="5"/>
  <c r="L49" i="5"/>
  <c r="K49" i="5"/>
  <c r="J49" i="5"/>
  <c r="I49" i="5"/>
  <c r="H49" i="5"/>
  <c r="G49" i="5"/>
  <c r="F49" i="5"/>
  <c r="E49" i="5"/>
  <c r="D49" i="5"/>
  <c r="C49" i="5"/>
  <c r="R48" i="5"/>
  <c r="Q48" i="5"/>
  <c r="P48" i="5"/>
  <c r="O48" i="5"/>
  <c r="N48" i="5"/>
  <c r="M48" i="5"/>
  <c r="L48" i="5"/>
  <c r="K48" i="5"/>
  <c r="J48" i="5"/>
  <c r="I48" i="5"/>
  <c r="H48" i="5"/>
  <c r="G48" i="5"/>
  <c r="F48" i="5"/>
  <c r="E48" i="5"/>
  <c r="D48" i="5"/>
  <c r="C48" i="5"/>
  <c r="R47" i="5"/>
  <c r="Q47" i="5"/>
  <c r="P47" i="5"/>
  <c r="O47" i="5"/>
  <c r="N47" i="5"/>
  <c r="M47" i="5"/>
  <c r="L47" i="5"/>
  <c r="K47" i="5"/>
  <c r="J47" i="5"/>
  <c r="I47" i="5"/>
  <c r="H47" i="5"/>
  <c r="G47" i="5"/>
  <c r="F47" i="5"/>
  <c r="E47" i="5"/>
  <c r="D47" i="5"/>
  <c r="C47" i="5"/>
  <c r="R46" i="5"/>
  <c r="Q46" i="5"/>
  <c r="P46" i="5"/>
  <c r="O46" i="5"/>
  <c r="O51" i="5" s="1"/>
  <c r="N46" i="5"/>
  <c r="N51" i="5" s="1"/>
  <c r="M46" i="5"/>
  <c r="M51" i="5" s="1"/>
  <c r="L46" i="5"/>
  <c r="K46" i="5"/>
  <c r="J46" i="5"/>
  <c r="I46" i="5"/>
  <c r="I51" i="5" s="1"/>
  <c r="H46" i="5"/>
  <c r="H51" i="5" s="1"/>
  <c r="G46" i="5"/>
  <c r="F46" i="5"/>
  <c r="E46" i="5"/>
  <c r="D46" i="5"/>
  <c r="C46" i="5"/>
  <c r="E34" i="3"/>
  <c r="D34" i="3"/>
  <c r="E33" i="3"/>
  <c r="D33" i="3"/>
  <c r="E32" i="3"/>
  <c r="D32" i="3"/>
  <c r="E31" i="3"/>
  <c r="D31" i="3"/>
  <c r="E30" i="3"/>
  <c r="D30" i="3"/>
  <c r="E29" i="3"/>
  <c r="D29" i="3"/>
  <c r="E28" i="3"/>
  <c r="D28" i="3"/>
  <c r="E27" i="3"/>
  <c r="D27" i="3"/>
  <c r="E26" i="3"/>
  <c r="D26" i="3"/>
  <c r="E25" i="3"/>
  <c r="D25" i="3"/>
  <c r="E24" i="3"/>
  <c r="D24" i="3"/>
  <c r="E23" i="3"/>
  <c r="D23" i="3"/>
  <c r="E22" i="3"/>
  <c r="D22" i="3"/>
  <c r="E21" i="3"/>
  <c r="D21" i="3"/>
  <c r="E20" i="3"/>
  <c r="D20" i="3"/>
  <c r="E16" i="3"/>
  <c r="D16" i="3"/>
  <c r="E15" i="3"/>
  <c r="D15" i="3"/>
  <c r="E14" i="3"/>
  <c r="D14" i="3"/>
  <c r="E13" i="3"/>
  <c r="D13" i="3"/>
  <c r="E12" i="3"/>
  <c r="D12" i="3"/>
  <c r="A59" i="4"/>
  <c r="A26" i="4"/>
  <c r="A70" i="4"/>
  <c r="A37" i="4"/>
  <c r="A4" i="4"/>
  <c r="R51" i="5" l="1"/>
  <c r="Q51" i="5"/>
  <c r="G12" i="3"/>
  <c r="B21" i="20"/>
  <c r="B21" i="24"/>
  <c r="B21" i="16"/>
  <c r="B21" i="23"/>
  <c r="B21" i="25"/>
  <c r="B21" i="19"/>
  <c r="B21" i="22"/>
  <c r="B21" i="21"/>
  <c r="B21" i="18"/>
  <c r="B21" i="17"/>
  <c r="B51" i="25"/>
  <c r="B51" i="23"/>
  <c r="B51" i="21"/>
  <c r="B51" i="22"/>
  <c r="B51" i="20"/>
  <c r="B52" i="25"/>
  <c r="B51" i="16"/>
  <c r="B52" i="20"/>
  <c r="B51" i="17"/>
  <c r="B51" i="19"/>
  <c r="B51" i="24"/>
  <c r="B51" i="18"/>
  <c r="B53" i="20"/>
  <c r="B52" i="17"/>
  <c r="B53" i="25"/>
  <c r="B52" i="19"/>
  <c r="B52" i="16"/>
  <c r="B52" i="21"/>
  <c r="B52" i="23"/>
  <c r="B52" i="24"/>
  <c r="B52" i="18"/>
  <c r="B52" i="22"/>
  <c r="B53" i="19"/>
  <c r="B53" i="22"/>
  <c r="B53" i="23"/>
  <c r="B54" i="25"/>
  <c r="B53" i="21"/>
  <c r="B53" i="18"/>
  <c r="B53" i="24"/>
  <c r="B54" i="20"/>
  <c r="B53" i="16"/>
  <c r="B53" i="17"/>
  <c r="B54" i="21"/>
  <c r="B55" i="25"/>
  <c r="B54" i="17"/>
  <c r="B54" i="16"/>
  <c r="B54" i="24"/>
  <c r="B54" i="22"/>
  <c r="B54" i="23"/>
  <c r="B54" i="18"/>
  <c r="B55" i="20"/>
  <c r="B54" i="19"/>
  <c r="B56" i="20"/>
  <c r="B56" i="25"/>
  <c r="B55" i="17"/>
  <c r="B55" i="16"/>
  <c r="B55" i="23"/>
  <c r="B55" i="18"/>
  <c r="B55" i="22"/>
  <c r="B55" i="21"/>
  <c r="B55" i="19"/>
  <c r="B55" i="24"/>
  <c r="B56" i="22"/>
  <c r="B56" i="21"/>
  <c r="B56" i="23"/>
  <c r="B57" i="25"/>
  <c r="B57" i="20"/>
  <c r="B56" i="17"/>
  <c r="B56" i="18"/>
  <c r="B56" i="19"/>
  <c r="B56" i="24"/>
  <c r="B56" i="16"/>
  <c r="B57" i="22"/>
  <c r="B58" i="25"/>
  <c r="B57" i="23"/>
  <c r="B58" i="20"/>
  <c r="B57" i="19"/>
  <c r="B57" i="24"/>
  <c r="B57" i="17"/>
  <c r="B57" i="18"/>
  <c r="B57" i="21"/>
  <c r="B57" i="16"/>
  <c r="B58" i="22"/>
  <c r="B58" i="16"/>
  <c r="B58" i="21"/>
  <c r="B59" i="20"/>
  <c r="B59" i="25"/>
  <c r="B58" i="23"/>
  <c r="B58" i="18"/>
  <c r="B58" i="19"/>
  <c r="B58" i="17"/>
  <c r="B58" i="24"/>
  <c r="B59" i="18"/>
  <c r="B59" i="16"/>
  <c r="B59" i="17"/>
  <c r="B59" i="22"/>
  <c r="B63" i="25"/>
  <c r="B59" i="19"/>
  <c r="B59" i="21"/>
  <c r="B59" i="24"/>
  <c r="B63" i="20"/>
  <c r="B59" i="23"/>
  <c r="B63" i="18"/>
  <c r="B63" i="16"/>
  <c r="B63" i="21"/>
  <c r="B64" i="20"/>
  <c r="B63" i="22"/>
  <c r="B64" i="25"/>
  <c r="B63" i="17"/>
  <c r="B63" i="23"/>
  <c r="B63" i="19"/>
  <c r="B63" i="24"/>
  <c r="B65" i="25"/>
  <c r="B64" i="23"/>
  <c r="B64" i="19"/>
  <c r="B64" i="16"/>
  <c r="B64" i="21"/>
  <c r="B65" i="20"/>
  <c r="B64" i="18"/>
  <c r="B64" i="17"/>
  <c r="B64" i="24"/>
  <c r="B64" i="22"/>
  <c r="B65" i="17"/>
  <c r="B65" i="22"/>
  <c r="B65" i="16"/>
  <c r="B65" i="24"/>
  <c r="B65" i="21"/>
  <c r="B66" i="25"/>
  <c r="B65" i="23"/>
  <c r="B65" i="18"/>
  <c r="B65" i="19"/>
  <c r="B66" i="20"/>
  <c r="B66" i="22"/>
  <c r="B66" i="21"/>
  <c r="B66" i="18"/>
  <c r="B67" i="25"/>
  <c r="B66" i="17"/>
  <c r="B66" i="19"/>
  <c r="B66" i="24"/>
  <c r="B66" i="16"/>
  <c r="B67" i="20"/>
  <c r="B66" i="23"/>
  <c r="B67" i="21"/>
  <c r="B67" i="16"/>
  <c r="B67" i="17"/>
  <c r="B68" i="20"/>
  <c r="B67" i="23"/>
  <c r="B67" i="18"/>
  <c r="B68" i="25"/>
  <c r="B67" i="22"/>
  <c r="B67" i="19"/>
  <c r="B67" i="24"/>
  <c r="B68" i="23"/>
  <c r="B68" i="24"/>
  <c r="B69" i="20"/>
  <c r="B69" i="25"/>
  <c r="B68" i="16"/>
  <c r="B68" i="22"/>
  <c r="B68" i="19"/>
  <c r="B68" i="17"/>
  <c r="B68" i="21"/>
  <c r="B68" i="18"/>
  <c r="B69" i="17"/>
  <c r="B70" i="20"/>
  <c r="B69" i="16"/>
  <c r="B69" i="22"/>
  <c r="B69" i="18"/>
  <c r="B69" i="23"/>
  <c r="B69" i="19"/>
  <c r="B69" i="24"/>
  <c r="B69" i="21"/>
  <c r="B70" i="25"/>
  <c r="B70" i="23"/>
  <c r="B70" i="24"/>
  <c r="B70" i="21"/>
  <c r="B71" i="20"/>
  <c r="B70" i="17"/>
  <c r="B71" i="25"/>
  <c r="B70" i="18"/>
  <c r="B70" i="16"/>
  <c r="B70" i="22"/>
  <c r="B70" i="19"/>
  <c r="B71" i="17"/>
  <c r="B71" i="24"/>
  <c r="B71" i="23"/>
  <c r="B71" i="16"/>
  <c r="B72" i="25"/>
  <c r="B72" i="20"/>
  <c r="B71" i="22"/>
  <c r="B71" i="21"/>
  <c r="B71" i="19"/>
  <c r="B71" i="18"/>
  <c r="B72" i="23"/>
  <c r="B72" i="17"/>
  <c r="B72" i="24"/>
  <c r="B73" i="20"/>
  <c r="B72" i="16"/>
  <c r="B73" i="25"/>
  <c r="B72" i="22"/>
  <c r="B72" i="19"/>
  <c r="B72" i="18"/>
  <c r="B72" i="21"/>
  <c r="B73" i="19"/>
  <c r="B74" i="20"/>
  <c r="B73" i="21"/>
  <c r="B73" i="22"/>
  <c r="B73" i="17"/>
  <c r="B74" i="25"/>
  <c r="B73" i="16"/>
  <c r="B73" i="24"/>
  <c r="B73" i="23"/>
  <c r="B73" i="18"/>
  <c r="B74" i="23"/>
  <c r="B74" i="22"/>
  <c r="B74" i="24"/>
  <c r="B74" i="17"/>
  <c r="B74" i="18"/>
  <c r="B78" i="25"/>
  <c r="B74" i="16"/>
  <c r="B74" i="19"/>
  <c r="B78" i="20"/>
  <c r="B74" i="21"/>
  <c r="B78" i="19"/>
  <c r="B78" i="24"/>
  <c r="B78" i="23"/>
  <c r="B78" i="22"/>
  <c r="B79" i="25"/>
  <c r="B78" i="18"/>
  <c r="B78" i="16"/>
  <c r="B78" i="21"/>
  <c r="B78" i="17"/>
  <c r="B79" i="20"/>
  <c r="B79" i="17"/>
  <c r="B80" i="20"/>
  <c r="B79" i="19"/>
  <c r="B79" i="24"/>
  <c r="B79" i="16"/>
  <c r="B79" i="18"/>
  <c r="B79" i="21"/>
  <c r="B80" i="25"/>
  <c r="B79" i="23"/>
  <c r="B79" i="22"/>
  <c r="B80" i="16"/>
  <c r="B80" i="23"/>
  <c r="B80" i="21"/>
  <c r="B80" i="24"/>
  <c r="B80" i="19"/>
  <c r="B80" i="17"/>
  <c r="B80" i="22"/>
  <c r="B81" i="20"/>
  <c r="B80" i="18"/>
  <c r="B81" i="25"/>
  <c r="B81" i="19"/>
  <c r="B81" i="22"/>
  <c r="B81" i="18"/>
  <c r="B81" i="16"/>
  <c r="B81" i="17"/>
  <c r="B81" i="21"/>
  <c r="B82" i="25"/>
  <c r="B81" i="23"/>
  <c r="B81" i="24"/>
  <c r="B82" i="20"/>
  <c r="B82" i="21"/>
  <c r="B82" i="17"/>
  <c r="B83" i="25"/>
  <c r="B82" i="18"/>
  <c r="B83" i="20"/>
  <c r="B82" i="19"/>
  <c r="B82" i="16"/>
  <c r="B82" i="24"/>
  <c r="B82" i="22"/>
  <c r="B82" i="23"/>
  <c r="B83" i="17"/>
  <c r="B83" i="19"/>
  <c r="B83" i="16"/>
  <c r="B83" i="24"/>
  <c r="B83" i="21"/>
  <c r="B84" i="25"/>
  <c r="B83" i="22"/>
  <c r="B84" i="20"/>
  <c r="B83" i="23"/>
  <c r="B83" i="18"/>
  <c r="B84" i="17"/>
  <c r="B84" i="16"/>
  <c r="B84" i="19"/>
  <c r="B85" i="25"/>
  <c r="B84" i="23"/>
  <c r="B84" i="24"/>
  <c r="B84" i="22"/>
  <c r="B85" i="20"/>
  <c r="B84" i="18"/>
  <c r="B84" i="21"/>
  <c r="B85" i="16"/>
  <c r="B85" i="21"/>
  <c r="B85" i="19"/>
  <c r="B85" i="17"/>
  <c r="B85" i="18"/>
  <c r="B85" i="23"/>
  <c r="B85" i="22"/>
  <c r="B85" i="24"/>
  <c r="B86" i="25"/>
  <c r="B86" i="20"/>
  <c r="B86" i="16"/>
  <c r="B87" i="25"/>
  <c r="B86" i="17"/>
  <c r="B86" i="24"/>
  <c r="B86" i="19"/>
  <c r="B86" i="22"/>
  <c r="B86" i="18"/>
  <c r="B86" i="21"/>
  <c r="B87" i="20"/>
  <c r="B86" i="23"/>
  <c r="B87" i="24"/>
  <c r="B88" i="25"/>
  <c r="B87" i="17"/>
  <c r="B88" i="20"/>
  <c r="B87" i="23"/>
  <c r="B87" i="16"/>
  <c r="B87" i="22"/>
  <c r="B87" i="18"/>
  <c r="B87" i="21"/>
  <c r="B87" i="19"/>
  <c r="B88" i="23"/>
  <c r="B89" i="20"/>
  <c r="B88" i="24"/>
  <c r="B89" i="25"/>
  <c r="B88" i="22"/>
  <c r="B88" i="17"/>
  <c r="B88" i="18"/>
  <c r="B88" i="19"/>
  <c r="B88" i="16"/>
  <c r="B88" i="21"/>
  <c r="B89" i="21"/>
  <c r="B89" i="17"/>
  <c r="B89" i="16"/>
  <c r="B89" i="22"/>
  <c r="B89" i="18"/>
  <c r="B89" i="24"/>
  <c r="B93" i="20"/>
  <c r="B89" i="19"/>
  <c r="B93" i="25"/>
  <c r="B89" i="23"/>
  <c r="B93" i="22"/>
  <c r="B93" i="21"/>
  <c r="B93" i="16"/>
  <c r="B94" i="20"/>
  <c r="B93" i="17"/>
  <c r="B94" i="25"/>
  <c r="B93" i="23"/>
  <c r="B93" i="24"/>
  <c r="B93" i="19"/>
  <c r="B93" i="18"/>
  <c r="B94" i="21"/>
  <c r="B94" i="18"/>
  <c r="B94" i="16"/>
  <c r="B95" i="25"/>
  <c r="B94" i="24"/>
  <c r="B94" i="19"/>
  <c r="B94" i="22"/>
  <c r="B94" i="17"/>
  <c r="B94" i="23"/>
  <c r="B95" i="20"/>
  <c r="B95" i="17"/>
  <c r="B95" i="24"/>
  <c r="B95" i="22"/>
  <c r="B96" i="20"/>
  <c r="B95" i="18"/>
  <c r="B95" i="16"/>
  <c r="B96" i="25"/>
  <c r="B95" i="21"/>
  <c r="B95" i="19"/>
  <c r="B95" i="23"/>
  <c r="B96" i="22"/>
  <c r="B96" i="18"/>
  <c r="B96" i="19"/>
  <c r="B97" i="20"/>
  <c r="B96" i="17"/>
  <c r="B96" i="16"/>
  <c r="B96" i="23"/>
  <c r="B96" i="24"/>
  <c r="B96" i="21"/>
  <c r="B97" i="25"/>
  <c r="B97" i="16"/>
  <c r="B97" i="23"/>
  <c r="B97" i="18"/>
  <c r="B97" i="17"/>
  <c r="B98" i="20"/>
  <c r="B97" i="22"/>
  <c r="B98" i="25"/>
  <c r="B97" i="24"/>
  <c r="B97" i="19"/>
  <c r="B97" i="21"/>
  <c r="B98" i="21"/>
  <c r="B98" i="24"/>
  <c r="B99" i="25"/>
  <c r="B98" i="22"/>
  <c r="B98" i="19"/>
  <c r="B98" i="18"/>
  <c r="B99" i="20"/>
  <c r="B98" i="23"/>
  <c r="B98" i="16"/>
  <c r="B98" i="17"/>
  <c r="B99" i="18"/>
  <c r="B99" i="21"/>
  <c r="B99" i="23"/>
  <c r="B99" i="22"/>
  <c r="B99" i="17"/>
  <c r="B99" i="19"/>
  <c r="B99" i="24"/>
  <c r="B99" i="16"/>
  <c r="B100" i="25"/>
  <c r="B100" i="20"/>
  <c r="B100" i="19"/>
  <c r="B100" i="18"/>
  <c r="B100" i="24"/>
  <c r="B100" i="22"/>
  <c r="B100" i="21"/>
  <c r="B100" i="23"/>
  <c r="B101" i="25"/>
  <c r="B101" i="20"/>
  <c r="B100" i="17"/>
  <c r="B100" i="16"/>
  <c r="B102" i="20"/>
  <c r="B101" i="19"/>
  <c r="B101" i="16"/>
  <c r="B101" i="21"/>
  <c r="B101" i="23"/>
  <c r="B102" i="25"/>
  <c r="B101" i="22"/>
  <c r="B101" i="17"/>
  <c r="B101" i="24"/>
  <c r="B101" i="18"/>
  <c r="B103" i="25"/>
  <c r="B103" i="20"/>
  <c r="B102" i="16"/>
  <c r="B102" i="18"/>
  <c r="B102" i="23"/>
  <c r="B102" i="22"/>
  <c r="B102" i="17"/>
  <c r="B102" i="21"/>
  <c r="B102" i="19"/>
  <c r="B102" i="24"/>
  <c r="B103" i="16"/>
  <c r="B103" i="24"/>
  <c r="B104" i="25"/>
  <c r="B103" i="18"/>
  <c r="B103" i="22"/>
  <c r="B104" i="20"/>
  <c r="B103" i="23"/>
  <c r="B103" i="19"/>
  <c r="B103" i="17"/>
  <c r="B103" i="21"/>
  <c r="B104" i="16"/>
  <c r="B104" i="23"/>
  <c r="B104" i="22"/>
  <c r="B104" i="17"/>
  <c r="B104" i="19"/>
  <c r="B104" i="18"/>
  <c r="B104" i="24"/>
  <c r="B104" i="21"/>
  <c r="B108" i="25"/>
  <c r="B108" i="20"/>
  <c r="B108" i="21"/>
  <c r="B108" i="18"/>
  <c r="B108" i="17"/>
  <c r="B109" i="25"/>
  <c r="B108" i="19"/>
  <c r="B108" i="16"/>
  <c r="B108" i="24"/>
  <c r="B108" i="23"/>
  <c r="B109" i="20"/>
  <c r="B108" i="22"/>
  <c r="B109" i="21"/>
  <c r="B109" i="23"/>
  <c r="B109" i="22"/>
  <c r="B110" i="20"/>
  <c r="B109" i="16"/>
  <c r="B109" i="18"/>
  <c r="B109" i="19"/>
  <c r="B110" i="25"/>
  <c r="B109" i="24"/>
  <c r="B109" i="17"/>
  <c r="B111" i="25"/>
  <c r="B110" i="17"/>
  <c r="B110" i="21"/>
  <c r="B111" i="20"/>
  <c r="B110" i="18"/>
  <c r="B110" i="19"/>
  <c r="B110" i="16"/>
  <c r="B110" i="22"/>
  <c r="B110" i="23"/>
  <c r="B110" i="24"/>
  <c r="B111" i="22"/>
  <c r="B112" i="20"/>
  <c r="B111" i="24"/>
  <c r="B111" i="23"/>
  <c r="B111" i="17"/>
  <c r="B111" i="21"/>
  <c r="B112" i="25"/>
  <c r="B111" i="19"/>
  <c r="B111" i="18"/>
  <c r="B111" i="16"/>
  <c r="B112" i="24"/>
  <c r="B112" i="17"/>
  <c r="B112" i="22"/>
  <c r="B113" i="25"/>
  <c r="B113" i="20"/>
  <c r="B112" i="21"/>
  <c r="B112" i="19"/>
  <c r="B112" i="18"/>
  <c r="B112" i="23"/>
  <c r="B112" i="16"/>
  <c r="B113" i="21"/>
  <c r="B113" i="24"/>
  <c r="B113" i="23"/>
  <c r="B114" i="25"/>
  <c r="B113" i="18"/>
  <c r="B114" i="20"/>
  <c r="B113" i="16"/>
  <c r="B113" i="19"/>
  <c r="B113" i="22"/>
  <c r="B113" i="17"/>
  <c r="B114" i="17"/>
  <c r="B115" i="25"/>
  <c r="B114" i="24"/>
  <c r="B114" i="16"/>
  <c r="B114" i="23"/>
  <c r="B115" i="20"/>
  <c r="B114" i="18"/>
  <c r="B114" i="21"/>
  <c r="B114" i="19"/>
  <c r="B114" i="22"/>
  <c r="B115" i="18"/>
  <c r="B116" i="20"/>
  <c r="B115" i="19"/>
  <c r="B115" i="23"/>
  <c r="B115" i="17"/>
  <c r="B115" i="16"/>
  <c r="B115" i="22"/>
  <c r="B115" i="21"/>
  <c r="B115" i="24"/>
  <c r="B116" i="25"/>
  <c r="B116" i="24"/>
  <c r="B116" i="22"/>
  <c r="B116" i="16"/>
  <c r="B116" i="18"/>
  <c r="B116" i="21"/>
  <c r="B116" i="23"/>
  <c r="B117" i="20"/>
  <c r="B117" i="25"/>
  <c r="B116" i="19"/>
  <c r="B116" i="17"/>
  <c r="B118" i="25"/>
  <c r="B118" i="20"/>
  <c r="B117" i="19"/>
  <c r="B117" i="21"/>
  <c r="B117" i="23"/>
  <c r="B117" i="18"/>
  <c r="B117" i="16"/>
  <c r="B117" i="17"/>
  <c r="B117" i="24"/>
  <c r="B117" i="22"/>
  <c r="B118" i="22"/>
  <c r="B118" i="18"/>
  <c r="B118" i="21"/>
  <c r="B119" i="25"/>
  <c r="B118" i="24"/>
  <c r="B118" i="23"/>
  <c r="B119" i="20"/>
  <c r="B118" i="17"/>
  <c r="B118" i="16"/>
  <c r="B118" i="19"/>
  <c r="B119" i="24"/>
  <c r="B119" i="17"/>
  <c r="B119" i="22"/>
  <c r="B119" i="18"/>
  <c r="B119" i="16"/>
  <c r="B123" i="25"/>
  <c r="B119" i="21"/>
  <c r="B119" i="23"/>
  <c r="B119" i="19"/>
  <c r="B123" i="20"/>
  <c r="B124" i="25"/>
  <c r="B123" i="18"/>
  <c r="B123" i="24"/>
  <c r="B123" i="21"/>
  <c r="B124" i="20"/>
  <c r="B123" i="22"/>
  <c r="B123" i="19"/>
  <c r="B123" i="23"/>
  <c r="B123" i="16"/>
  <c r="B123" i="17"/>
  <c r="B124" i="22"/>
  <c r="B124" i="24"/>
  <c r="B124" i="18"/>
  <c r="B124" i="19"/>
  <c r="B125" i="20"/>
  <c r="B124" i="17"/>
  <c r="B125" i="25"/>
  <c r="B124" i="23"/>
  <c r="B124" i="21"/>
  <c r="B124" i="16"/>
  <c r="B125" i="24"/>
  <c r="B126" i="20"/>
  <c r="B125" i="17"/>
  <c r="B125" i="21"/>
  <c r="B125" i="19"/>
  <c r="B125" i="23"/>
  <c r="B125" i="18"/>
  <c r="B125" i="22"/>
  <c r="B125" i="16"/>
  <c r="B126" i="25"/>
  <c r="B126" i="17"/>
  <c r="B126" i="16"/>
  <c r="B126" i="21"/>
  <c r="B126" i="24"/>
  <c r="B127" i="25"/>
  <c r="B126" i="18"/>
  <c r="B127" i="20"/>
  <c r="B126" i="22"/>
  <c r="B126" i="19"/>
  <c r="B126" i="23"/>
  <c r="B127" i="17"/>
  <c r="B127" i="23"/>
  <c r="B127" i="21"/>
  <c r="B127" i="22"/>
  <c r="B128" i="25"/>
  <c r="B128" i="20"/>
  <c r="B127" i="18"/>
  <c r="B127" i="16"/>
  <c r="B127" i="24"/>
  <c r="B127" i="19"/>
  <c r="B128" i="22"/>
  <c r="B129" i="25"/>
  <c r="B128" i="18"/>
  <c r="B128" i="21"/>
  <c r="B128" i="23"/>
  <c r="B128" i="16"/>
  <c r="B128" i="19"/>
  <c r="B128" i="17"/>
  <c r="B129" i="20"/>
  <c r="B128" i="24"/>
  <c r="B130" i="20"/>
  <c r="B130" i="25"/>
  <c r="B129" i="21"/>
  <c r="B129" i="16"/>
  <c r="B129" i="18"/>
  <c r="B129" i="19"/>
  <c r="B129" i="22"/>
  <c r="B129" i="24"/>
  <c r="B129" i="17"/>
  <c r="B129" i="23"/>
  <c r="B130" i="18"/>
  <c r="B130" i="21"/>
  <c r="B130" i="22"/>
  <c r="B130" i="17"/>
  <c r="B130" i="23"/>
  <c r="B130" i="16"/>
  <c r="B131" i="25"/>
  <c r="B131" i="20"/>
  <c r="B130" i="24"/>
  <c r="B130" i="19"/>
  <c r="B131" i="17"/>
  <c r="B132" i="25"/>
  <c r="B131" i="19"/>
  <c r="B131" i="18"/>
  <c r="B131" i="22"/>
  <c r="B132" i="20"/>
  <c r="B131" i="24"/>
  <c r="B131" i="16"/>
  <c r="B131" i="23"/>
  <c r="B131" i="21"/>
  <c r="B132" i="17"/>
  <c r="B132" i="22"/>
  <c r="B132" i="16"/>
  <c r="B132" i="18"/>
  <c r="B132" i="21"/>
  <c r="B133" i="20"/>
  <c r="B133" i="25"/>
  <c r="B132" i="19"/>
  <c r="B132" i="24"/>
  <c r="B132" i="23"/>
  <c r="B133" i="16"/>
  <c r="B133" i="17"/>
  <c r="B133" i="22"/>
  <c r="B133" i="24"/>
  <c r="B134" i="25"/>
  <c r="B133" i="19"/>
  <c r="B134" i="20"/>
  <c r="B133" i="21"/>
  <c r="B133" i="23"/>
  <c r="B133" i="18"/>
  <c r="B134" i="24"/>
  <c r="B134" i="18"/>
  <c r="B134" i="16"/>
  <c r="B134" i="22"/>
  <c r="B134" i="23"/>
  <c r="B138" i="20"/>
  <c r="B134" i="17"/>
  <c r="B134" i="19"/>
  <c r="B138" i="25"/>
  <c r="B134" i="21"/>
  <c r="B138" i="21"/>
  <c r="B138" i="17"/>
  <c r="B138" i="22"/>
  <c r="B139" i="20"/>
  <c r="B138" i="24"/>
  <c r="B138" i="16"/>
  <c r="B139" i="25"/>
  <c r="B138" i="23"/>
  <c r="B138" i="19"/>
  <c r="B138" i="18"/>
  <c r="B139" i="24"/>
  <c r="B140" i="20"/>
  <c r="B140" i="25"/>
  <c r="B139" i="19"/>
  <c r="B139" i="23"/>
  <c r="B139" i="21"/>
  <c r="B139" i="17"/>
  <c r="B139" i="16"/>
  <c r="B139" i="22"/>
  <c r="B139" i="18"/>
  <c r="B141" i="25"/>
  <c r="B140" i="16"/>
  <c r="B140" i="23"/>
  <c r="B140" i="18"/>
  <c r="B140" i="21"/>
  <c r="B140" i="24"/>
  <c r="B140" i="22"/>
  <c r="B140" i="17"/>
  <c r="B140" i="19"/>
  <c r="B141" i="20"/>
  <c r="B142" i="20"/>
  <c r="B141" i="24"/>
  <c r="B141" i="16"/>
  <c r="B141" i="19"/>
  <c r="B141" i="22"/>
  <c r="B141" i="21"/>
  <c r="B141" i="23"/>
  <c r="B141" i="17"/>
  <c r="B142" i="25"/>
  <c r="B141" i="18"/>
  <c r="B142" i="23"/>
  <c r="B142" i="18"/>
  <c r="B142" i="22"/>
  <c r="B142" i="17"/>
  <c r="B142" i="24"/>
  <c r="B142" i="19"/>
  <c r="B143" i="25"/>
  <c r="B143" i="20"/>
  <c r="B142" i="21"/>
  <c r="B142" i="16"/>
  <c r="B143" i="17"/>
  <c r="B144" i="20"/>
  <c r="B144" i="25"/>
  <c r="B143" i="16"/>
  <c r="B143" i="21"/>
  <c r="B143" i="23"/>
  <c r="B143" i="19"/>
  <c r="B143" i="22"/>
  <c r="B143" i="18"/>
  <c r="B143" i="24"/>
  <c r="B144" i="24"/>
  <c r="B144" i="19"/>
  <c r="B145" i="25"/>
  <c r="B144" i="18"/>
  <c r="B144" i="16"/>
  <c r="B144" i="23"/>
  <c r="B144" i="21"/>
  <c r="B145" i="20"/>
  <c r="B144" i="22"/>
  <c r="B144" i="17"/>
  <c r="B145" i="23"/>
  <c r="B146" i="25"/>
  <c r="B145" i="19"/>
  <c r="B145" i="21"/>
  <c r="B145" i="17"/>
  <c r="B145" i="24"/>
  <c r="B145" i="18"/>
  <c r="B145" i="22"/>
  <c r="B145" i="16"/>
  <c r="B146" i="20"/>
  <c r="B146" i="18"/>
  <c r="B146" i="24"/>
  <c r="B146" i="21"/>
  <c r="B147" i="25"/>
  <c r="B147" i="20"/>
  <c r="B146" i="17"/>
  <c r="B146" i="16"/>
  <c r="B146" i="23"/>
  <c r="B146" i="22"/>
  <c r="B146" i="19"/>
  <c r="B148" i="25"/>
  <c r="B147" i="24"/>
  <c r="B147" i="18"/>
  <c r="B148" i="20"/>
  <c r="B147" i="19"/>
  <c r="B147" i="22"/>
  <c r="B147" i="17"/>
  <c r="B147" i="23"/>
  <c r="B147" i="21"/>
  <c r="B147" i="16"/>
  <c r="B149" i="20"/>
  <c r="B149" i="24"/>
  <c r="B148" i="23"/>
  <c r="B149" i="25"/>
  <c r="B148" i="21"/>
  <c r="B148" i="18"/>
  <c r="B149" i="18"/>
  <c r="B149" i="21"/>
  <c r="B148" i="17"/>
  <c r="B148" i="16"/>
  <c r="B149" i="19"/>
  <c r="B149" i="23"/>
  <c r="B148" i="24"/>
  <c r="B149" i="22"/>
  <c r="B148" i="19"/>
  <c r="B148" i="22"/>
  <c r="B149" i="16"/>
  <c r="B149" i="17"/>
  <c r="G15" i="3"/>
  <c r="B27" i="22"/>
  <c r="B27" i="19"/>
  <c r="B27" i="21"/>
  <c r="B27" i="18"/>
  <c r="B27" i="17"/>
  <c r="B27" i="20"/>
  <c r="B27" i="24"/>
  <c r="B27" i="16"/>
  <c r="B27" i="23"/>
  <c r="B27" i="25"/>
  <c r="B29" i="20"/>
  <c r="B29" i="24"/>
  <c r="B29" i="16"/>
  <c r="B29" i="23"/>
  <c r="B29" i="25"/>
  <c r="B29" i="19"/>
  <c r="B29" i="22"/>
  <c r="B29" i="21"/>
  <c r="B29" i="18"/>
  <c r="B29" i="17"/>
  <c r="A21" i="21"/>
  <c r="A21" i="18"/>
  <c r="A21" i="17"/>
  <c r="D29" i="17" s="1"/>
  <c r="A21" i="20"/>
  <c r="A21" i="24"/>
  <c r="A21" i="16"/>
  <c r="A21" i="23"/>
  <c r="A21" i="25"/>
  <c r="A21" i="22"/>
  <c r="A21" i="19"/>
  <c r="A29" i="21"/>
  <c r="A29" i="18"/>
  <c r="A29" i="17"/>
  <c r="A29" i="16"/>
  <c r="A29" i="24"/>
  <c r="A29" i="23"/>
  <c r="A29" i="25"/>
  <c r="A29" i="22"/>
  <c r="A29" i="19"/>
  <c r="A29" i="20"/>
  <c r="A23" i="16"/>
  <c r="A23" i="23"/>
  <c r="A23" i="25"/>
  <c r="A23" i="22"/>
  <c r="A23" i="19"/>
  <c r="A23" i="21"/>
  <c r="A23" i="18"/>
  <c r="A23" i="17"/>
  <c r="A23" i="20"/>
  <c r="A23" i="24"/>
  <c r="L51" i="5"/>
  <c r="G13" i="3"/>
  <c r="B23" i="24"/>
  <c r="B23" i="16"/>
  <c r="B23" i="23"/>
  <c r="B23" i="25"/>
  <c r="B23" i="22"/>
  <c r="B23" i="19"/>
  <c r="B23" i="21"/>
  <c r="B23" i="18"/>
  <c r="B23" i="17"/>
  <c r="B23" i="20"/>
  <c r="A25" i="23"/>
  <c r="A25" i="25"/>
  <c r="A25" i="22"/>
  <c r="A25" i="19"/>
  <c r="A25" i="18"/>
  <c r="A25" i="21"/>
  <c r="A25" i="17"/>
  <c r="A25" i="20"/>
  <c r="A25" i="24"/>
  <c r="A25" i="16"/>
  <c r="B25" i="23"/>
  <c r="B25" i="25"/>
  <c r="B25" i="22"/>
  <c r="B25" i="19"/>
  <c r="B25" i="17"/>
  <c r="B25" i="21"/>
  <c r="B25" i="18"/>
  <c r="B25" i="16"/>
  <c r="B25" i="20"/>
  <c r="B25" i="24"/>
  <c r="A27" i="25"/>
  <c r="A27" i="19"/>
  <c r="A27" i="21"/>
  <c r="A27" i="18"/>
  <c r="A27" i="17"/>
  <c r="A27" i="20"/>
  <c r="A27" i="24"/>
  <c r="A27" i="16"/>
  <c r="A27" i="23"/>
  <c r="A27" i="22"/>
  <c r="F51" i="5"/>
  <c r="D51" i="5"/>
  <c r="E51" i="5"/>
  <c r="J51" i="5"/>
  <c r="AC60" i="6"/>
  <c r="AC61" i="6" s="1"/>
  <c r="E35" i="6" s="1"/>
  <c r="AC120" i="6"/>
  <c r="AC121" i="6" s="1"/>
  <c r="E39" i="6" s="1"/>
  <c r="F90" i="6"/>
  <c r="D37" i="6" s="1"/>
  <c r="F150" i="6"/>
  <c r="D41" i="6" s="1"/>
  <c r="C51" i="5"/>
  <c r="K51" i="5"/>
  <c r="F60" i="6"/>
  <c r="D35" i="6" s="1"/>
  <c r="I105" i="6"/>
  <c r="AC90" i="6"/>
  <c r="AC91" i="6" s="1"/>
  <c r="E37" i="6" s="1"/>
  <c r="P51" i="5"/>
  <c r="S49" i="5"/>
  <c r="AC135" i="6"/>
  <c r="AC136" i="6" s="1"/>
  <c r="E40" i="6" s="1"/>
  <c r="I135" i="6"/>
  <c r="AC105" i="6"/>
  <c r="AC106" i="6" s="1"/>
  <c r="E38" i="6" s="1"/>
  <c r="AC150" i="6"/>
  <c r="AC151" i="6" s="1"/>
  <c r="E41" i="6" s="1"/>
  <c r="AC75" i="6"/>
  <c r="AC76" i="6" s="1"/>
  <c r="E36" i="6" s="1"/>
  <c r="I75" i="6"/>
  <c r="F15" i="3"/>
  <c r="F13" i="3"/>
  <c r="F12" i="3"/>
  <c r="D49" i="6"/>
  <c r="M49" i="6" s="1"/>
  <c r="C48" i="6"/>
  <c r="A38" i="4"/>
  <c r="A39" i="4" s="1"/>
  <c r="A40" i="4" s="1"/>
  <c r="A41" i="4" s="1"/>
  <c r="A42" i="4" s="1"/>
  <c r="A27" i="4"/>
  <c r="A28" i="4" s="1"/>
  <c r="A29" i="4" s="1"/>
  <c r="A30" i="4" s="1"/>
  <c r="A31" i="4" s="1"/>
  <c r="A71" i="4"/>
  <c r="A72" i="4" s="1"/>
  <c r="A73" i="4" s="1"/>
  <c r="A74" i="4" s="1"/>
  <c r="A75" i="4" s="1"/>
  <c r="A60" i="4"/>
  <c r="A61" i="4" s="1"/>
  <c r="A62" i="4" s="1"/>
  <c r="A63" i="4" s="1"/>
  <c r="A64" i="4" s="1"/>
  <c r="A29" i="6"/>
  <c r="A25" i="6"/>
  <c r="B29" i="6"/>
  <c r="F16" i="3"/>
  <c r="B25" i="6"/>
  <c r="F14" i="3"/>
  <c r="G14" i="3"/>
  <c r="G16" i="3"/>
  <c r="A23" i="6"/>
  <c r="A27" i="6"/>
  <c r="A21" i="6"/>
  <c r="B21" i="6"/>
  <c r="B23" i="6"/>
  <c r="B27" i="6"/>
  <c r="F135" i="6"/>
  <c r="D40" i="6" s="1"/>
  <c r="I150" i="6"/>
  <c r="S50" i="5"/>
  <c r="I60" i="6"/>
  <c r="S47" i="5"/>
  <c r="S48" i="5"/>
  <c r="I120" i="6"/>
  <c r="F105" i="6"/>
  <c r="D38" i="6" s="1"/>
  <c r="G51" i="5"/>
  <c r="S46" i="5"/>
  <c r="F120" i="6"/>
  <c r="D39" i="6" s="1"/>
  <c r="F39" i="6" s="1"/>
  <c r="F75" i="6"/>
  <c r="D36" i="6" s="1"/>
  <c r="F36" i="6" s="1"/>
  <c r="I90" i="6"/>
  <c r="A114" i="4"/>
  <c r="G39" i="16" l="1"/>
  <c r="G37" i="18"/>
  <c r="G35" i="23"/>
  <c r="D29" i="16"/>
  <c r="G41" i="19"/>
  <c r="G41" i="21"/>
  <c r="G40" i="16"/>
  <c r="G39" i="21"/>
  <c r="G38" i="19"/>
  <c r="G38" i="22"/>
  <c r="G37" i="17"/>
  <c r="G37" i="19"/>
  <c r="G36" i="19"/>
  <c r="G36" i="18"/>
  <c r="G35" i="20"/>
  <c r="D21" i="22"/>
  <c r="I29" i="22"/>
  <c r="J25" i="22"/>
  <c r="D27" i="22"/>
  <c r="C21" i="22"/>
  <c r="C23" i="22"/>
  <c r="G25" i="22"/>
  <c r="I21" i="22"/>
  <c r="J29" i="22"/>
  <c r="C25" i="22"/>
  <c r="G27" i="22"/>
  <c r="J21" i="22"/>
  <c r="J23" i="22"/>
  <c r="D23" i="22"/>
  <c r="J27" i="22"/>
  <c r="I25" i="22"/>
  <c r="D25" i="22"/>
  <c r="K25" i="22" s="1"/>
  <c r="C29" i="22"/>
  <c r="C27" i="22"/>
  <c r="I23" i="22"/>
  <c r="G21" i="22"/>
  <c r="G23" i="22"/>
  <c r="G29" i="22"/>
  <c r="I27" i="22"/>
  <c r="G41" i="16"/>
  <c r="D29" i="24"/>
  <c r="G41" i="23"/>
  <c r="G40" i="23"/>
  <c r="G40" i="20"/>
  <c r="G39" i="23"/>
  <c r="G39" i="20"/>
  <c r="G38" i="24"/>
  <c r="G37" i="21"/>
  <c r="G36" i="23"/>
  <c r="G35" i="18"/>
  <c r="G35" i="22"/>
  <c r="J25" i="19"/>
  <c r="I23" i="19"/>
  <c r="G21" i="19"/>
  <c r="I25" i="19"/>
  <c r="C23" i="19"/>
  <c r="G27" i="19"/>
  <c r="J23" i="19"/>
  <c r="G23" i="19"/>
  <c r="G25" i="19"/>
  <c r="I21" i="19"/>
  <c r="C21" i="19"/>
  <c r="D21" i="19"/>
  <c r="I27" i="19"/>
  <c r="C27" i="19"/>
  <c r="G29" i="19"/>
  <c r="D27" i="19"/>
  <c r="J27" i="19"/>
  <c r="D25" i="19"/>
  <c r="C29" i="19"/>
  <c r="D23" i="19"/>
  <c r="I29" i="19"/>
  <c r="C25" i="19"/>
  <c r="J21" i="19"/>
  <c r="J29" i="19"/>
  <c r="D29" i="20"/>
  <c r="G41" i="25"/>
  <c r="G40" i="19"/>
  <c r="G39" i="24"/>
  <c r="G39" i="25"/>
  <c r="G38" i="23"/>
  <c r="G38" i="25"/>
  <c r="G37" i="16"/>
  <c r="G37" i="20"/>
  <c r="G36" i="17"/>
  <c r="G36" i="20"/>
  <c r="G35" i="24"/>
  <c r="G35" i="21"/>
  <c r="I21" i="25"/>
  <c r="J29" i="25"/>
  <c r="G23" i="25"/>
  <c r="D25" i="25"/>
  <c r="I23" i="25"/>
  <c r="J21" i="25"/>
  <c r="J23" i="25"/>
  <c r="C25" i="25"/>
  <c r="G25" i="25"/>
  <c r="I25" i="25"/>
  <c r="D23" i="25"/>
  <c r="K23" i="25" s="1"/>
  <c r="G21" i="25"/>
  <c r="D21" i="25"/>
  <c r="J27" i="25"/>
  <c r="I29" i="25"/>
  <c r="J25" i="25"/>
  <c r="C21" i="25"/>
  <c r="E21" i="25" s="1"/>
  <c r="F21" i="25" s="1"/>
  <c r="D27" i="25"/>
  <c r="K27" i="25" s="1"/>
  <c r="I27" i="25"/>
  <c r="C23" i="25"/>
  <c r="C27" i="25"/>
  <c r="G29" i="25"/>
  <c r="G27" i="25"/>
  <c r="C29" i="25"/>
  <c r="J27" i="23"/>
  <c r="J21" i="23"/>
  <c r="D27" i="23"/>
  <c r="G27" i="23"/>
  <c r="D21" i="23"/>
  <c r="D25" i="23"/>
  <c r="C29" i="23"/>
  <c r="I25" i="23"/>
  <c r="C23" i="23"/>
  <c r="G25" i="23"/>
  <c r="I27" i="23"/>
  <c r="G29" i="23"/>
  <c r="I29" i="23"/>
  <c r="D23" i="23"/>
  <c r="I21" i="23"/>
  <c r="G21" i="23"/>
  <c r="C25" i="23"/>
  <c r="E25" i="23" s="1"/>
  <c r="C27" i="23"/>
  <c r="J25" i="23"/>
  <c r="G23" i="23"/>
  <c r="J29" i="23"/>
  <c r="J23" i="23"/>
  <c r="I23" i="23"/>
  <c r="C21" i="23"/>
  <c r="G40" i="22"/>
  <c r="D29" i="19"/>
  <c r="D29" i="18"/>
  <c r="G41" i="24"/>
  <c r="G39" i="19"/>
  <c r="G38" i="17"/>
  <c r="G38" i="20"/>
  <c r="G36" i="22"/>
  <c r="G35" i="17"/>
  <c r="G35" i="25"/>
  <c r="C25" i="16"/>
  <c r="I29" i="16"/>
  <c r="C21" i="16"/>
  <c r="I25" i="16"/>
  <c r="J23" i="16"/>
  <c r="I23" i="16"/>
  <c r="J21" i="16"/>
  <c r="D21" i="16"/>
  <c r="D25" i="16"/>
  <c r="I21" i="16"/>
  <c r="G29" i="16"/>
  <c r="G25" i="16"/>
  <c r="D27" i="16"/>
  <c r="G23" i="16"/>
  <c r="C27" i="16"/>
  <c r="G21" i="16"/>
  <c r="I27" i="16"/>
  <c r="J25" i="16"/>
  <c r="J29" i="16"/>
  <c r="K29" i="16" s="1"/>
  <c r="C23" i="16"/>
  <c r="D23" i="16"/>
  <c r="K23" i="16" s="1"/>
  <c r="J27" i="16"/>
  <c r="G27" i="16"/>
  <c r="C29" i="16"/>
  <c r="E29" i="16" s="1"/>
  <c r="G35" i="19"/>
  <c r="D29" i="21"/>
  <c r="G41" i="20"/>
  <c r="G40" i="21"/>
  <c r="G40" i="25"/>
  <c r="G37" i="22"/>
  <c r="G37" i="25"/>
  <c r="C23" i="17"/>
  <c r="D25" i="17"/>
  <c r="J23" i="17"/>
  <c r="I21" i="17"/>
  <c r="J27" i="17"/>
  <c r="G29" i="17"/>
  <c r="J21" i="17"/>
  <c r="I29" i="17"/>
  <c r="D23" i="17"/>
  <c r="C25" i="17"/>
  <c r="E25" i="17" s="1"/>
  <c r="C29" i="17"/>
  <c r="E29" i="17" s="1"/>
  <c r="J25" i="17"/>
  <c r="I23" i="17"/>
  <c r="G21" i="17"/>
  <c r="J29" i="17"/>
  <c r="K29" i="17" s="1"/>
  <c r="G25" i="17"/>
  <c r="G23" i="17"/>
  <c r="C21" i="17"/>
  <c r="C27" i="17"/>
  <c r="D27" i="17"/>
  <c r="G27" i="17"/>
  <c r="I27" i="17"/>
  <c r="I25" i="17"/>
  <c r="D21" i="17"/>
  <c r="I27" i="24"/>
  <c r="C23" i="24"/>
  <c r="I23" i="24"/>
  <c r="D27" i="24"/>
  <c r="I21" i="24"/>
  <c r="J27" i="24"/>
  <c r="J21" i="24"/>
  <c r="G25" i="24"/>
  <c r="D23" i="24"/>
  <c r="I29" i="24"/>
  <c r="I25" i="24"/>
  <c r="D25" i="24"/>
  <c r="C25" i="24"/>
  <c r="J25" i="24"/>
  <c r="G27" i="24"/>
  <c r="D21" i="24"/>
  <c r="K21" i="24" s="1"/>
  <c r="J23" i="24"/>
  <c r="C29" i="24"/>
  <c r="E29" i="24" s="1"/>
  <c r="G21" i="24"/>
  <c r="C27" i="24"/>
  <c r="E27" i="24" s="1"/>
  <c r="F27" i="24" s="1"/>
  <c r="C21" i="24"/>
  <c r="J29" i="24"/>
  <c r="K29" i="24" s="1"/>
  <c r="G23" i="24"/>
  <c r="G29" i="24"/>
  <c r="F41" i="6"/>
  <c r="D29" i="22"/>
  <c r="D29" i="25"/>
  <c r="G41" i="22"/>
  <c r="G40" i="24"/>
  <c r="G39" i="17"/>
  <c r="G38" i="16"/>
  <c r="G37" i="23"/>
  <c r="G36" i="21"/>
  <c r="G36" i="25"/>
  <c r="G35" i="16"/>
  <c r="G27" i="18"/>
  <c r="G21" i="18"/>
  <c r="I27" i="18"/>
  <c r="C29" i="18"/>
  <c r="I29" i="18"/>
  <c r="C27" i="18"/>
  <c r="J25" i="18"/>
  <c r="J27" i="18"/>
  <c r="G25" i="18"/>
  <c r="D27" i="18"/>
  <c r="D23" i="18"/>
  <c r="I21" i="18"/>
  <c r="I25" i="18"/>
  <c r="D25" i="18"/>
  <c r="C21" i="18"/>
  <c r="C25" i="18"/>
  <c r="D21" i="18"/>
  <c r="G29" i="18"/>
  <c r="J23" i="18"/>
  <c r="J21" i="18"/>
  <c r="I23" i="18"/>
  <c r="J29" i="18"/>
  <c r="K29" i="18" s="1"/>
  <c r="G23" i="18"/>
  <c r="C23" i="18"/>
  <c r="E23" i="18" s="1"/>
  <c r="D23" i="20"/>
  <c r="G27" i="20"/>
  <c r="C27" i="20"/>
  <c r="I21" i="20"/>
  <c r="D27" i="20"/>
  <c r="C23" i="20"/>
  <c r="I23" i="20"/>
  <c r="I29" i="20"/>
  <c r="J27" i="20"/>
  <c r="G21" i="20"/>
  <c r="J23" i="20"/>
  <c r="J29" i="20"/>
  <c r="I25" i="20"/>
  <c r="C21" i="20"/>
  <c r="G23" i="20"/>
  <c r="C29" i="20"/>
  <c r="E29" i="20" s="1"/>
  <c r="G29" i="20"/>
  <c r="G25" i="20"/>
  <c r="J25" i="20"/>
  <c r="J21" i="20"/>
  <c r="I27" i="20"/>
  <c r="D21" i="20"/>
  <c r="D25" i="20"/>
  <c r="C25" i="20"/>
  <c r="D29" i="23"/>
  <c r="G41" i="18"/>
  <c r="G41" i="17"/>
  <c r="G40" i="17"/>
  <c r="G40" i="18"/>
  <c r="G39" i="22"/>
  <c r="G39" i="18"/>
  <c r="G38" i="18"/>
  <c r="G38" i="21"/>
  <c r="G37" i="24"/>
  <c r="G36" i="24"/>
  <c r="G36" i="16"/>
  <c r="C29" i="21"/>
  <c r="C21" i="21"/>
  <c r="J27" i="21"/>
  <c r="I29" i="21"/>
  <c r="I23" i="21"/>
  <c r="C23" i="21"/>
  <c r="J21" i="21"/>
  <c r="D21" i="21"/>
  <c r="G23" i="21"/>
  <c r="G27" i="21"/>
  <c r="I27" i="21"/>
  <c r="I21" i="21"/>
  <c r="J23" i="21"/>
  <c r="C25" i="21"/>
  <c r="I25" i="21"/>
  <c r="G25" i="21"/>
  <c r="G29" i="21"/>
  <c r="G21" i="21"/>
  <c r="D23" i="21"/>
  <c r="D25" i="21"/>
  <c r="J25" i="21"/>
  <c r="D27" i="21"/>
  <c r="J29" i="21"/>
  <c r="C27" i="21"/>
  <c r="T26" i="4"/>
  <c r="C111" i="4"/>
  <c r="A81" i="4"/>
  <c r="M5" i="4"/>
  <c r="C63" i="4"/>
  <c r="C52" i="4"/>
  <c r="C34" i="4"/>
  <c r="C74" i="4"/>
  <c r="C103" i="4"/>
  <c r="C67" i="4"/>
  <c r="C28" i="4"/>
  <c r="C32" i="4"/>
  <c r="A103" i="4"/>
  <c r="L5" i="4"/>
  <c r="C26" i="4"/>
  <c r="C76" i="4"/>
  <c r="C8" i="4"/>
  <c r="N5" i="4"/>
  <c r="C120" i="4"/>
  <c r="C72" i="4"/>
  <c r="C54" i="4"/>
  <c r="A48" i="4"/>
  <c r="C39" i="4"/>
  <c r="C94" i="4"/>
  <c r="C87" i="4"/>
  <c r="C61" i="4"/>
  <c r="C21" i="4"/>
  <c r="C23" i="4"/>
  <c r="C89" i="4"/>
  <c r="J5" i="4"/>
  <c r="C116" i="4"/>
  <c r="C4" i="4"/>
  <c r="C70" i="4"/>
  <c r="C85" i="4"/>
  <c r="C109" i="4"/>
  <c r="C96" i="4"/>
  <c r="C41" i="4"/>
  <c r="C107" i="4"/>
  <c r="F5" i="4"/>
  <c r="C50" i="4"/>
  <c r="C122" i="4"/>
  <c r="C48" i="4"/>
  <c r="C19" i="4"/>
  <c r="C92" i="4"/>
  <c r="C65" i="4"/>
  <c r="C78" i="4"/>
  <c r="C17" i="4"/>
  <c r="C59" i="4"/>
  <c r="C12" i="4"/>
  <c r="C10" i="4"/>
  <c r="C30" i="4"/>
  <c r="G5" i="4"/>
  <c r="C114" i="4"/>
  <c r="C105" i="4"/>
  <c r="C81" i="4"/>
  <c r="C37" i="4"/>
  <c r="C6" i="4"/>
  <c r="C100" i="4"/>
  <c r="C83" i="4"/>
  <c r="Q5" i="4"/>
  <c r="I5" i="4"/>
  <c r="C45" i="4"/>
  <c r="C56" i="4"/>
  <c r="A15" i="4"/>
  <c r="C43" i="4"/>
  <c r="P5" i="4"/>
  <c r="O5" i="4"/>
  <c r="C98" i="4"/>
  <c r="C15" i="4"/>
  <c r="A92" i="4"/>
  <c r="C118" i="4"/>
  <c r="H5" i="4"/>
  <c r="F29" i="20" l="1"/>
  <c r="F29" i="17"/>
  <c r="E27" i="16"/>
  <c r="K29" i="20"/>
  <c r="K29" i="21"/>
  <c r="K25" i="19"/>
  <c r="K23" i="22"/>
  <c r="K21" i="20"/>
  <c r="E29" i="21"/>
  <c r="E25" i="19"/>
  <c r="F25" i="19" s="1"/>
  <c r="H25" i="19" s="1"/>
  <c r="E21" i="19"/>
  <c r="F21" i="19" s="1"/>
  <c r="AD21" i="19" s="1"/>
  <c r="K23" i="17"/>
  <c r="K21" i="17"/>
  <c r="AD29" i="17"/>
  <c r="K23" i="20"/>
  <c r="K25" i="24"/>
  <c r="K27" i="24"/>
  <c r="F29" i="24"/>
  <c r="AD29" i="24" s="1"/>
  <c r="F27" i="16"/>
  <c r="H27" i="16" s="1"/>
  <c r="K27" i="18"/>
  <c r="K21" i="18"/>
  <c r="K25" i="20"/>
  <c r="E23" i="24"/>
  <c r="F23" i="24" s="1"/>
  <c r="AD23" i="24" s="1"/>
  <c r="E21" i="17"/>
  <c r="F21" i="17" s="1"/>
  <c r="AD21" i="17" s="1"/>
  <c r="AD22" i="17" s="1"/>
  <c r="K25" i="16"/>
  <c r="K27" i="23"/>
  <c r="K29" i="19"/>
  <c r="K27" i="19"/>
  <c r="K27" i="22"/>
  <c r="E23" i="23"/>
  <c r="AD21" i="25"/>
  <c r="E27" i="21"/>
  <c r="E25" i="25"/>
  <c r="K23" i="19"/>
  <c r="K27" i="17"/>
  <c r="E21" i="16"/>
  <c r="F21" i="16" s="1"/>
  <c r="AD21" i="16" s="1"/>
  <c r="K21" i="23"/>
  <c r="E27" i="25"/>
  <c r="F27" i="25" s="1"/>
  <c r="AD27" i="25" s="1"/>
  <c r="K21" i="25"/>
  <c r="C68" i="4"/>
  <c r="C79" i="4"/>
  <c r="C13" i="4"/>
  <c r="C101" i="4"/>
  <c r="C24" i="4"/>
  <c r="C57" i="4"/>
  <c r="C35" i="4"/>
  <c r="C46" i="4"/>
  <c r="C112" i="4"/>
  <c r="C123" i="4"/>
  <c r="C90" i="4"/>
  <c r="H29" i="20"/>
  <c r="E21" i="18"/>
  <c r="F21" i="18" s="1"/>
  <c r="AD21" i="18" s="1"/>
  <c r="AB29" i="24"/>
  <c r="Y29" i="24"/>
  <c r="Z29" i="24"/>
  <c r="U29" i="24"/>
  <c r="X29" i="24"/>
  <c r="Q29" i="24"/>
  <c r="V29" i="24"/>
  <c r="AA29" i="24"/>
  <c r="T29" i="24"/>
  <c r="W29" i="24"/>
  <c r="R29" i="24"/>
  <c r="S29" i="24"/>
  <c r="P29" i="24"/>
  <c r="O29" i="24"/>
  <c r="N29" i="24"/>
  <c r="AD24" i="24"/>
  <c r="AE24" i="24"/>
  <c r="F25" i="17"/>
  <c r="AD25" i="17" s="1"/>
  <c r="K25" i="17"/>
  <c r="AB27" i="16"/>
  <c r="AB28" i="16" s="1"/>
  <c r="AA27" i="16"/>
  <c r="AA28" i="16" s="1"/>
  <c r="X27" i="16"/>
  <c r="X28" i="16" s="1"/>
  <c r="N27" i="16"/>
  <c r="O27" i="16"/>
  <c r="O28" i="16" s="1"/>
  <c r="T27" i="16"/>
  <c r="T28" i="16" s="1"/>
  <c r="P27" i="16"/>
  <c r="P28" i="16" s="1"/>
  <c r="S27" i="16"/>
  <c r="S28" i="16" s="1"/>
  <c r="Q27" i="16"/>
  <c r="Q28" i="16" s="1"/>
  <c r="Z27" i="16"/>
  <c r="Z28" i="16" s="1"/>
  <c r="U27" i="16"/>
  <c r="U28" i="16" s="1"/>
  <c r="R27" i="16"/>
  <c r="R28" i="16" s="1"/>
  <c r="V27" i="16"/>
  <c r="V28" i="16" s="1"/>
  <c r="W27" i="16"/>
  <c r="W28" i="16" s="1"/>
  <c r="Y27" i="16"/>
  <c r="Y28" i="16" s="1"/>
  <c r="E25" i="16"/>
  <c r="F25" i="16" s="1"/>
  <c r="AD25" i="16" s="1"/>
  <c r="AA27" i="23"/>
  <c r="AA28" i="23" s="1"/>
  <c r="T27" i="23"/>
  <c r="T28" i="23" s="1"/>
  <c r="S27" i="23"/>
  <c r="S28" i="23" s="1"/>
  <c r="O27" i="23"/>
  <c r="O28" i="23" s="1"/>
  <c r="Z27" i="23"/>
  <c r="Z28" i="23" s="1"/>
  <c r="N27" i="23"/>
  <c r="R27" i="23"/>
  <c r="R28" i="23" s="1"/>
  <c r="AB27" i="23"/>
  <c r="AB28" i="23" s="1"/>
  <c r="Y27" i="23"/>
  <c r="Y28" i="23" s="1"/>
  <c r="V27" i="23"/>
  <c r="V28" i="23" s="1"/>
  <c r="Q27" i="23"/>
  <c r="Q28" i="23" s="1"/>
  <c r="U27" i="23"/>
  <c r="U28" i="23" s="1"/>
  <c r="X27" i="23"/>
  <c r="X28" i="23" s="1"/>
  <c r="W27" i="23"/>
  <c r="W28" i="23" s="1"/>
  <c r="P27" i="23"/>
  <c r="P28" i="23" s="1"/>
  <c r="AA27" i="25"/>
  <c r="AA28" i="25" s="1"/>
  <c r="Y27" i="25"/>
  <c r="Y28" i="25" s="1"/>
  <c r="S27" i="25"/>
  <c r="S28" i="25" s="1"/>
  <c r="V27" i="25"/>
  <c r="V28" i="25" s="1"/>
  <c r="O27" i="25"/>
  <c r="O28" i="25" s="1"/>
  <c r="Z27" i="25"/>
  <c r="Z28" i="25" s="1"/>
  <c r="T27" i="25"/>
  <c r="T28" i="25" s="1"/>
  <c r="R27" i="25"/>
  <c r="R28" i="25" s="1"/>
  <c r="Q27" i="25"/>
  <c r="Q28" i="25" s="1"/>
  <c r="AB27" i="25"/>
  <c r="AB28" i="25" s="1"/>
  <c r="X27" i="25"/>
  <c r="X28" i="25" s="1"/>
  <c r="N27" i="25"/>
  <c r="P27" i="25"/>
  <c r="P28" i="25" s="1"/>
  <c r="U27" i="25"/>
  <c r="U28" i="25" s="1"/>
  <c r="W27" i="25"/>
  <c r="W28" i="25" s="1"/>
  <c r="O23" i="22"/>
  <c r="O24" i="22" s="1"/>
  <c r="Y23" i="22"/>
  <c r="Y24" i="22" s="1"/>
  <c r="AA23" i="22"/>
  <c r="AA24" i="22" s="1"/>
  <c r="Q23" i="22"/>
  <c r="Q24" i="22" s="1"/>
  <c r="V23" i="22"/>
  <c r="V24" i="22" s="1"/>
  <c r="Z23" i="22"/>
  <c r="Z24" i="22" s="1"/>
  <c r="N23" i="22"/>
  <c r="P23" i="22"/>
  <c r="P24" i="22" s="1"/>
  <c r="U23" i="22"/>
  <c r="U24" i="22" s="1"/>
  <c r="X23" i="22"/>
  <c r="X24" i="22" s="1"/>
  <c r="AB23" i="22"/>
  <c r="AB24" i="22" s="1"/>
  <c r="R23" i="22"/>
  <c r="R24" i="22" s="1"/>
  <c r="T23" i="22"/>
  <c r="T24" i="22" s="1"/>
  <c r="S23" i="22"/>
  <c r="S24" i="22" s="1"/>
  <c r="W23" i="22"/>
  <c r="W24" i="22" s="1"/>
  <c r="AB21" i="17"/>
  <c r="AB22" i="17" s="1"/>
  <c r="R21" i="17"/>
  <c r="R22" i="17" s="1"/>
  <c r="V21" i="17"/>
  <c r="V22" i="17" s="1"/>
  <c r="Y21" i="17"/>
  <c r="Y22" i="17" s="1"/>
  <c r="N21" i="17"/>
  <c r="Q21" i="17"/>
  <c r="Q22" i="17" s="1"/>
  <c r="U21" i="17"/>
  <c r="U22" i="17" s="1"/>
  <c r="X21" i="17"/>
  <c r="X22" i="17" s="1"/>
  <c r="T21" i="17"/>
  <c r="T22" i="17" s="1"/>
  <c r="P21" i="17"/>
  <c r="P22" i="17" s="1"/>
  <c r="W21" i="17"/>
  <c r="W22" i="17" s="1"/>
  <c r="Z21" i="17"/>
  <c r="Z22" i="17" s="1"/>
  <c r="AA21" i="17"/>
  <c r="AA22" i="17" s="1"/>
  <c r="S21" i="17"/>
  <c r="S22" i="17" s="1"/>
  <c r="O21" i="17"/>
  <c r="O22" i="17" s="1"/>
  <c r="E21" i="21"/>
  <c r="F21" i="21" s="1"/>
  <c r="AD21" i="21" s="1"/>
  <c r="E21" i="20"/>
  <c r="F21" i="20" s="1"/>
  <c r="AD21" i="20" s="1"/>
  <c r="E23" i="20"/>
  <c r="F23" i="20" s="1"/>
  <c r="AD23" i="20" s="1"/>
  <c r="K25" i="18"/>
  <c r="E27" i="18"/>
  <c r="F27" i="18" s="1"/>
  <c r="AD27" i="18" s="1"/>
  <c r="K23" i="24"/>
  <c r="V27" i="24"/>
  <c r="V28" i="24" s="1"/>
  <c r="U27" i="24"/>
  <c r="U28" i="24" s="1"/>
  <c r="T27" i="24"/>
  <c r="T28" i="24" s="1"/>
  <c r="S27" i="24"/>
  <c r="S28" i="24" s="1"/>
  <c r="P27" i="24"/>
  <c r="P28" i="24" s="1"/>
  <c r="Q27" i="24"/>
  <c r="Q28" i="24" s="1"/>
  <c r="AA27" i="24"/>
  <c r="AA28" i="24" s="1"/>
  <c r="O27" i="24"/>
  <c r="O28" i="24" s="1"/>
  <c r="W27" i="24"/>
  <c r="W28" i="24" s="1"/>
  <c r="AB27" i="24"/>
  <c r="AB28" i="24" s="1"/>
  <c r="R27" i="24"/>
  <c r="R28" i="24" s="1"/>
  <c r="Z27" i="24"/>
  <c r="Z28" i="24" s="1"/>
  <c r="N27" i="24"/>
  <c r="X27" i="24"/>
  <c r="X28" i="24" s="1"/>
  <c r="Y27" i="24"/>
  <c r="Y28" i="24" s="1"/>
  <c r="E23" i="17"/>
  <c r="F23" i="17" s="1"/>
  <c r="AD23" i="17" s="1"/>
  <c r="F29" i="16"/>
  <c r="AD29" i="16" s="1"/>
  <c r="H21" i="16"/>
  <c r="K21" i="16"/>
  <c r="E27" i="23"/>
  <c r="F27" i="23" s="1"/>
  <c r="AD27" i="23" s="1"/>
  <c r="P25" i="25"/>
  <c r="P26" i="25" s="1"/>
  <c r="Z25" i="25"/>
  <c r="Z26" i="25" s="1"/>
  <c r="V25" i="25"/>
  <c r="V26" i="25" s="1"/>
  <c r="Y25" i="25"/>
  <c r="Y26" i="25" s="1"/>
  <c r="X25" i="25"/>
  <c r="X26" i="25" s="1"/>
  <c r="N25" i="25"/>
  <c r="W25" i="25"/>
  <c r="W26" i="25" s="1"/>
  <c r="U25" i="25"/>
  <c r="U26" i="25" s="1"/>
  <c r="T25" i="25"/>
  <c r="T26" i="25" s="1"/>
  <c r="AB25" i="25"/>
  <c r="AB26" i="25" s="1"/>
  <c r="R25" i="25"/>
  <c r="R26" i="25" s="1"/>
  <c r="AA25" i="25"/>
  <c r="AA26" i="25" s="1"/>
  <c r="Q25" i="25"/>
  <c r="Q26" i="25" s="1"/>
  <c r="S25" i="25"/>
  <c r="S26" i="25" s="1"/>
  <c r="O25" i="25"/>
  <c r="O26" i="25" s="1"/>
  <c r="K29" i="25"/>
  <c r="E27" i="22"/>
  <c r="F27" i="22" s="1"/>
  <c r="AD27" i="22" s="1"/>
  <c r="P27" i="21"/>
  <c r="P28" i="21" s="1"/>
  <c r="Z27" i="21"/>
  <c r="Z28" i="21" s="1"/>
  <c r="S27" i="21"/>
  <c r="S28" i="21" s="1"/>
  <c r="T27" i="21"/>
  <c r="T28" i="21" s="1"/>
  <c r="O27" i="21"/>
  <c r="O28" i="21" s="1"/>
  <c r="U27" i="21"/>
  <c r="U28" i="21" s="1"/>
  <c r="V27" i="21"/>
  <c r="V28" i="21" s="1"/>
  <c r="Y27" i="21"/>
  <c r="Y28" i="21" s="1"/>
  <c r="N27" i="21"/>
  <c r="AA27" i="21"/>
  <c r="AA28" i="21" s="1"/>
  <c r="R27" i="21"/>
  <c r="R28" i="21" s="1"/>
  <c r="W27" i="21"/>
  <c r="W28" i="21" s="1"/>
  <c r="Q27" i="21"/>
  <c r="Q28" i="21" s="1"/>
  <c r="X27" i="21"/>
  <c r="X28" i="21" s="1"/>
  <c r="AB27" i="21"/>
  <c r="AB28" i="21" s="1"/>
  <c r="H23" i="20"/>
  <c r="F29" i="21"/>
  <c r="AD29" i="21" s="1"/>
  <c r="O27" i="20"/>
  <c r="O28" i="20" s="1"/>
  <c r="Z27" i="20"/>
  <c r="Z28" i="20" s="1"/>
  <c r="W27" i="20"/>
  <c r="W28" i="20" s="1"/>
  <c r="V27" i="20"/>
  <c r="V28" i="20" s="1"/>
  <c r="R27" i="20"/>
  <c r="R28" i="20" s="1"/>
  <c r="N27" i="20"/>
  <c r="Y27" i="20"/>
  <c r="Y28" i="20" s="1"/>
  <c r="U27" i="20"/>
  <c r="U28" i="20" s="1"/>
  <c r="X27" i="20"/>
  <c r="X28" i="20" s="1"/>
  <c r="AB27" i="20"/>
  <c r="AB28" i="20" s="1"/>
  <c r="Q27" i="20"/>
  <c r="Q28" i="20" s="1"/>
  <c r="T27" i="20"/>
  <c r="T28" i="20" s="1"/>
  <c r="P27" i="20"/>
  <c r="P28" i="20" s="1"/>
  <c r="S27" i="20"/>
  <c r="S28" i="20" s="1"/>
  <c r="AA27" i="20"/>
  <c r="AA28" i="20" s="1"/>
  <c r="U25" i="20"/>
  <c r="U26" i="20" s="1"/>
  <c r="Q25" i="20"/>
  <c r="Q26" i="20" s="1"/>
  <c r="AB25" i="20"/>
  <c r="AB26" i="20" s="1"/>
  <c r="X25" i="20"/>
  <c r="X26" i="20" s="1"/>
  <c r="T25" i="20"/>
  <c r="T26" i="20" s="1"/>
  <c r="P25" i="20"/>
  <c r="P26" i="20" s="1"/>
  <c r="AA25" i="20"/>
  <c r="AA26" i="20" s="1"/>
  <c r="O25" i="20"/>
  <c r="O26" i="20" s="1"/>
  <c r="S25" i="20"/>
  <c r="S26" i="20" s="1"/>
  <c r="N25" i="20"/>
  <c r="Z25" i="20"/>
  <c r="Z26" i="20" s="1"/>
  <c r="W25" i="20"/>
  <c r="W26" i="20" s="1"/>
  <c r="R25" i="20"/>
  <c r="R26" i="20" s="1"/>
  <c r="V25" i="20"/>
  <c r="V26" i="20" s="1"/>
  <c r="Y25" i="20"/>
  <c r="Y26" i="20" s="1"/>
  <c r="K27" i="20"/>
  <c r="AB23" i="18"/>
  <c r="AB24" i="18" s="1"/>
  <c r="R23" i="18"/>
  <c r="R24" i="18" s="1"/>
  <c r="T23" i="18"/>
  <c r="T24" i="18" s="1"/>
  <c r="Z23" i="18"/>
  <c r="Z24" i="18" s="1"/>
  <c r="AA23" i="18"/>
  <c r="AA24" i="18" s="1"/>
  <c r="Q23" i="18"/>
  <c r="Q24" i="18" s="1"/>
  <c r="W23" i="18"/>
  <c r="W24" i="18" s="1"/>
  <c r="Y23" i="18"/>
  <c r="Y24" i="18" s="1"/>
  <c r="N23" i="18"/>
  <c r="P23" i="18"/>
  <c r="P24" i="18" s="1"/>
  <c r="V23" i="18"/>
  <c r="V24" i="18" s="1"/>
  <c r="X23" i="18"/>
  <c r="X24" i="18" s="1"/>
  <c r="U23" i="18"/>
  <c r="U24" i="18" s="1"/>
  <c r="O23" i="18"/>
  <c r="O24" i="18" s="1"/>
  <c r="S23" i="18"/>
  <c r="S24" i="18" s="1"/>
  <c r="S25" i="18"/>
  <c r="S26" i="18" s="1"/>
  <c r="AB25" i="18"/>
  <c r="AB26" i="18" s="1"/>
  <c r="V25" i="18"/>
  <c r="V26" i="18" s="1"/>
  <c r="P25" i="18"/>
  <c r="P26" i="18" s="1"/>
  <c r="N25" i="18"/>
  <c r="Z25" i="18"/>
  <c r="Z26" i="18" s="1"/>
  <c r="U25" i="18"/>
  <c r="U26" i="18" s="1"/>
  <c r="O25" i="18"/>
  <c r="O26" i="18" s="1"/>
  <c r="W25" i="18"/>
  <c r="W26" i="18" s="1"/>
  <c r="Y25" i="18"/>
  <c r="Y26" i="18" s="1"/>
  <c r="T25" i="18"/>
  <c r="T26" i="18" s="1"/>
  <c r="X25" i="18"/>
  <c r="X26" i="18" s="1"/>
  <c r="R25" i="18"/>
  <c r="R26" i="18" s="1"/>
  <c r="Q25" i="18"/>
  <c r="Q26" i="18" s="1"/>
  <c r="AA25" i="18"/>
  <c r="AA26" i="18" s="1"/>
  <c r="O29" i="18"/>
  <c r="Z29" i="18"/>
  <c r="V29" i="18"/>
  <c r="R29" i="18"/>
  <c r="U29" i="18"/>
  <c r="Q29" i="18"/>
  <c r="AB29" i="18"/>
  <c r="X29" i="18"/>
  <c r="T29" i="18"/>
  <c r="P29" i="18"/>
  <c r="AA29" i="18"/>
  <c r="W29" i="18"/>
  <c r="N29" i="18"/>
  <c r="S29" i="18"/>
  <c r="Y29" i="18"/>
  <c r="H29" i="24"/>
  <c r="T29" i="17"/>
  <c r="P29" i="17"/>
  <c r="V29" i="17"/>
  <c r="R29" i="17"/>
  <c r="N29" i="17"/>
  <c r="X29" i="17"/>
  <c r="U29" i="17"/>
  <c r="Q29" i="17"/>
  <c r="AB29" i="17"/>
  <c r="O29" i="17"/>
  <c r="AA29" i="17"/>
  <c r="Z29" i="17"/>
  <c r="S29" i="17"/>
  <c r="W29" i="17"/>
  <c r="Y29" i="17"/>
  <c r="F25" i="23"/>
  <c r="AD25" i="23" s="1"/>
  <c r="F23" i="23"/>
  <c r="AD23" i="23" s="1"/>
  <c r="AD22" i="25"/>
  <c r="AE22" i="25"/>
  <c r="T21" i="25"/>
  <c r="T22" i="25" s="1"/>
  <c r="P21" i="25"/>
  <c r="P22" i="25" s="1"/>
  <c r="AB21" i="25"/>
  <c r="AB22" i="25" s="1"/>
  <c r="W21" i="25"/>
  <c r="W22" i="25" s="1"/>
  <c r="S21" i="25"/>
  <c r="S22" i="25" s="1"/>
  <c r="O21" i="25"/>
  <c r="O22" i="25" s="1"/>
  <c r="AA21" i="25"/>
  <c r="AA22" i="25" s="1"/>
  <c r="U21" i="25"/>
  <c r="U22" i="25" s="1"/>
  <c r="Z21" i="25"/>
  <c r="Z22" i="25" s="1"/>
  <c r="R21" i="25"/>
  <c r="R22" i="25" s="1"/>
  <c r="V21" i="25"/>
  <c r="V22" i="25" s="1"/>
  <c r="Y21" i="25"/>
  <c r="Y22" i="25" s="1"/>
  <c r="N21" i="25"/>
  <c r="Q21" i="25"/>
  <c r="Q22" i="25" s="1"/>
  <c r="X21" i="25"/>
  <c r="X22" i="25" s="1"/>
  <c r="E27" i="19"/>
  <c r="F27" i="19" s="1"/>
  <c r="AD27" i="19" s="1"/>
  <c r="E29" i="22"/>
  <c r="F29" i="22" s="1"/>
  <c r="AD29" i="22" s="1"/>
  <c r="E25" i="22"/>
  <c r="F25" i="22" s="1"/>
  <c r="AB29" i="22"/>
  <c r="W29" i="22"/>
  <c r="T29" i="22"/>
  <c r="O29" i="22"/>
  <c r="AA29" i="22"/>
  <c r="P29" i="22"/>
  <c r="S29" i="22"/>
  <c r="N29" i="22"/>
  <c r="Z29" i="22"/>
  <c r="X29" i="22"/>
  <c r="R29" i="22"/>
  <c r="V29" i="22"/>
  <c r="Y29" i="22"/>
  <c r="Q29" i="22"/>
  <c r="U29" i="22"/>
  <c r="K29" i="23"/>
  <c r="AA23" i="20"/>
  <c r="AA24" i="20" s="1"/>
  <c r="V23" i="20"/>
  <c r="V24" i="20" s="1"/>
  <c r="S23" i="20"/>
  <c r="S24" i="20" s="1"/>
  <c r="N23" i="20"/>
  <c r="Z23" i="20"/>
  <c r="Z24" i="20" s="1"/>
  <c r="U23" i="20"/>
  <c r="U24" i="20" s="1"/>
  <c r="R23" i="20"/>
  <c r="R24" i="20" s="1"/>
  <c r="T23" i="20"/>
  <c r="T24" i="20" s="1"/>
  <c r="Y23" i="20"/>
  <c r="Y24" i="20" s="1"/>
  <c r="O23" i="20"/>
  <c r="O24" i="20" s="1"/>
  <c r="Q23" i="20"/>
  <c r="Q24" i="20" s="1"/>
  <c r="AB23" i="20"/>
  <c r="AB24" i="20" s="1"/>
  <c r="X23" i="20"/>
  <c r="X24" i="20" s="1"/>
  <c r="W23" i="20"/>
  <c r="W24" i="20" s="1"/>
  <c r="P23" i="20"/>
  <c r="P24" i="20" s="1"/>
  <c r="F27" i="21"/>
  <c r="AD27" i="21" s="1"/>
  <c r="K21" i="21"/>
  <c r="Q21" i="20"/>
  <c r="Q22" i="20" s="1"/>
  <c r="T21" i="20"/>
  <c r="T22" i="20" s="1"/>
  <c r="X21" i="20"/>
  <c r="X22" i="20" s="1"/>
  <c r="AA21" i="20"/>
  <c r="AA22" i="20" s="1"/>
  <c r="P21" i="20"/>
  <c r="P22" i="20" s="1"/>
  <c r="Z21" i="20"/>
  <c r="Z22" i="20" s="1"/>
  <c r="W21" i="20"/>
  <c r="W22" i="20" s="1"/>
  <c r="U21" i="20"/>
  <c r="U22" i="20" s="1"/>
  <c r="O21" i="20"/>
  <c r="O22" i="20" s="1"/>
  <c r="S21" i="20"/>
  <c r="S22" i="20" s="1"/>
  <c r="V21" i="20"/>
  <c r="V22" i="20" s="1"/>
  <c r="R21" i="20"/>
  <c r="R22" i="20" s="1"/>
  <c r="Y21" i="20"/>
  <c r="Y22" i="20" s="1"/>
  <c r="N21" i="20"/>
  <c r="AB21" i="20"/>
  <c r="AB22" i="20" s="1"/>
  <c r="AA21" i="18"/>
  <c r="AA22" i="18" s="1"/>
  <c r="W21" i="18"/>
  <c r="W22" i="18" s="1"/>
  <c r="S21" i="18"/>
  <c r="S22" i="18" s="1"/>
  <c r="O21" i="18"/>
  <c r="O22" i="18" s="1"/>
  <c r="Z21" i="18"/>
  <c r="Z22" i="18" s="1"/>
  <c r="V21" i="18"/>
  <c r="V22" i="18" s="1"/>
  <c r="R21" i="18"/>
  <c r="R22" i="18" s="1"/>
  <c r="N21" i="18"/>
  <c r="Y21" i="18"/>
  <c r="Y22" i="18" s="1"/>
  <c r="U21" i="18"/>
  <c r="U22" i="18" s="1"/>
  <c r="Q21" i="18"/>
  <c r="Q22" i="18" s="1"/>
  <c r="AB21" i="18"/>
  <c r="AB22" i="18" s="1"/>
  <c r="X21" i="18"/>
  <c r="X22" i="18" s="1"/>
  <c r="T21" i="18"/>
  <c r="T22" i="18" s="1"/>
  <c r="P21" i="18"/>
  <c r="P22" i="18" s="1"/>
  <c r="E29" i="18"/>
  <c r="F29" i="18" s="1"/>
  <c r="AD29" i="18" s="1"/>
  <c r="H23" i="24"/>
  <c r="S25" i="17"/>
  <c r="S26" i="17" s="1"/>
  <c r="W25" i="17"/>
  <c r="W26" i="17" s="1"/>
  <c r="N25" i="17"/>
  <c r="X25" i="17"/>
  <c r="X26" i="17" s="1"/>
  <c r="V25" i="17"/>
  <c r="V26" i="17" s="1"/>
  <c r="T25" i="17"/>
  <c r="T26" i="17" s="1"/>
  <c r="O25" i="17"/>
  <c r="O26" i="17" s="1"/>
  <c r="R25" i="17"/>
  <c r="R26" i="17" s="1"/>
  <c r="U25" i="17"/>
  <c r="U26" i="17" s="1"/>
  <c r="Q25" i="17"/>
  <c r="Q26" i="17" s="1"/>
  <c r="Z25" i="17"/>
  <c r="Z26" i="17" s="1"/>
  <c r="AB25" i="17"/>
  <c r="AB26" i="17" s="1"/>
  <c r="P25" i="17"/>
  <c r="P26" i="17" s="1"/>
  <c r="AA25" i="17"/>
  <c r="AA26" i="17" s="1"/>
  <c r="Y25" i="17"/>
  <c r="Y26" i="17" s="1"/>
  <c r="Y23" i="16"/>
  <c r="Y24" i="16" s="1"/>
  <c r="U23" i="16"/>
  <c r="U24" i="16" s="1"/>
  <c r="W23" i="16"/>
  <c r="W24" i="16" s="1"/>
  <c r="S23" i="16"/>
  <c r="S24" i="16" s="1"/>
  <c r="Z23" i="16"/>
  <c r="Z24" i="16" s="1"/>
  <c r="P23" i="16"/>
  <c r="P24" i="16" s="1"/>
  <c r="V23" i="16"/>
  <c r="V24" i="16" s="1"/>
  <c r="O23" i="16"/>
  <c r="O24" i="16" s="1"/>
  <c r="R23" i="16"/>
  <c r="R24" i="16" s="1"/>
  <c r="AA23" i="16"/>
  <c r="AA24" i="16" s="1"/>
  <c r="N23" i="16"/>
  <c r="Q23" i="16"/>
  <c r="Q24" i="16" s="1"/>
  <c r="T23" i="16"/>
  <c r="T24" i="16" s="1"/>
  <c r="X23" i="16"/>
  <c r="X24" i="16" s="1"/>
  <c r="AB23" i="16"/>
  <c r="AB24" i="16" s="1"/>
  <c r="E21" i="23"/>
  <c r="F21" i="23" s="1"/>
  <c r="AD21" i="23" s="1"/>
  <c r="N25" i="23"/>
  <c r="Y25" i="23"/>
  <c r="Y26" i="23" s="1"/>
  <c r="S25" i="23"/>
  <c r="S26" i="23" s="1"/>
  <c r="Q25" i="23"/>
  <c r="Q26" i="23" s="1"/>
  <c r="R25" i="23"/>
  <c r="R26" i="23" s="1"/>
  <c r="X25" i="23"/>
  <c r="X26" i="23" s="1"/>
  <c r="AB25" i="23"/>
  <c r="AB26" i="23" s="1"/>
  <c r="P25" i="23"/>
  <c r="P26" i="23" s="1"/>
  <c r="AA25" i="23"/>
  <c r="AA26" i="23" s="1"/>
  <c r="W25" i="23"/>
  <c r="W26" i="23" s="1"/>
  <c r="Z25" i="23"/>
  <c r="Z26" i="23" s="1"/>
  <c r="O25" i="23"/>
  <c r="O26" i="23" s="1"/>
  <c r="U25" i="23"/>
  <c r="U26" i="23" s="1"/>
  <c r="V25" i="23"/>
  <c r="V26" i="23" s="1"/>
  <c r="T25" i="23"/>
  <c r="T26" i="23" s="1"/>
  <c r="E29" i="25"/>
  <c r="F29" i="25" s="1"/>
  <c r="AD29" i="25" s="1"/>
  <c r="F25" i="25"/>
  <c r="AD25" i="25" s="1"/>
  <c r="R29" i="19"/>
  <c r="Z29" i="19"/>
  <c r="V29" i="19"/>
  <c r="X29" i="19"/>
  <c r="T29" i="19"/>
  <c r="Y29" i="19"/>
  <c r="P29" i="19"/>
  <c r="Q29" i="19"/>
  <c r="N29" i="19"/>
  <c r="S29" i="19"/>
  <c r="AA29" i="19"/>
  <c r="O29" i="19"/>
  <c r="W29" i="19"/>
  <c r="AB29" i="19"/>
  <c r="U29" i="19"/>
  <c r="T27" i="19"/>
  <c r="T28" i="19" s="1"/>
  <c r="R27" i="19"/>
  <c r="R28" i="19" s="1"/>
  <c r="Z27" i="19"/>
  <c r="Z28" i="19" s="1"/>
  <c r="S27" i="19"/>
  <c r="S28" i="19" s="1"/>
  <c r="X27" i="19"/>
  <c r="X28" i="19" s="1"/>
  <c r="V27" i="19"/>
  <c r="V28" i="19" s="1"/>
  <c r="O27" i="19"/>
  <c r="O28" i="19" s="1"/>
  <c r="AB27" i="19"/>
  <c r="AB28" i="19" s="1"/>
  <c r="Y27" i="19"/>
  <c r="Y28" i="19" s="1"/>
  <c r="W27" i="19"/>
  <c r="W28" i="19" s="1"/>
  <c r="AA27" i="19"/>
  <c r="AA28" i="19" s="1"/>
  <c r="Q27" i="19"/>
  <c r="Q28" i="19" s="1"/>
  <c r="P27" i="19"/>
  <c r="P28" i="19" s="1"/>
  <c r="N27" i="19"/>
  <c r="U27" i="19"/>
  <c r="U28" i="19" s="1"/>
  <c r="E23" i="19"/>
  <c r="F23" i="19" s="1"/>
  <c r="AD23" i="19" s="1"/>
  <c r="K29" i="22"/>
  <c r="K21" i="22"/>
  <c r="H27" i="24"/>
  <c r="AD27" i="24"/>
  <c r="P25" i="21"/>
  <c r="P26" i="21" s="1"/>
  <c r="V25" i="21"/>
  <c r="V26" i="21" s="1"/>
  <c r="W25" i="21"/>
  <c r="W26" i="21" s="1"/>
  <c r="AB25" i="21"/>
  <c r="AB26" i="21" s="1"/>
  <c r="O25" i="21"/>
  <c r="O26" i="21" s="1"/>
  <c r="AA25" i="21"/>
  <c r="AA26" i="21" s="1"/>
  <c r="Q25" i="21"/>
  <c r="Q26" i="21" s="1"/>
  <c r="X25" i="21"/>
  <c r="X26" i="21" s="1"/>
  <c r="T25" i="21"/>
  <c r="T26" i="21" s="1"/>
  <c r="Z25" i="21"/>
  <c r="Z26" i="21" s="1"/>
  <c r="U25" i="21"/>
  <c r="U26" i="21" s="1"/>
  <c r="R25" i="21"/>
  <c r="R26" i="21" s="1"/>
  <c r="N25" i="21"/>
  <c r="S25" i="21"/>
  <c r="S26" i="21" s="1"/>
  <c r="Y25" i="21"/>
  <c r="Y26" i="21" s="1"/>
  <c r="E27" i="20"/>
  <c r="F27" i="20" s="1"/>
  <c r="AD27" i="20" s="1"/>
  <c r="K23" i="18"/>
  <c r="AB27" i="18"/>
  <c r="AB28" i="18" s="1"/>
  <c r="R27" i="18"/>
  <c r="R28" i="18" s="1"/>
  <c r="T27" i="18"/>
  <c r="T28" i="18" s="1"/>
  <c r="Q27" i="18"/>
  <c r="Q28" i="18" s="1"/>
  <c r="S27" i="18"/>
  <c r="S28" i="18" s="1"/>
  <c r="Z27" i="18"/>
  <c r="Z28" i="18" s="1"/>
  <c r="X27" i="18"/>
  <c r="X28" i="18" s="1"/>
  <c r="Y27" i="18"/>
  <c r="Y28" i="18" s="1"/>
  <c r="P27" i="18"/>
  <c r="P28" i="18" s="1"/>
  <c r="V27" i="18"/>
  <c r="V28" i="18" s="1"/>
  <c r="W27" i="18"/>
  <c r="W28" i="18" s="1"/>
  <c r="AA27" i="18"/>
  <c r="AA28" i="18" s="1"/>
  <c r="O27" i="18"/>
  <c r="O28" i="18" s="1"/>
  <c r="N27" i="18"/>
  <c r="U27" i="18"/>
  <c r="U28" i="18" s="1"/>
  <c r="T27" i="17"/>
  <c r="T28" i="17" s="1"/>
  <c r="Y27" i="17"/>
  <c r="Y28" i="17" s="1"/>
  <c r="R27" i="17"/>
  <c r="R28" i="17" s="1"/>
  <c r="W27" i="17"/>
  <c r="W28" i="17" s="1"/>
  <c r="AA27" i="17"/>
  <c r="AA28" i="17" s="1"/>
  <c r="V27" i="17"/>
  <c r="V28" i="17" s="1"/>
  <c r="S27" i="17"/>
  <c r="S28" i="17" s="1"/>
  <c r="X27" i="17"/>
  <c r="X28" i="17" s="1"/>
  <c r="Q27" i="17"/>
  <c r="Q28" i="17" s="1"/>
  <c r="P27" i="17"/>
  <c r="P28" i="17" s="1"/>
  <c r="Z27" i="17"/>
  <c r="Z28" i="17" s="1"/>
  <c r="N27" i="17"/>
  <c r="U27" i="17"/>
  <c r="U28" i="17" s="1"/>
  <c r="O27" i="17"/>
  <c r="O28" i="17" s="1"/>
  <c r="AB27" i="17"/>
  <c r="AB28" i="17" s="1"/>
  <c r="H29" i="17"/>
  <c r="K27" i="16"/>
  <c r="O23" i="23"/>
  <c r="O24" i="23" s="1"/>
  <c r="AA23" i="23"/>
  <c r="AA24" i="23" s="1"/>
  <c r="V23" i="23"/>
  <c r="V24" i="23" s="1"/>
  <c r="Z23" i="23"/>
  <c r="Z24" i="23" s="1"/>
  <c r="N23" i="23"/>
  <c r="Y23" i="23"/>
  <c r="Y24" i="23" s="1"/>
  <c r="U23" i="23"/>
  <c r="U24" i="23" s="1"/>
  <c r="S23" i="23"/>
  <c r="S24" i="23" s="1"/>
  <c r="AB23" i="23"/>
  <c r="AB24" i="23" s="1"/>
  <c r="X23" i="23"/>
  <c r="X24" i="23" s="1"/>
  <c r="T23" i="23"/>
  <c r="T24" i="23" s="1"/>
  <c r="R23" i="23"/>
  <c r="R24" i="23" s="1"/>
  <c r="Q23" i="23"/>
  <c r="Q24" i="23" s="1"/>
  <c r="W23" i="23"/>
  <c r="W24" i="23" s="1"/>
  <c r="P23" i="23"/>
  <c r="P24" i="23" s="1"/>
  <c r="Z21" i="23"/>
  <c r="Z22" i="23" s="1"/>
  <c r="U21" i="23"/>
  <c r="U22" i="23" s="1"/>
  <c r="R21" i="23"/>
  <c r="R22" i="23" s="1"/>
  <c r="X21" i="23"/>
  <c r="X22" i="23" s="1"/>
  <c r="Q21" i="23"/>
  <c r="Q22" i="23" s="1"/>
  <c r="W21" i="23"/>
  <c r="W22" i="23" s="1"/>
  <c r="P21" i="23"/>
  <c r="P22" i="23" s="1"/>
  <c r="AB21" i="23"/>
  <c r="AB22" i="23" s="1"/>
  <c r="O21" i="23"/>
  <c r="O22" i="23" s="1"/>
  <c r="T21" i="23"/>
  <c r="T22" i="23" s="1"/>
  <c r="Y21" i="23"/>
  <c r="Y22" i="23" s="1"/>
  <c r="AA21" i="23"/>
  <c r="AA22" i="23" s="1"/>
  <c r="N21" i="23"/>
  <c r="S21" i="23"/>
  <c r="S22" i="23" s="1"/>
  <c r="V21" i="23"/>
  <c r="V22" i="23" s="1"/>
  <c r="E29" i="23"/>
  <c r="F29" i="23" s="1"/>
  <c r="AD29" i="23" s="1"/>
  <c r="H27" i="25"/>
  <c r="N29" i="25"/>
  <c r="Y29" i="25"/>
  <c r="U29" i="25"/>
  <c r="Q29" i="25"/>
  <c r="AB29" i="25"/>
  <c r="X29" i="25"/>
  <c r="T29" i="25"/>
  <c r="P29" i="25"/>
  <c r="AA29" i="25"/>
  <c r="V29" i="25"/>
  <c r="W29" i="25"/>
  <c r="S29" i="25"/>
  <c r="O29" i="25"/>
  <c r="Z29" i="25"/>
  <c r="R29" i="25"/>
  <c r="K21" i="19"/>
  <c r="X25" i="19"/>
  <c r="X26" i="19" s="1"/>
  <c r="Y25" i="19"/>
  <c r="Y26" i="19" s="1"/>
  <c r="U25" i="19"/>
  <c r="U26" i="19" s="1"/>
  <c r="N25" i="19"/>
  <c r="T25" i="19"/>
  <c r="T26" i="19" s="1"/>
  <c r="AA25" i="19"/>
  <c r="AA26" i="19" s="1"/>
  <c r="R25" i="19"/>
  <c r="R26" i="19" s="1"/>
  <c r="W25" i="19"/>
  <c r="W26" i="19" s="1"/>
  <c r="P25" i="19"/>
  <c r="P26" i="19" s="1"/>
  <c r="Q25" i="19"/>
  <c r="Q26" i="19" s="1"/>
  <c r="V25" i="19"/>
  <c r="V26" i="19" s="1"/>
  <c r="AB25" i="19"/>
  <c r="AB26" i="19" s="1"/>
  <c r="S25" i="19"/>
  <c r="S26" i="19" s="1"/>
  <c r="O25" i="19"/>
  <c r="O26" i="19" s="1"/>
  <c r="Z25" i="19"/>
  <c r="Z26" i="19" s="1"/>
  <c r="Q27" i="22"/>
  <c r="Q28" i="22" s="1"/>
  <c r="N27" i="22"/>
  <c r="X27" i="22"/>
  <c r="X28" i="22" s="1"/>
  <c r="AB27" i="22"/>
  <c r="AB28" i="22" s="1"/>
  <c r="P27" i="22"/>
  <c r="P28" i="22" s="1"/>
  <c r="AA27" i="22"/>
  <c r="AA28" i="22" s="1"/>
  <c r="W27" i="22"/>
  <c r="W28" i="22" s="1"/>
  <c r="S27" i="22"/>
  <c r="S28" i="22" s="1"/>
  <c r="O27" i="22"/>
  <c r="O28" i="22" s="1"/>
  <c r="Z27" i="22"/>
  <c r="Z28" i="22" s="1"/>
  <c r="U27" i="22"/>
  <c r="U28" i="22" s="1"/>
  <c r="R27" i="22"/>
  <c r="R28" i="22" s="1"/>
  <c r="V27" i="22"/>
  <c r="V28" i="22" s="1"/>
  <c r="Y27" i="22"/>
  <c r="Y28" i="22" s="1"/>
  <c r="T27" i="22"/>
  <c r="T28" i="22" s="1"/>
  <c r="O25" i="22"/>
  <c r="O26" i="22" s="1"/>
  <c r="R25" i="22"/>
  <c r="R26" i="22" s="1"/>
  <c r="V25" i="22"/>
  <c r="V26" i="22" s="1"/>
  <c r="Z25" i="22"/>
  <c r="Z26" i="22" s="1"/>
  <c r="N25" i="22"/>
  <c r="Y25" i="22"/>
  <c r="Y26" i="22" s="1"/>
  <c r="U25" i="22"/>
  <c r="U26" i="22" s="1"/>
  <c r="Q25" i="22"/>
  <c r="Q26" i="22" s="1"/>
  <c r="AA25" i="22"/>
  <c r="AA26" i="22" s="1"/>
  <c r="X25" i="22"/>
  <c r="X26" i="22" s="1"/>
  <c r="S25" i="22"/>
  <c r="S26" i="22" s="1"/>
  <c r="P25" i="22"/>
  <c r="P26" i="22" s="1"/>
  <c r="AB25" i="22"/>
  <c r="AB26" i="22" s="1"/>
  <c r="W25" i="22"/>
  <c r="W26" i="22" s="1"/>
  <c r="T25" i="22"/>
  <c r="T26" i="22" s="1"/>
  <c r="U21" i="22"/>
  <c r="U22" i="22" s="1"/>
  <c r="Q21" i="22"/>
  <c r="Q22" i="22" s="1"/>
  <c r="AB21" i="22"/>
  <c r="AB22" i="22" s="1"/>
  <c r="W21" i="22"/>
  <c r="W22" i="22" s="1"/>
  <c r="T21" i="22"/>
  <c r="T22" i="22" s="1"/>
  <c r="O21" i="22"/>
  <c r="O22" i="22" s="1"/>
  <c r="AA21" i="22"/>
  <c r="AA22" i="22" s="1"/>
  <c r="P21" i="22"/>
  <c r="P22" i="22" s="1"/>
  <c r="S21" i="22"/>
  <c r="S22" i="22" s="1"/>
  <c r="X21" i="22"/>
  <c r="X22" i="22" s="1"/>
  <c r="Z21" i="22"/>
  <c r="Z22" i="22" s="1"/>
  <c r="N21" i="22"/>
  <c r="R21" i="22"/>
  <c r="R22" i="22" s="1"/>
  <c r="V21" i="22"/>
  <c r="V22" i="22" s="1"/>
  <c r="Y21" i="22"/>
  <c r="Y22" i="22" s="1"/>
  <c r="N23" i="21"/>
  <c r="AA23" i="21"/>
  <c r="AA24" i="21" s="1"/>
  <c r="W23" i="21"/>
  <c r="W24" i="21" s="1"/>
  <c r="R23" i="21"/>
  <c r="R24" i="21" s="1"/>
  <c r="AB23" i="21"/>
  <c r="AB24" i="21" s="1"/>
  <c r="T23" i="21"/>
  <c r="T24" i="21" s="1"/>
  <c r="Q23" i="21"/>
  <c r="Q24" i="21" s="1"/>
  <c r="V23" i="21"/>
  <c r="V24" i="21" s="1"/>
  <c r="X23" i="21"/>
  <c r="X24" i="21" s="1"/>
  <c r="O23" i="21"/>
  <c r="O24" i="21" s="1"/>
  <c r="Z23" i="21"/>
  <c r="Z24" i="21" s="1"/>
  <c r="S23" i="21"/>
  <c r="S24" i="21" s="1"/>
  <c r="U23" i="21"/>
  <c r="U24" i="21" s="1"/>
  <c r="Y23" i="21"/>
  <c r="Y24" i="21" s="1"/>
  <c r="P23" i="21"/>
  <c r="P24" i="21" s="1"/>
  <c r="K23" i="21"/>
  <c r="K27" i="21"/>
  <c r="E25" i="21"/>
  <c r="F25" i="21" s="1"/>
  <c r="AD25" i="21" s="1"/>
  <c r="E23" i="21"/>
  <c r="F23" i="21" s="1"/>
  <c r="H21" i="20"/>
  <c r="H27" i="20"/>
  <c r="H21" i="18"/>
  <c r="E21" i="24"/>
  <c r="F21" i="24" s="1"/>
  <c r="AD21" i="24" s="1"/>
  <c r="E25" i="24"/>
  <c r="F25" i="24" s="1"/>
  <c r="AB21" i="24"/>
  <c r="AB22" i="24" s="1"/>
  <c r="R21" i="24"/>
  <c r="R22" i="24" s="1"/>
  <c r="Z21" i="24"/>
  <c r="Z22" i="24" s="1"/>
  <c r="P21" i="24"/>
  <c r="P22" i="24" s="1"/>
  <c r="V21" i="24"/>
  <c r="V22" i="24" s="1"/>
  <c r="Y21" i="24"/>
  <c r="Y22" i="24" s="1"/>
  <c r="W21" i="24"/>
  <c r="W22" i="24" s="1"/>
  <c r="U21" i="24"/>
  <c r="U22" i="24" s="1"/>
  <c r="T21" i="24"/>
  <c r="T22" i="24" s="1"/>
  <c r="S21" i="24"/>
  <c r="S22" i="24" s="1"/>
  <c r="O21" i="24"/>
  <c r="O22" i="24" s="1"/>
  <c r="Q21" i="24"/>
  <c r="Q22" i="24" s="1"/>
  <c r="AA21" i="24"/>
  <c r="AA22" i="24" s="1"/>
  <c r="X21" i="24"/>
  <c r="X22" i="24" s="1"/>
  <c r="N21" i="24"/>
  <c r="AB23" i="17"/>
  <c r="AB24" i="17" s="1"/>
  <c r="O23" i="17"/>
  <c r="O24" i="17" s="1"/>
  <c r="AA23" i="17"/>
  <c r="AA24" i="17" s="1"/>
  <c r="Z23" i="17"/>
  <c r="Z24" i="17" s="1"/>
  <c r="Q23" i="17"/>
  <c r="Q24" i="17" s="1"/>
  <c r="U23" i="17"/>
  <c r="U24" i="17" s="1"/>
  <c r="Y23" i="17"/>
  <c r="Y24" i="17" s="1"/>
  <c r="N23" i="17"/>
  <c r="V23" i="17"/>
  <c r="V24" i="17" s="1"/>
  <c r="S23" i="17"/>
  <c r="S24" i="17" s="1"/>
  <c r="R23" i="17"/>
  <c r="R24" i="17" s="1"/>
  <c r="T23" i="17"/>
  <c r="T24" i="17" s="1"/>
  <c r="P23" i="17"/>
  <c r="P24" i="17" s="1"/>
  <c r="X23" i="17"/>
  <c r="X24" i="17" s="1"/>
  <c r="W23" i="17"/>
  <c r="W24" i="17" s="1"/>
  <c r="E23" i="16"/>
  <c r="F23" i="16" s="1"/>
  <c r="AD23" i="16" s="1"/>
  <c r="S25" i="16"/>
  <c r="S26" i="16" s="1"/>
  <c r="T25" i="16"/>
  <c r="T26" i="16" s="1"/>
  <c r="P25" i="16"/>
  <c r="P26" i="16" s="1"/>
  <c r="V25" i="16"/>
  <c r="V26" i="16" s="1"/>
  <c r="U25" i="16"/>
  <c r="U26" i="16" s="1"/>
  <c r="Z25" i="16"/>
  <c r="Z26" i="16" s="1"/>
  <c r="W25" i="16"/>
  <c r="W26" i="16" s="1"/>
  <c r="X25" i="16"/>
  <c r="X26" i="16" s="1"/>
  <c r="R25" i="16"/>
  <c r="R26" i="16" s="1"/>
  <c r="Y25" i="16"/>
  <c r="Y26" i="16" s="1"/>
  <c r="AB25" i="16"/>
  <c r="AB26" i="16" s="1"/>
  <c r="AA25" i="16"/>
  <c r="AA26" i="16" s="1"/>
  <c r="Q25" i="16"/>
  <c r="Q26" i="16" s="1"/>
  <c r="N25" i="16"/>
  <c r="O25" i="16"/>
  <c r="O26" i="16" s="1"/>
  <c r="K23" i="23"/>
  <c r="K25" i="23"/>
  <c r="E29" i="19"/>
  <c r="F29" i="19" s="1"/>
  <c r="AD29" i="19" s="1"/>
  <c r="H29" i="22"/>
  <c r="AE28" i="25"/>
  <c r="AD28" i="25"/>
  <c r="T23" i="25"/>
  <c r="T24" i="25" s="1"/>
  <c r="O23" i="25"/>
  <c r="O24" i="25" s="1"/>
  <c r="V23" i="25"/>
  <c r="V24" i="25" s="1"/>
  <c r="X23" i="25"/>
  <c r="X24" i="25" s="1"/>
  <c r="Z23" i="25"/>
  <c r="Z24" i="25" s="1"/>
  <c r="U23" i="25"/>
  <c r="U24" i="25" s="1"/>
  <c r="N23" i="25"/>
  <c r="S23" i="25"/>
  <c r="S24" i="25" s="1"/>
  <c r="W23" i="25"/>
  <c r="W24" i="25" s="1"/>
  <c r="R23" i="25"/>
  <c r="R24" i="25" s="1"/>
  <c r="AB23" i="25"/>
  <c r="AB24" i="25" s="1"/>
  <c r="Y23" i="25"/>
  <c r="Y24" i="25" s="1"/>
  <c r="AA23" i="25"/>
  <c r="AA24" i="25" s="1"/>
  <c r="Q23" i="25"/>
  <c r="Q24" i="25" s="1"/>
  <c r="P23" i="25"/>
  <c r="P24" i="25" s="1"/>
  <c r="N21" i="19"/>
  <c r="P21" i="19"/>
  <c r="P22" i="19" s="1"/>
  <c r="AA21" i="19"/>
  <c r="AA22" i="19" s="1"/>
  <c r="Q21" i="19"/>
  <c r="Q22" i="19" s="1"/>
  <c r="Y21" i="19"/>
  <c r="Y22" i="19" s="1"/>
  <c r="W21" i="19"/>
  <c r="W22" i="19" s="1"/>
  <c r="Z21" i="19"/>
  <c r="Z22" i="19" s="1"/>
  <c r="V21" i="19"/>
  <c r="V22" i="19" s="1"/>
  <c r="X21" i="19"/>
  <c r="X22" i="19" s="1"/>
  <c r="T21" i="19"/>
  <c r="T22" i="19" s="1"/>
  <c r="U21" i="19"/>
  <c r="U22" i="19" s="1"/>
  <c r="R21" i="19"/>
  <c r="R22" i="19" s="1"/>
  <c r="AB21" i="19"/>
  <c r="AB22" i="19" s="1"/>
  <c r="O21" i="19"/>
  <c r="O22" i="19" s="1"/>
  <c r="S21" i="19"/>
  <c r="S22" i="19" s="1"/>
  <c r="X23" i="19"/>
  <c r="X24" i="19" s="1"/>
  <c r="Q23" i="19"/>
  <c r="Q24" i="19" s="1"/>
  <c r="T23" i="19"/>
  <c r="T24" i="19" s="1"/>
  <c r="P23" i="19"/>
  <c r="P24" i="19" s="1"/>
  <c r="R23" i="19"/>
  <c r="R24" i="19" s="1"/>
  <c r="N23" i="19"/>
  <c r="O23" i="19"/>
  <c r="O24" i="19" s="1"/>
  <c r="Z23" i="19"/>
  <c r="Z24" i="19" s="1"/>
  <c r="S23" i="19"/>
  <c r="S24" i="19" s="1"/>
  <c r="AA23" i="19"/>
  <c r="AA24" i="19" s="1"/>
  <c r="AB23" i="19"/>
  <c r="AB24" i="19" s="1"/>
  <c r="W23" i="19"/>
  <c r="W24" i="19" s="1"/>
  <c r="Y23" i="19"/>
  <c r="Y24" i="19" s="1"/>
  <c r="U23" i="19"/>
  <c r="U24" i="19" s="1"/>
  <c r="V23" i="19"/>
  <c r="V24" i="19" s="1"/>
  <c r="E23" i="22"/>
  <c r="F23" i="22" s="1"/>
  <c r="AD23" i="22" s="1"/>
  <c r="AD22" i="16"/>
  <c r="AE22" i="16"/>
  <c r="S29" i="23"/>
  <c r="X29" i="23"/>
  <c r="Z29" i="23"/>
  <c r="V29" i="23"/>
  <c r="R29" i="23"/>
  <c r="N29" i="23"/>
  <c r="W29" i="23"/>
  <c r="U29" i="23"/>
  <c r="Q29" i="23"/>
  <c r="AB29" i="23"/>
  <c r="P29" i="23"/>
  <c r="T29" i="23"/>
  <c r="O29" i="23"/>
  <c r="AA29" i="23"/>
  <c r="Y29" i="23"/>
  <c r="K25" i="21"/>
  <c r="W21" i="21"/>
  <c r="W22" i="21" s="1"/>
  <c r="U21" i="21"/>
  <c r="U22" i="21" s="1"/>
  <c r="Y21" i="21"/>
  <c r="Y22" i="21" s="1"/>
  <c r="S21" i="21"/>
  <c r="S22" i="21" s="1"/>
  <c r="O21" i="21"/>
  <c r="O22" i="21" s="1"/>
  <c r="AB21" i="21"/>
  <c r="AB22" i="21" s="1"/>
  <c r="T21" i="21"/>
  <c r="T22" i="21" s="1"/>
  <c r="R21" i="21"/>
  <c r="R22" i="21" s="1"/>
  <c r="Q21" i="21"/>
  <c r="Q22" i="21" s="1"/>
  <c r="P21" i="21"/>
  <c r="P22" i="21" s="1"/>
  <c r="N21" i="21"/>
  <c r="V21" i="21"/>
  <c r="V22" i="21" s="1"/>
  <c r="AA21" i="21"/>
  <c r="AA22" i="21" s="1"/>
  <c r="Z21" i="21"/>
  <c r="Z22" i="21" s="1"/>
  <c r="X21" i="21"/>
  <c r="X22" i="21" s="1"/>
  <c r="AB29" i="21"/>
  <c r="N29" i="21"/>
  <c r="Y29" i="21"/>
  <c r="R29" i="21"/>
  <c r="Z29" i="21"/>
  <c r="W29" i="21"/>
  <c r="AA29" i="21"/>
  <c r="U29" i="21"/>
  <c r="V29" i="21"/>
  <c r="S29" i="21"/>
  <c r="Q29" i="21"/>
  <c r="P29" i="21"/>
  <c r="T29" i="21"/>
  <c r="X29" i="21"/>
  <c r="O29" i="21"/>
  <c r="E25" i="20"/>
  <c r="F25" i="20" s="1"/>
  <c r="AD25" i="20" s="1"/>
  <c r="AD29" i="20"/>
  <c r="N29" i="20"/>
  <c r="Y29" i="20"/>
  <c r="U29" i="20"/>
  <c r="Q29" i="20"/>
  <c r="AB29" i="20"/>
  <c r="X29" i="20"/>
  <c r="T29" i="20"/>
  <c r="P29" i="20"/>
  <c r="AA29" i="20"/>
  <c r="W29" i="20"/>
  <c r="Z29" i="20"/>
  <c r="V29" i="20"/>
  <c r="O29" i="20"/>
  <c r="S29" i="20"/>
  <c r="R29" i="20"/>
  <c r="F23" i="18"/>
  <c r="AD23" i="18" s="1"/>
  <c r="E25" i="18"/>
  <c r="F25" i="18" s="1"/>
  <c r="AD25" i="18" s="1"/>
  <c r="H21" i="24"/>
  <c r="Q25" i="24"/>
  <c r="Q26" i="24" s="1"/>
  <c r="V25" i="24"/>
  <c r="V26" i="24" s="1"/>
  <c r="O25" i="24"/>
  <c r="O26" i="24" s="1"/>
  <c r="S25" i="24"/>
  <c r="S26" i="24" s="1"/>
  <c r="AB25" i="24"/>
  <c r="AB26" i="24" s="1"/>
  <c r="N25" i="24"/>
  <c r="X25" i="24"/>
  <c r="X26" i="24" s="1"/>
  <c r="Y25" i="24"/>
  <c r="Y26" i="24" s="1"/>
  <c r="Z25" i="24"/>
  <c r="Z26" i="24" s="1"/>
  <c r="W25" i="24"/>
  <c r="W26" i="24" s="1"/>
  <c r="P25" i="24"/>
  <c r="P26" i="24" s="1"/>
  <c r="U25" i="24"/>
  <c r="U26" i="24" s="1"/>
  <c r="T25" i="24"/>
  <c r="T26" i="24" s="1"/>
  <c r="R25" i="24"/>
  <c r="R26" i="24" s="1"/>
  <c r="AA25" i="24"/>
  <c r="AA26" i="24" s="1"/>
  <c r="V23" i="24"/>
  <c r="V24" i="24" s="1"/>
  <c r="N23" i="24"/>
  <c r="Y23" i="24"/>
  <c r="Y24" i="24" s="1"/>
  <c r="AA23" i="24"/>
  <c r="AA24" i="24" s="1"/>
  <c r="AB23" i="24"/>
  <c r="AB24" i="24" s="1"/>
  <c r="X23" i="24"/>
  <c r="X24" i="24" s="1"/>
  <c r="Q23" i="24"/>
  <c r="Q24" i="24" s="1"/>
  <c r="W23" i="24"/>
  <c r="W24" i="24" s="1"/>
  <c r="O23" i="24"/>
  <c r="O24" i="24" s="1"/>
  <c r="U23" i="24"/>
  <c r="U24" i="24" s="1"/>
  <c r="Z23" i="24"/>
  <c r="Z24" i="24" s="1"/>
  <c r="S23" i="24"/>
  <c r="S24" i="24" s="1"/>
  <c r="P23" i="24"/>
  <c r="P24" i="24" s="1"/>
  <c r="T23" i="24"/>
  <c r="T24" i="24" s="1"/>
  <c r="R23" i="24"/>
  <c r="R24" i="24" s="1"/>
  <c r="E27" i="17"/>
  <c r="F27" i="17" s="1"/>
  <c r="AD27" i="17" s="1"/>
  <c r="AB21" i="16"/>
  <c r="AB22" i="16" s="1"/>
  <c r="AA21" i="16"/>
  <c r="AA22" i="16" s="1"/>
  <c r="O21" i="16"/>
  <c r="O22" i="16" s="1"/>
  <c r="Y21" i="16"/>
  <c r="Y22" i="16" s="1"/>
  <c r="Q21" i="16"/>
  <c r="Q22" i="16" s="1"/>
  <c r="V21" i="16"/>
  <c r="V22" i="16" s="1"/>
  <c r="P21" i="16"/>
  <c r="P22" i="16" s="1"/>
  <c r="S21" i="16"/>
  <c r="S22" i="16" s="1"/>
  <c r="Z21" i="16"/>
  <c r="Z22" i="16" s="1"/>
  <c r="W21" i="16"/>
  <c r="W22" i="16" s="1"/>
  <c r="U21" i="16"/>
  <c r="U22" i="16" s="1"/>
  <c r="N21" i="16"/>
  <c r="T21" i="16"/>
  <c r="T22" i="16" s="1"/>
  <c r="X21" i="16"/>
  <c r="X22" i="16" s="1"/>
  <c r="R21" i="16"/>
  <c r="R22" i="16" s="1"/>
  <c r="X29" i="16"/>
  <c r="O29" i="16"/>
  <c r="S29" i="16"/>
  <c r="Q29" i="16"/>
  <c r="T29" i="16"/>
  <c r="Z29" i="16"/>
  <c r="R29" i="16"/>
  <c r="U29" i="16"/>
  <c r="V29" i="16"/>
  <c r="P29" i="16"/>
  <c r="W29" i="16"/>
  <c r="AA29" i="16"/>
  <c r="Y29" i="16"/>
  <c r="AB29" i="16"/>
  <c r="N29" i="16"/>
  <c r="H23" i="23"/>
  <c r="H29" i="23"/>
  <c r="H27" i="23"/>
  <c r="E23" i="25"/>
  <c r="F23" i="25" s="1"/>
  <c r="AD23" i="25" s="1"/>
  <c r="H21" i="25"/>
  <c r="K25" i="25"/>
  <c r="E21" i="22"/>
  <c r="F21" i="22" s="1"/>
  <c r="AD21" i="22" s="1"/>
  <c r="S51" i="5"/>
  <c r="F35" i="6"/>
  <c r="T70" i="4"/>
  <c r="T114" i="4"/>
  <c r="A49" i="4"/>
  <c r="A50" i="4" s="1"/>
  <c r="A51" i="4" s="1"/>
  <c r="A52" i="4" s="1"/>
  <c r="A53" i="4" s="1"/>
  <c r="A56" i="4" s="1"/>
  <c r="A115" i="4"/>
  <c r="A116" i="4" s="1"/>
  <c r="A117" i="4" s="1"/>
  <c r="A118" i="4" s="1"/>
  <c r="A119" i="4" s="1"/>
  <c r="A122" i="4" s="1"/>
  <c r="T4" i="4"/>
  <c r="F37" i="6"/>
  <c r="F38" i="6"/>
  <c r="F40" i="6"/>
  <c r="D29" i="6"/>
  <c r="C49" i="6"/>
  <c r="B48" i="6"/>
  <c r="D50" i="6"/>
  <c r="T48" i="4"/>
  <c r="T27" i="4"/>
  <c r="T37" i="4"/>
  <c r="T71" i="4"/>
  <c r="T82" i="4"/>
  <c r="A82" i="4"/>
  <c r="A83" i="4" s="1"/>
  <c r="A84" i="4" s="1"/>
  <c r="A85" i="4" s="1"/>
  <c r="A86" i="4" s="1"/>
  <c r="T92" i="4"/>
  <c r="T103" i="4"/>
  <c r="T15" i="4"/>
  <c r="A104" i="4"/>
  <c r="A105" i="4" s="1"/>
  <c r="A106" i="4" s="1"/>
  <c r="A107" i="4" s="1"/>
  <c r="A108" i="4" s="1"/>
  <c r="T81" i="4"/>
  <c r="A16" i="4"/>
  <c r="F5" i="5"/>
  <c r="O5" i="5"/>
  <c r="H6" i="5"/>
  <c r="G6" i="5"/>
  <c r="M8" i="5"/>
  <c r="L6" i="5"/>
  <c r="R5" i="5"/>
  <c r="Q5" i="5"/>
  <c r="J5" i="5"/>
  <c r="L4" i="5"/>
  <c r="K8" i="5"/>
  <c r="R8" i="5"/>
  <c r="G5" i="5"/>
  <c r="M5" i="5"/>
  <c r="L5" i="5"/>
  <c r="R7" i="5"/>
  <c r="I5" i="5"/>
  <c r="H5" i="5"/>
  <c r="E5" i="5"/>
  <c r="C4" i="5"/>
  <c r="C8" i="5"/>
  <c r="L8" i="5"/>
  <c r="P4" i="5"/>
  <c r="C5" i="5"/>
  <c r="N8" i="5"/>
  <c r="H7" i="5"/>
  <c r="O4" i="5"/>
  <c r="N4" i="5"/>
  <c r="M4" i="5"/>
  <c r="D5" i="5"/>
  <c r="L7" i="5"/>
  <c r="D8" i="5"/>
  <c r="H4" i="5"/>
  <c r="K4" i="5"/>
  <c r="I7" i="5"/>
  <c r="O6" i="5"/>
  <c r="F4" i="5"/>
  <c r="E4" i="5"/>
  <c r="D4" i="5"/>
  <c r="Q8" i="5"/>
  <c r="D7" i="5"/>
  <c r="M7" i="5"/>
  <c r="P8" i="5"/>
  <c r="O8" i="5"/>
  <c r="P6" i="5"/>
  <c r="C6" i="5"/>
  <c r="I8" i="5"/>
  <c r="H8" i="5"/>
  <c r="I6" i="5"/>
  <c r="G8" i="5"/>
  <c r="M6" i="5"/>
  <c r="E7" i="5"/>
  <c r="F8" i="5"/>
  <c r="E8" i="5"/>
  <c r="D6" i="5"/>
  <c r="J8" i="5"/>
  <c r="P7" i="5"/>
  <c r="O7" i="5"/>
  <c r="I4" i="5"/>
  <c r="Q4" i="5"/>
  <c r="E6" i="5"/>
  <c r="N6" i="5"/>
  <c r="K7" i="5"/>
  <c r="J7" i="5"/>
  <c r="K5" i="5"/>
  <c r="Q7" i="5"/>
  <c r="F7" i="5"/>
  <c r="C7" i="5"/>
  <c r="P5" i="5"/>
  <c r="J4" i="5"/>
  <c r="N5" i="5"/>
  <c r="F6" i="5"/>
  <c r="R6" i="5"/>
  <c r="Q6" i="5"/>
  <c r="R4" i="5"/>
  <c r="G7" i="5"/>
  <c r="K6" i="5"/>
  <c r="J6" i="5"/>
  <c r="G4" i="5"/>
  <c r="N7" i="5"/>
  <c r="A93" i="4"/>
  <c r="A94" i="4" s="1"/>
  <c r="A95" i="4" s="1"/>
  <c r="A96" i="4" s="1"/>
  <c r="A97" i="4" s="1"/>
  <c r="T59" i="4"/>
  <c r="A67" i="4"/>
  <c r="A65" i="4"/>
  <c r="A66" i="4" s="1"/>
  <c r="A43" i="4"/>
  <c r="A44" i="4" s="1"/>
  <c r="A45" i="4"/>
  <c r="A76" i="4"/>
  <c r="A77" i="4" s="1"/>
  <c r="A78" i="4"/>
  <c r="B49" i="6"/>
  <c r="A32" i="4"/>
  <c r="A33" i="4" s="1"/>
  <c r="A34" i="4"/>
  <c r="H21" i="17" l="1"/>
  <c r="H23" i="22"/>
  <c r="A54" i="4"/>
  <c r="A55" i="4" s="1"/>
  <c r="AD27" i="16"/>
  <c r="AE28" i="16" s="1"/>
  <c r="H21" i="23"/>
  <c r="AD25" i="19"/>
  <c r="AD26" i="19" s="1"/>
  <c r="H25" i="17"/>
  <c r="H23" i="17"/>
  <c r="AE22" i="17"/>
  <c r="H25" i="16"/>
  <c r="H29" i="18"/>
  <c r="H21" i="19"/>
  <c r="H25" i="20"/>
  <c r="H27" i="19"/>
  <c r="H25" i="25"/>
  <c r="N26" i="24"/>
  <c r="AC25" i="24"/>
  <c r="AC26" i="24" s="1"/>
  <c r="AE24" i="19"/>
  <c r="AD24" i="19"/>
  <c r="AC29" i="16"/>
  <c r="AD26" i="20"/>
  <c r="AE26" i="20"/>
  <c r="AC21" i="19"/>
  <c r="AC22" i="19" s="1"/>
  <c r="N22" i="19"/>
  <c r="H23" i="21"/>
  <c r="AD23" i="21"/>
  <c r="AC21" i="22"/>
  <c r="AC22" i="22" s="1"/>
  <c r="N22" i="22"/>
  <c r="N28" i="22"/>
  <c r="AC27" i="22"/>
  <c r="AC28" i="22" s="1"/>
  <c r="AC29" i="25"/>
  <c r="AE22" i="23"/>
  <c r="AD22" i="23"/>
  <c r="H23" i="16"/>
  <c r="AC29" i="17"/>
  <c r="N26" i="18"/>
  <c r="AC25" i="18"/>
  <c r="AC26" i="18" s="1"/>
  <c r="H25" i="23"/>
  <c r="AC21" i="17"/>
  <c r="AC22" i="17" s="1"/>
  <c r="N22" i="17"/>
  <c r="H21" i="22"/>
  <c r="AC29" i="23"/>
  <c r="AE24" i="22"/>
  <c r="AD24" i="22"/>
  <c r="N24" i="25"/>
  <c r="AC23" i="25"/>
  <c r="AC24" i="25" s="1"/>
  <c r="AE24" i="16"/>
  <c r="AD24" i="16"/>
  <c r="AC23" i="17"/>
  <c r="AC24" i="17" s="1"/>
  <c r="N24" i="17"/>
  <c r="H27" i="17"/>
  <c r="H25" i="24"/>
  <c r="AD25" i="24"/>
  <c r="AD26" i="21"/>
  <c r="AE26" i="21"/>
  <c r="AC27" i="19"/>
  <c r="AC28" i="19" s="1"/>
  <c r="N28" i="19"/>
  <c r="N22" i="18"/>
  <c r="AC21" i="18"/>
  <c r="AC22" i="18" s="1"/>
  <c r="H25" i="21"/>
  <c r="AC29" i="18"/>
  <c r="AE28" i="23"/>
  <c r="AD28" i="23"/>
  <c r="AC27" i="24"/>
  <c r="AC28" i="24" s="1"/>
  <c r="N28" i="24"/>
  <c r="AE24" i="20"/>
  <c r="AD24" i="20"/>
  <c r="N28" i="16"/>
  <c r="AC27" i="16"/>
  <c r="AC28" i="16" s="1"/>
  <c r="AE24" i="18"/>
  <c r="AD24" i="18"/>
  <c r="AC27" i="17"/>
  <c r="AC28" i="17" s="1"/>
  <c r="N28" i="17"/>
  <c r="N22" i="16"/>
  <c r="AC21" i="16"/>
  <c r="AC22" i="16" s="1"/>
  <c r="AC25" i="16"/>
  <c r="AC26" i="16" s="1"/>
  <c r="N26" i="16"/>
  <c r="AC21" i="24"/>
  <c r="AC22" i="24" s="1"/>
  <c r="N22" i="24"/>
  <c r="AE22" i="24"/>
  <c r="AD22" i="24"/>
  <c r="N22" i="20"/>
  <c r="AC21" i="20"/>
  <c r="AC22" i="20" s="1"/>
  <c r="AD28" i="21"/>
  <c r="AE28" i="21"/>
  <c r="AC29" i="22"/>
  <c r="H25" i="22"/>
  <c r="AD25" i="22"/>
  <c r="N22" i="25"/>
  <c r="AC21" i="25"/>
  <c r="AC22" i="25" s="1"/>
  <c r="AD24" i="23"/>
  <c r="AE24" i="23"/>
  <c r="N26" i="20"/>
  <c r="AC25" i="20"/>
  <c r="AC26" i="20" s="1"/>
  <c r="AC25" i="25"/>
  <c r="AC26" i="25" s="1"/>
  <c r="N26" i="25"/>
  <c r="AE22" i="20"/>
  <c r="AD22" i="20"/>
  <c r="N28" i="25"/>
  <c r="AC27" i="25"/>
  <c r="AC28" i="25" s="1"/>
  <c r="AD22" i="18"/>
  <c r="AE22" i="18"/>
  <c r="H23" i="18"/>
  <c r="AD28" i="20"/>
  <c r="AE28" i="20"/>
  <c r="AE28" i="24"/>
  <c r="AD28" i="24"/>
  <c r="AD26" i="23"/>
  <c r="AE26" i="23"/>
  <c r="N24" i="18"/>
  <c r="AC23" i="18"/>
  <c r="AC24" i="18" s="1"/>
  <c r="AE22" i="21"/>
  <c r="AD22" i="21"/>
  <c r="AC29" i="24"/>
  <c r="H29" i="16"/>
  <c r="AE24" i="25"/>
  <c r="AD24" i="25"/>
  <c r="N24" i="24"/>
  <c r="AC23" i="24"/>
  <c r="AC24" i="24" s="1"/>
  <c r="N22" i="21"/>
  <c r="AC21" i="21"/>
  <c r="AC22" i="21" s="1"/>
  <c r="N24" i="19"/>
  <c r="AC23" i="19"/>
  <c r="AC24" i="19" s="1"/>
  <c r="AD22" i="19"/>
  <c r="AE22" i="19"/>
  <c r="N24" i="21"/>
  <c r="AC23" i="21"/>
  <c r="AC24" i="21" s="1"/>
  <c r="N24" i="23"/>
  <c r="AC23" i="23"/>
  <c r="AC24" i="23" s="1"/>
  <c r="AC27" i="18"/>
  <c r="AC28" i="18" s="1"/>
  <c r="N28" i="18"/>
  <c r="AD28" i="16"/>
  <c r="H29" i="21"/>
  <c r="N28" i="21"/>
  <c r="AC27" i="21"/>
  <c r="AC28" i="21" s="1"/>
  <c r="H27" i="21"/>
  <c r="AE22" i="22"/>
  <c r="AD22" i="22"/>
  <c r="H25" i="18"/>
  <c r="N26" i="19"/>
  <c r="AC25" i="19"/>
  <c r="AC26" i="19" s="1"/>
  <c r="N22" i="23"/>
  <c r="AC21" i="23"/>
  <c r="AC22" i="23" s="1"/>
  <c r="AC29" i="19"/>
  <c r="N24" i="16"/>
  <c r="AC23" i="16"/>
  <c r="AC24" i="16" s="1"/>
  <c r="AC25" i="17"/>
  <c r="AC26" i="17" s="1"/>
  <c r="N26" i="17"/>
  <c r="AD28" i="19"/>
  <c r="AE28" i="19"/>
  <c r="AC27" i="20"/>
  <c r="AC28" i="20" s="1"/>
  <c r="N28" i="20"/>
  <c r="H27" i="22"/>
  <c r="AE24" i="17"/>
  <c r="AD24" i="17"/>
  <c r="H21" i="21"/>
  <c r="H27" i="18"/>
  <c r="H23" i="19"/>
  <c r="AD26" i="16"/>
  <c r="AE26" i="16"/>
  <c r="AE28" i="17"/>
  <c r="AD28" i="17"/>
  <c r="AE26" i="18"/>
  <c r="AD26" i="18"/>
  <c r="AC29" i="20"/>
  <c r="AC29" i="21"/>
  <c r="H29" i="25"/>
  <c r="AC25" i="22"/>
  <c r="AC26" i="22" s="1"/>
  <c r="N26" i="22"/>
  <c r="AC25" i="21"/>
  <c r="AC26" i="21" s="1"/>
  <c r="N26" i="21"/>
  <c r="AE26" i="25"/>
  <c r="AD26" i="25"/>
  <c r="N26" i="23"/>
  <c r="AC25" i="23"/>
  <c r="AC26" i="23" s="1"/>
  <c r="N24" i="20"/>
  <c r="AC23" i="20"/>
  <c r="AC24" i="20" s="1"/>
  <c r="AE28" i="22"/>
  <c r="AD28" i="22"/>
  <c r="N24" i="22"/>
  <c r="AC23" i="22"/>
  <c r="AC24" i="22" s="1"/>
  <c r="H23" i="25"/>
  <c r="AE26" i="17"/>
  <c r="AD26" i="17"/>
  <c r="H29" i="19"/>
  <c r="AE28" i="18"/>
  <c r="AD28" i="18"/>
  <c r="N28" i="23"/>
  <c r="AC27" i="23"/>
  <c r="AC28" i="23" s="1"/>
  <c r="A120" i="4"/>
  <c r="A121" i="4" s="1"/>
  <c r="C50" i="6"/>
  <c r="B50" i="6" s="1"/>
  <c r="D51" i="6"/>
  <c r="M51" i="6" s="1"/>
  <c r="G9" i="5"/>
  <c r="M50" i="6"/>
  <c r="R9" i="5"/>
  <c r="I9" i="5"/>
  <c r="S8" i="5"/>
  <c r="A17" i="4"/>
  <c r="A18" i="4" s="1"/>
  <c r="A19" i="4" s="1"/>
  <c r="A20" i="4" s="1"/>
  <c r="S6" i="5"/>
  <c r="D9" i="5"/>
  <c r="S4" i="5"/>
  <c r="P9" i="5"/>
  <c r="J9" i="5"/>
  <c r="E9" i="5"/>
  <c r="S5" i="5"/>
  <c r="F9" i="5"/>
  <c r="M9" i="5"/>
  <c r="Q9" i="5"/>
  <c r="N9" i="5"/>
  <c r="C9" i="5"/>
  <c r="A100" i="4"/>
  <c r="A98" i="4"/>
  <c r="A99" i="4" s="1"/>
  <c r="O9" i="5"/>
  <c r="K9" i="5"/>
  <c r="L9" i="5"/>
  <c r="A111" i="4"/>
  <c r="A109" i="4"/>
  <c r="A110" i="4" s="1"/>
  <c r="A89" i="4"/>
  <c r="A87" i="4"/>
  <c r="A88" i="4" s="1"/>
  <c r="S7" i="5"/>
  <c r="H9" i="5"/>
  <c r="G6" i="4"/>
  <c r="G7" i="4"/>
  <c r="S6" i="4"/>
  <c r="K7" i="4"/>
  <c r="A6" i="4"/>
  <c r="F7" i="4"/>
  <c r="I6" i="4"/>
  <c r="O6" i="4"/>
  <c r="J6" i="4"/>
  <c r="N7" i="4"/>
  <c r="A5" i="4"/>
  <c r="H6" i="4"/>
  <c r="N6" i="4"/>
  <c r="P7" i="4"/>
  <c r="R6" i="4"/>
  <c r="L7" i="4"/>
  <c r="H7" i="4"/>
  <c r="I7" i="4"/>
  <c r="K6" i="4"/>
  <c r="P6" i="4"/>
  <c r="J7" i="4"/>
  <c r="S7" i="4"/>
  <c r="F6" i="4"/>
  <c r="M7" i="4"/>
  <c r="Q7" i="4"/>
  <c r="K5" i="4"/>
  <c r="M6" i="4"/>
  <c r="Q6" i="4"/>
  <c r="R7" i="4"/>
  <c r="O7" i="4"/>
  <c r="R5" i="4"/>
  <c r="A7" i="4"/>
  <c r="L6" i="4"/>
  <c r="S5" i="4"/>
  <c r="AE26" i="19" l="1"/>
  <c r="AE26" i="24"/>
  <c r="AD26" i="24"/>
  <c r="AD24" i="21"/>
  <c r="AE24" i="21"/>
  <c r="D52" i="6"/>
  <c r="AE26" i="22"/>
  <c r="AD26" i="22"/>
  <c r="T104" i="4"/>
  <c r="T116" i="4"/>
  <c r="T16" i="4"/>
  <c r="T60" i="4"/>
  <c r="T93" i="4"/>
  <c r="T6" i="4"/>
  <c r="T5" i="4"/>
  <c r="T38" i="4"/>
  <c r="T28" i="4"/>
  <c r="T49" i="4"/>
  <c r="T61" i="4"/>
  <c r="T72" i="4"/>
  <c r="T115" i="4"/>
  <c r="F14" i="5"/>
  <c r="L11" i="5"/>
  <c r="P11" i="5"/>
  <c r="H13" i="5"/>
  <c r="Q12" i="5"/>
  <c r="G13" i="5"/>
  <c r="D10" i="5"/>
  <c r="M14" i="5"/>
  <c r="I13" i="5"/>
  <c r="R12" i="5"/>
  <c r="G11" i="5"/>
  <c r="K14" i="5"/>
  <c r="N13" i="5"/>
  <c r="R11" i="5"/>
  <c r="J11" i="5"/>
  <c r="H10" i="5"/>
  <c r="C13" i="5"/>
  <c r="O12" i="5"/>
  <c r="G10" i="5"/>
  <c r="H14" i="5"/>
  <c r="M12" i="5"/>
  <c r="N11" i="5"/>
  <c r="F11" i="5"/>
  <c r="J10" i="5"/>
  <c r="C10" i="5"/>
  <c r="N12" i="5"/>
  <c r="J12" i="5"/>
  <c r="C14" i="5"/>
  <c r="L13" i="5"/>
  <c r="Q10" i="5"/>
  <c r="G12" i="5"/>
  <c r="P14" i="5"/>
  <c r="K13" i="5"/>
  <c r="O13" i="5"/>
  <c r="O10" i="5"/>
  <c r="H11" i="5"/>
  <c r="K12" i="5"/>
  <c r="C12" i="5"/>
  <c r="O11" i="5"/>
  <c r="E10" i="5"/>
  <c r="E14" i="5"/>
  <c r="L12" i="5"/>
  <c r="D12" i="5"/>
  <c r="P10" i="5"/>
  <c r="Q13" i="5"/>
  <c r="F13" i="5"/>
  <c r="D11" i="5"/>
  <c r="M10" i="5"/>
  <c r="N14" i="5"/>
  <c r="I12" i="5"/>
  <c r="E13" i="5"/>
  <c r="D13" i="5"/>
  <c r="G14" i="5"/>
  <c r="Q14" i="5"/>
  <c r="I14" i="5"/>
  <c r="F12" i="5"/>
  <c r="M11" i="5"/>
  <c r="J13" i="5"/>
  <c r="P12" i="5"/>
  <c r="J14" i="5"/>
  <c r="I10" i="5"/>
  <c r="C11" i="5"/>
  <c r="L10" i="5"/>
  <c r="Q11" i="5"/>
  <c r="E12" i="5"/>
  <c r="D14" i="5"/>
  <c r="O14" i="5"/>
  <c r="K10" i="5"/>
  <c r="R10" i="5"/>
  <c r="N10" i="5"/>
  <c r="H12" i="5"/>
  <c r="E11" i="5"/>
  <c r="R13" i="5"/>
  <c r="P13" i="5"/>
  <c r="R14" i="5"/>
  <c r="L14" i="5"/>
  <c r="K11" i="5"/>
  <c r="F10" i="5"/>
  <c r="M13" i="5"/>
  <c r="I11" i="5"/>
  <c r="T83" i="4"/>
  <c r="C51" i="6"/>
  <c r="T105" i="4"/>
  <c r="T62" i="4"/>
  <c r="T50" i="4"/>
  <c r="T117" i="4"/>
  <c r="Q26" i="5"/>
  <c r="I26" i="5"/>
  <c r="R25" i="5"/>
  <c r="J25" i="5"/>
  <c r="K24" i="5"/>
  <c r="C24" i="5"/>
  <c r="P26" i="5"/>
  <c r="H26" i="5"/>
  <c r="Q25" i="5"/>
  <c r="I25" i="5"/>
  <c r="R24" i="5"/>
  <c r="J24" i="5"/>
  <c r="O26" i="5"/>
  <c r="G26" i="5"/>
  <c r="P25" i="5"/>
  <c r="H25" i="5"/>
  <c r="Q24" i="5"/>
  <c r="I24" i="5"/>
  <c r="N26" i="5"/>
  <c r="F26" i="5"/>
  <c r="O25" i="5"/>
  <c r="G25" i="5"/>
  <c r="P24" i="5"/>
  <c r="H24" i="5"/>
  <c r="M26" i="5"/>
  <c r="E26" i="5"/>
  <c r="N25" i="5"/>
  <c r="F25" i="5"/>
  <c r="O24" i="5"/>
  <c r="G24" i="5"/>
  <c r="R26" i="5"/>
  <c r="J26" i="5"/>
  <c r="K25" i="5"/>
  <c r="C25" i="5"/>
  <c r="L24" i="5"/>
  <c r="D24" i="5"/>
  <c r="D25" i="5"/>
  <c r="L26" i="5"/>
  <c r="N24" i="5"/>
  <c r="K26" i="5"/>
  <c r="M24" i="5"/>
  <c r="D26" i="5"/>
  <c r="F24" i="5"/>
  <c r="C26" i="5"/>
  <c r="E24" i="5"/>
  <c r="M25" i="5"/>
  <c r="L25" i="5"/>
  <c r="E25" i="5"/>
  <c r="T73" i="4"/>
  <c r="T39" i="4"/>
  <c r="T84" i="4"/>
  <c r="T29" i="4"/>
  <c r="T7" i="4"/>
  <c r="T17" i="4"/>
  <c r="T94" i="4"/>
  <c r="L17" i="5"/>
  <c r="I20" i="5"/>
  <c r="D18" i="5"/>
  <c r="H16" i="5"/>
  <c r="J18" i="5"/>
  <c r="N17" i="5"/>
  <c r="F18" i="5"/>
  <c r="R16" i="5"/>
  <c r="N20" i="5"/>
  <c r="P19" i="5"/>
  <c r="O18" i="5"/>
  <c r="E16" i="5"/>
  <c r="J19" i="5"/>
  <c r="G17" i="5"/>
  <c r="R18" i="5"/>
  <c r="E18" i="5"/>
  <c r="N18" i="5"/>
  <c r="I17" i="5"/>
  <c r="C16" i="5"/>
  <c r="G20" i="5"/>
  <c r="N16" i="5"/>
  <c r="Q16" i="5"/>
  <c r="Q20" i="5"/>
  <c r="K18" i="5"/>
  <c r="I19" i="5"/>
  <c r="M18" i="5"/>
  <c r="E19" i="5"/>
  <c r="Q17" i="5"/>
  <c r="K16" i="5"/>
  <c r="O20" i="5"/>
  <c r="C52" i="6"/>
  <c r="R19" i="5"/>
  <c r="M17" i="5"/>
  <c r="C18" i="5"/>
  <c r="G16" i="5"/>
  <c r="N19" i="5"/>
  <c r="Q19" i="5"/>
  <c r="D19" i="5"/>
  <c r="M19" i="5"/>
  <c r="H18" i="5"/>
  <c r="J17" i="5"/>
  <c r="I16" i="5"/>
  <c r="E20" i="5"/>
  <c r="F19" i="5"/>
  <c r="E17" i="5"/>
  <c r="D16" i="5"/>
  <c r="H20" i="5"/>
  <c r="L19" i="5"/>
  <c r="D20" i="5"/>
  <c r="P18" i="5"/>
  <c r="R17" i="5"/>
  <c r="D53" i="6"/>
  <c r="M52" i="6"/>
  <c r="A21" i="4"/>
  <c r="A22" i="4" s="1"/>
  <c r="A23" i="4"/>
  <c r="H17" i="5"/>
  <c r="P16" i="5"/>
  <c r="J20" i="5"/>
  <c r="G18" i="5"/>
  <c r="L16" i="5"/>
  <c r="P20" i="5"/>
  <c r="C20" i="5"/>
  <c r="L20" i="5"/>
  <c r="G19" i="5"/>
  <c r="I18" i="5"/>
  <c r="L18" i="5"/>
  <c r="P17" i="5"/>
  <c r="F16" i="5"/>
  <c r="K19" i="5"/>
  <c r="C17" i="5"/>
  <c r="O16" i="5"/>
  <c r="K20" i="5"/>
  <c r="M20" i="5"/>
  <c r="O19" i="5"/>
  <c r="Q18" i="5"/>
  <c r="S9" i="5"/>
  <c r="M16" i="5"/>
  <c r="C19" i="5"/>
  <c r="D17" i="5"/>
  <c r="R20" i="5"/>
  <c r="K17" i="5"/>
  <c r="O17" i="5"/>
  <c r="J16" i="5"/>
  <c r="F20" i="5"/>
  <c r="H19" i="5"/>
  <c r="B51" i="6"/>
  <c r="F17" i="5" l="1"/>
  <c r="N8" i="4"/>
  <c r="G8" i="4"/>
  <c r="S8" i="4"/>
  <c r="R8" i="4"/>
  <c r="Q8" i="4"/>
  <c r="M8" i="4"/>
  <c r="H8" i="4"/>
  <c r="I8" i="4"/>
  <c r="K8" i="4"/>
  <c r="J8" i="4"/>
  <c r="F8" i="4"/>
  <c r="A8" i="4"/>
  <c r="Q15" i="5" l="1"/>
  <c r="I15" i="5"/>
  <c r="D15" i="5"/>
  <c r="N15" i="5"/>
  <c r="M15" i="5"/>
  <c r="H15" i="5"/>
  <c r="L15" i="5"/>
  <c r="F15" i="5"/>
  <c r="S13" i="5"/>
  <c r="S12" i="5"/>
  <c r="G15" i="5"/>
  <c r="J15" i="5"/>
  <c r="K15" i="5"/>
  <c r="S10" i="5"/>
  <c r="P15" i="5"/>
  <c r="O15" i="5"/>
  <c r="E15" i="5"/>
  <c r="R15" i="5"/>
  <c r="S14" i="5"/>
  <c r="C15" i="5"/>
  <c r="S11" i="5"/>
  <c r="F23" i="5"/>
  <c r="M23" i="5"/>
  <c r="O23" i="5"/>
  <c r="L23" i="5"/>
  <c r="H23" i="5"/>
  <c r="R23" i="5"/>
  <c r="E23" i="5"/>
  <c r="I23" i="5"/>
  <c r="N23" i="5"/>
  <c r="D23" i="5"/>
  <c r="C23" i="5"/>
  <c r="G23" i="5"/>
  <c r="K23" i="5"/>
  <c r="J23" i="5"/>
  <c r="P22" i="5"/>
  <c r="D22" i="5"/>
  <c r="I22" i="5"/>
  <c r="L22" i="5"/>
  <c r="H22" i="5"/>
  <c r="Q22" i="5"/>
  <c r="E22" i="5"/>
  <c r="M22" i="5"/>
  <c r="G22" i="5"/>
  <c r="J22" i="5"/>
  <c r="F22" i="5"/>
  <c r="O22" i="5"/>
  <c r="R22" i="5"/>
  <c r="N22" i="5"/>
  <c r="C22" i="5"/>
  <c r="K22" i="5"/>
  <c r="P21" i="5"/>
  <c r="M21" i="5"/>
  <c r="J21" i="5"/>
  <c r="T18" i="4"/>
  <c r="T30" i="4"/>
  <c r="T51" i="4"/>
  <c r="T118" i="4"/>
  <c r="T40" i="4"/>
  <c r="T85" i="4"/>
  <c r="K32" i="5"/>
  <c r="C32" i="5"/>
  <c r="L31" i="5"/>
  <c r="D31" i="5"/>
  <c r="M30" i="5"/>
  <c r="E30" i="5"/>
  <c r="R32" i="5"/>
  <c r="K31" i="5"/>
  <c r="C31" i="5"/>
  <c r="L30" i="5"/>
  <c r="D30" i="5"/>
  <c r="Q32" i="5"/>
  <c r="I32" i="5"/>
  <c r="R31" i="5"/>
  <c r="J31" i="5"/>
  <c r="C30" i="5"/>
  <c r="P32" i="5"/>
  <c r="H32" i="5"/>
  <c r="Q31" i="5"/>
  <c r="I31" i="5"/>
  <c r="R30" i="5"/>
  <c r="J30" i="5"/>
  <c r="O32" i="5"/>
  <c r="G32" i="5"/>
  <c r="P31" i="5"/>
  <c r="H31" i="5"/>
  <c r="Q30" i="5"/>
  <c r="I30" i="5"/>
  <c r="D32" i="5"/>
  <c r="M31" i="5"/>
  <c r="E31" i="5"/>
  <c r="F30" i="5"/>
  <c r="M32" i="5"/>
  <c r="H30" i="5"/>
  <c r="G30" i="5"/>
  <c r="O31" i="5"/>
  <c r="N31" i="5"/>
  <c r="G31" i="5"/>
  <c r="F31" i="5"/>
  <c r="N32" i="5"/>
  <c r="P30" i="5"/>
  <c r="T74" i="4"/>
  <c r="T95" i="4"/>
  <c r="T63" i="4"/>
  <c r="F21" i="5"/>
  <c r="S20" i="5"/>
  <c r="S26" i="5"/>
  <c r="S25" i="5"/>
  <c r="S19" i="5"/>
  <c r="H21" i="5"/>
  <c r="L21" i="5"/>
  <c r="S16" i="5"/>
  <c r="D21" i="5"/>
  <c r="S18" i="5"/>
  <c r="D54" i="6"/>
  <c r="M53" i="6"/>
  <c r="C53" i="6"/>
  <c r="O21" i="5"/>
  <c r="G21" i="5"/>
  <c r="Q21" i="5"/>
  <c r="K21" i="5"/>
  <c r="N21" i="5"/>
  <c r="E21" i="5"/>
  <c r="R21" i="5"/>
  <c r="S24" i="5"/>
  <c r="S17" i="5"/>
  <c r="I21" i="5"/>
  <c r="C21" i="5"/>
  <c r="B52" i="6"/>
  <c r="O8" i="4"/>
  <c r="P8" i="4"/>
  <c r="L8" i="4"/>
  <c r="T8" i="4" l="1"/>
  <c r="J32" i="5"/>
  <c r="K30" i="5"/>
  <c r="N30" i="5"/>
  <c r="P23" i="5"/>
  <c r="F32" i="5"/>
  <c r="O30" i="5"/>
  <c r="T106" i="4"/>
  <c r="E32" i="5"/>
  <c r="Q23" i="5"/>
  <c r="L32" i="5"/>
  <c r="P9" i="4"/>
  <c r="F9" i="4"/>
  <c r="L9" i="4"/>
  <c r="N9" i="4"/>
  <c r="G9" i="4"/>
  <c r="H9" i="4"/>
  <c r="R9" i="4"/>
  <c r="S9" i="4"/>
  <c r="O9" i="4"/>
  <c r="I9" i="4"/>
  <c r="M9" i="4"/>
  <c r="K9" i="4"/>
  <c r="A9" i="4"/>
  <c r="S15" i="5" l="1"/>
  <c r="M27" i="5"/>
  <c r="L27" i="5"/>
  <c r="P27" i="5"/>
  <c r="N27" i="5"/>
  <c r="H27" i="5"/>
  <c r="R27" i="5"/>
  <c r="Q27" i="5"/>
  <c r="K27" i="5"/>
  <c r="G27" i="5"/>
  <c r="F27" i="5"/>
  <c r="I27" i="5"/>
  <c r="S23" i="5"/>
  <c r="C27" i="5"/>
  <c r="E27" i="5"/>
  <c r="J27" i="5"/>
  <c r="O27" i="5"/>
  <c r="D27" i="5"/>
  <c r="C29" i="5"/>
  <c r="P29" i="5"/>
  <c r="Q29" i="5"/>
  <c r="K29" i="5"/>
  <c r="O29" i="5"/>
  <c r="J29" i="5"/>
  <c r="N29" i="5"/>
  <c r="L29" i="5"/>
  <c r="D29" i="5"/>
  <c r="M29" i="5"/>
  <c r="G29" i="5"/>
  <c r="R29" i="5"/>
  <c r="H29" i="5"/>
  <c r="I29" i="5"/>
  <c r="F29" i="5"/>
  <c r="S22" i="5"/>
  <c r="D28" i="5"/>
  <c r="H28" i="5"/>
  <c r="L28" i="5"/>
  <c r="P28" i="5"/>
  <c r="E28" i="5"/>
  <c r="M28" i="5"/>
  <c r="I28" i="5"/>
  <c r="F28" i="5"/>
  <c r="Q28" i="5"/>
  <c r="N28" i="5"/>
  <c r="C28" i="5"/>
  <c r="G28" i="5"/>
  <c r="J28" i="5"/>
  <c r="K28" i="5"/>
  <c r="O28" i="5"/>
  <c r="R28" i="5"/>
  <c r="S32" i="5"/>
  <c r="T52" i="4"/>
  <c r="T31" i="4"/>
  <c r="T19" i="4"/>
  <c r="T86" i="4"/>
  <c r="T107" i="4"/>
  <c r="T64" i="4"/>
  <c r="R38" i="5"/>
  <c r="M38" i="5"/>
  <c r="E38" i="5"/>
  <c r="N37" i="5"/>
  <c r="F37" i="5"/>
  <c r="O36" i="5"/>
  <c r="G36" i="5"/>
  <c r="L38" i="5"/>
  <c r="D38" i="5"/>
  <c r="M37" i="5"/>
  <c r="E37" i="5"/>
  <c r="N36" i="5"/>
  <c r="F36" i="5"/>
  <c r="K38" i="5"/>
  <c r="C38" i="5"/>
  <c r="L37" i="5"/>
  <c r="D37" i="5"/>
  <c r="M36" i="5"/>
  <c r="E36" i="5"/>
  <c r="J38" i="5"/>
  <c r="K37" i="5"/>
  <c r="C37" i="5"/>
  <c r="L36" i="5"/>
  <c r="D36" i="5"/>
  <c r="Q38" i="5"/>
  <c r="I38" i="5"/>
  <c r="R37" i="5"/>
  <c r="J37" i="5"/>
  <c r="K36" i="5"/>
  <c r="C36" i="5"/>
  <c r="N38" i="5"/>
  <c r="F38" i="5"/>
  <c r="O37" i="5"/>
  <c r="G37" i="5"/>
  <c r="H36" i="5"/>
  <c r="G38" i="5"/>
  <c r="Q37" i="5"/>
  <c r="P37" i="5"/>
  <c r="I37" i="5"/>
  <c r="H37" i="5"/>
  <c r="P38" i="5"/>
  <c r="R36" i="5"/>
  <c r="O38" i="5"/>
  <c r="Q36" i="5"/>
  <c r="J36" i="5"/>
  <c r="T96" i="4"/>
  <c r="T41" i="4"/>
  <c r="T119" i="4"/>
  <c r="S31" i="5"/>
  <c r="S21" i="5"/>
  <c r="S30" i="5"/>
  <c r="C54" i="6"/>
  <c r="M54" i="6"/>
  <c r="D55" i="6"/>
  <c r="B53" i="6"/>
  <c r="J9" i="4"/>
  <c r="Q9" i="4"/>
  <c r="D33" i="5" l="1"/>
  <c r="T9" i="4"/>
  <c r="T75" i="4"/>
  <c r="H38" i="5"/>
  <c r="P36" i="5"/>
  <c r="E29" i="5"/>
  <c r="I36" i="5"/>
  <c r="A10" i="4"/>
  <c r="P10" i="4"/>
  <c r="N33" i="5" l="1"/>
  <c r="J33" i="5"/>
  <c r="F33" i="5"/>
  <c r="H33" i="5"/>
  <c r="S27" i="5"/>
  <c r="R33" i="5"/>
  <c r="O33" i="5"/>
  <c r="G33" i="5"/>
  <c r="K33" i="5"/>
  <c r="P33" i="5"/>
  <c r="Q33" i="5"/>
  <c r="S29" i="5"/>
  <c r="M33" i="5"/>
  <c r="E33" i="5"/>
  <c r="C33" i="5"/>
  <c r="C35" i="5"/>
  <c r="I33" i="5"/>
  <c r="L33" i="5"/>
  <c r="S28" i="5"/>
  <c r="O34" i="5"/>
  <c r="R34" i="5"/>
  <c r="N34" i="5"/>
  <c r="C34" i="5"/>
  <c r="H34" i="5"/>
  <c r="K34" i="5"/>
  <c r="G34" i="5"/>
  <c r="P34" i="5"/>
  <c r="D34" i="5"/>
  <c r="J34" i="5"/>
  <c r="I34" i="5"/>
  <c r="L34" i="5"/>
  <c r="Q34" i="5"/>
  <c r="E34" i="5"/>
  <c r="F34" i="5"/>
  <c r="M34" i="5"/>
  <c r="P43" i="5"/>
  <c r="H43" i="5"/>
  <c r="O43" i="5"/>
  <c r="G43" i="5"/>
  <c r="M43" i="5"/>
  <c r="E43" i="5"/>
  <c r="C44" i="5"/>
  <c r="L43" i="5"/>
  <c r="D43" i="5"/>
  <c r="Q43" i="5"/>
  <c r="I43" i="5"/>
  <c r="C43" i="5"/>
  <c r="C42" i="5"/>
  <c r="O42" i="5"/>
  <c r="R43" i="5"/>
  <c r="N43" i="5"/>
  <c r="F43" i="5"/>
  <c r="M44" i="5"/>
  <c r="K43" i="5"/>
  <c r="J43" i="5"/>
  <c r="T108" i="4"/>
  <c r="M55" i="6"/>
  <c r="D56" i="6"/>
  <c r="C55" i="6"/>
  <c r="S37" i="5"/>
  <c r="S38" i="5"/>
  <c r="S36" i="5"/>
  <c r="B54" i="6"/>
  <c r="H10" i="4"/>
  <c r="K10" i="4"/>
  <c r="F10" i="4"/>
  <c r="Q10" i="4"/>
  <c r="S10" i="4"/>
  <c r="R10" i="4"/>
  <c r="I10" i="4"/>
  <c r="O10" i="4"/>
  <c r="G10" i="4"/>
  <c r="N10" i="4"/>
  <c r="L10" i="4"/>
  <c r="J10" i="4"/>
  <c r="M10" i="4"/>
  <c r="C39" i="5" l="1"/>
  <c r="G44" i="5"/>
  <c r="R42" i="5"/>
  <c r="O35" i="5"/>
  <c r="Q35" i="5"/>
  <c r="L35" i="5"/>
  <c r="P42" i="5"/>
  <c r="M42" i="5"/>
  <c r="H44" i="5"/>
  <c r="I44" i="5"/>
  <c r="F44" i="5"/>
  <c r="J42" i="5"/>
  <c r="L44" i="5"/>
  <c r="F42" i="5"/>
  <c r="R44" i="5"/>
  <c r="G42" i="5"/>
  <c r="F35" i="5"/>
  <c r="I42" i="5"/>
  <c r="N42" i="5"/>
  <c r="N44" i="5"/>
  <c r="Q44" i="5"/>
  <c r="E35" i="5"/>
  <c r="T76" i="4"/>
  <c r="Q42" i="5"/>
  <c r="H42" i="5"/>
  <c r="I35" i="5"/>
  <c r="P35" i="5"/>
  <c r="D44" i="5"/>
  <c r="T32" i="4"/>
  <c r="T97" i="4"/>
  <c r="E44" i="5"/>
  <c r="D42" i="5"/>
  <c r="T10" i="4"/>
  <c r="J35" i="5"/>
  <c r="J44" i="5"/>
  <c r="K42" i="5"/>
  <c r="T87" i="4"/>
  <c r="K44" i="5"/>
  <c r="T65" i="4"/>
  <c r="G35" i="5"/>
  <c r="T120" i="4"/>
  <c r="E42" i="5"/>
  <c r="T20" i="4"/>
  <c r="D35" i="5"/>
  <c r="P44" i="5"/>
  <c r="T42" i="4"/>
  <c r="T53" i="4"/>
  <c r="R35" i="5"/>
  <c r="L42" i="5"/>
  <c r="O44" i="5"/>
  <c r="K35" i="5"/>
  <c r="N35" i="5"/>
  <c r="H35" i="5"/>
  <c r="M35" i="5"/>
  <c r="K11" i="4"/>
  <c r="G11" i="4"/>
  <c r="A11" i="4"/>
  <c r="O11" i="4"/>
  <c r="H11" i="4"/>
  <c r="I11" i="4"/>
  <c r="J11" i="4"/>
  <c r="P11" i="4"/>
  <c r="Q11" i="4"/>
  <c r="R11" i="4"/>
  <c r="L11" i="4"/>
  <c r="F11" i="4"/>
  <c r="G39" i="5" l="1"/>
  <c r="L39" i="5"/>
  <c r="F39" i="5"/>
  <c r="J39" i="5"/>
  <c r="E39" i="5"/>
  <c r="Q39" i="5"/>
  <c r="S33" i="5"/>
  <c r="D39" i="5"/>
  <c r="O39" i="5"/>
  <c r="S35" i="5"/>
  <c r="K39" i="5"/>
  <c r="N39" i="5"/>
  <c r="M39" i="5"/>
  <c r="H39" i="5"/>
  <c r="I39" i="5"/>
  <c r="R39" i="5"/>
  <c r="P39" i="5"/>
  <c r="C41" i="5"/>
  <c r="O41" i="5"/>
  <c r="J41" i="5"/>
  <c r="D41" i="5"/>
  <c r="P41" i="5"/>
  <c r="R41" i="5"/>
  <c r="E41" i="5"/>
  <c r="M41" i="5"/>
  <c r="N41" i="5"/>
  <c r="L41" i="5"/>
  <c r="H41" i="5"/>
  <c r="G41" i="5"/>
  <c r="I41" i="5"/>
  <c r="Q41" i="5"/>
  <c r="S34" i="5"/>
  <c r="P40" i="5"/>
  <c r="M40" i="5"/>
  <c r="Q40" i="5"/>
  <c r="H40" i="5"/>
  <c r="E40" i="5"/>
  <c r="I40" i="5"/>
  <c r="N40" i="5"/>
  <c r="F40" i="5"/>
  <c r="K40" i="5"/>
  <c r="C40" i="5"/>
  <c r="O40" i="5"/>
  <c r="J40" i="5"/>
  <c r="D40" i="5"/>
  <c r="L40" i="5"/>
  <c r="G40" i="5"/>
  <c r="R40" i="5"/>
  <c r="T43" i="4"/>
  <c r="T77" i="4"/>
  <c r="T121" i="4"/>
  <c r="T88" i="4"/>
  <c r="T54" i="4"/>
  <c r="T66" i="4"/>
  <c r="T98" i="4"/>
  <c r="T21" i="4"/>
  <c r="S44" i="5"/>
  <c r="S42" i="5"/>
  <c r="M56" i="6"/>
  <c r="D57" i="6"/>
  <c r="S43" i="5"/>
  <c r="C56" i="6"/>
  <c r="B55" i="6"/>
  <c r="N11" i="4"/>
  <c r="M11" i="4"/>
  <c r="S11" i="4"/>
  <c r="I45" i="5" l="1"/>
  <c r="T11" i="4"/>
  <c r="F41" i="5"/>
  <c r="T33" i="4"/>
  <c r="K41" i="5"/>
  <c r="T109" i="4"/>
  <c r="S12" i="4"/>
  <c r="K12" i="4"/>
  <c r="M12" i="4"/>
  <c r="P12" i="4"/>
  <c r="O12" i="4"/>
  <c r="J12" i="4"/>
  <c r="N12" i="4"/>
  <c r="I12" i="4"/>
  <c r="L12" i="4"/>
  <c r="A12" i="4"/>
  <c r="H12" i="4"/>
  <c r="L45" i="5" l="1"/>
  <c r="J45" i="5"/>
  <c r="C45" i="5"/>
  <c r="R45" i="5"/>
  <c r="M45" i="5"/>
  <c r="S39" i="5"/>
  <c r="O45" i="5"/>
  <c r="P45" i="5"/>
  <c r="G45" i="5"/>
  <c r="F45" i="5"/>
  <c r="E45" i="5"/>
  <c r="Q45" i="5"/>
  <c r="S41" i="5"/>
  <c r="H45" i="5"/>
  <c r="D45" i="5"/>
  <c r="K45" i="5"/>
  <c r="N45" i="5"/>
  <c r="S40" i="5"/>
  <c r="F68" i="4"/>
  <c r="N79" i="4"/>
  <c r="Q79" i="4"/>
  <c r="T99" i="4"/>
  <c r="H68" i="4"/>
  <c r="O68" i="4"/>
  <c r="Q90" i="4"/>
  <c r="T89" i="4"/>
  <c r="T90" i="4" s="1"/>
  <c r="E90" i="4"/>
  <c r="K13" i="4"/>
  <c r="O13" i="4"/>
  <c r="T22" i="4"/>
  <c r="L35" i="4"/>
  <c r="M35" i="4"/>
  <c r="R123" i="4"/>
  <c r="P123" i="4"/>
  <c r="J79" i="4"/>
  <c r="T78" i="4"/>
  <c r="T79" i="4" s="1"/>
  <c r="E79" i="4"/>
  <c r="Q123" i="4"/>
  <c r="G123" i="4"/>
  <c r="L68" i="4"/>
  <c r="N90" i="4"/>
  <c r="S13" i="4"/>
  <c r="H13" i="4"/>
  <c r="Q35" i="4"/>
  <c r="K123" i="4"/>
  <c r="O79" i="4"/>
  <c r="I79" i="4"/>
  <c r="N13" i="4"/>
  <c r="K68" i="4"/>
  <c r="H90" i="4"/>
  <c r="F90" i="4"/>
  <c r="P13" i="4"/>
  <c r="H35" i="4"/>
  <c r="N35" i="4"/>
  <c r="I123" i="4"/>
  <c r="T122" i="4"/>
  <c r="T123" i="4" s="1"/>
  <c r="E123" i="4"/>
  <c r="P79" i="4"/>
  <c r="R79" i="4"/>
  <c r="N68" i="4"/>
  <c r="P68" i="4"/>
  <c r="T55" i="4"/>
  <c r="I90" i="4"/>
  <c r="P90" i="4"/>
  <c r="L13" i="4"/>
  <c r="T44" i="4"/>
  <c r="R35" i="4"/>
  <c r="M123" i="4"/>
  <c r="S79" i="4"/>
  <c r="K79" i="4"/>
  <c r="T67" i="4"/>
  <c r="T68" i="4" s="1"/>
  <c r="E68" i="4"/>
  <c r="K35" i="4"/>
  <c r="Q68" i="4"/>
  <c r="I68" i="4"/>
  <c r="J90" i="4"/>
  <c r="K90" i="4"/>
  <c r="E13" i="4"/>
  <c r="I13" i="4"/>
  <c r="I35" i="4"/>
  <c r="P35" i="4"/>
  <c r="H123" i="4"/>
  <c r="N123" i="4"/>
  <c r="T34" i="4"/>
  <c r="T35" i="4" s="1"/>
  <c r="E35" i="4"/>
  <c r="M68" i="4"/>
  <c r="R68" i="4"/>
  <c r="G90" i="4"/>
  <c r="K56" i="5"/>
  <c r="C56" i="5"/>
  <c r="L55" i="5"/>
  <c r="D55" i="5"/>
  <c r="M54" i="5"/>
  <c r="R56" i="5"/>
  <c r="J56" i="5"/>
  <c r="K55" i="5"/>
  <c r="C55" i="5"/>
  <c r="L54" i="5"/>
  <c r="D54" i="5"/>
  <c r="Q56" i="5"/>
  <c r="I56" i="5"/>
  <c r="R55" i="5"/>
  <c r="J55" i="5"/>
  <c r="K54" i="5"/>
  <c r="C54" i="5"/>
  <c r="P56" i="5"/>
  <c r="H56" i="5"/>
  <c r="Q55" i="5"/>
  <c r="I55" i="5"/>
  <c r="R54" i="5"/>
  <c r="J54" i="5"/>
  <c r="O56" i="5"/>
  <c r="G56" i="5"/>
  <c r="P55" i="5"/>
  <c r="H55" i="5"/>
  <c r="I54" i="5"/>
  <c r="L56" i="5"/>
  <c r="D56" i="5"/>
  <c r="M55" i="5"/>
  <c r="E55" i="5"/>
  <c r="N54" i="5"/>
  <c r="N55" i="5"/>
  <c r="G55" i="5"/>
  <c r="F55" i="5"/>
  <c r="N56" i="5"/>
  <c r="M56" i="5"/>
  <c r="O54" i="5"/>
  <c r="H54" i="5"/>
  <c r="O55" i="5"/>
  <c r="E56" i="5"/>
  <c r="G54" i="5"/>
  <c r="M13" i="4"/>
  <c r="S35" i="4"/>
  <c r="F35" i="4"/>
  <c r="L123" i="4"/>
  <c r="F123" i="4"/>
  <c r="T110" i="4"/>
  <c r="F79" i="4"/>
  <c r="L79" i="4"/>
  <c r="S90" i="4"/>
  <c r="L90" i="4"/>
  <c r="R90" i="4"/>
  <c r="J13" i="4"/>
  <c r="J35" i="4"/>
  <c r="O35" i="4"/>
  <c r="J123" i="4"/>
  <c r="O123" i="4"/>
  <c r="H79" i="4"/>
  <c r="M57" i="6"/>
  <c r="D58" i="6"/>
  <c r="C57" i="6"/>
  <c r="B56" i="6"/>
  <c r="R12" i="4"/>
  <c r="F12" i="4"/>
  <c r="Q12" i="4"/>
  <c r="G12" i="4"/>
  <c r="T12" i="4" l="1"/>
  <c r="T13" i="4" s="1"/>
  <c r="G79" i="4"/>
  <c r="S123" i="4"/>
  <c r="G35" i="4"/>
  <c r="F56" i="5"/>
  <c r="S68" i="4"/>
  <c r="M79" i="4"/>
  <c r="G68" i="4"/>
  <c r="M90" i="4"/>
  <c r="P54" i="5"/>
  <c r="Q13" i="4"/>
  <c r="F13" i="4"/>
  <c r="E54" i="5"/>
  <c r="G13" i="4"/>
  <c r="F54" i="5"/>
  <c r="J68" i="4"/>
  <c r="Q54" i="5"/>
  <c r="R13" i="4"/>
  <c r="O90" i="4"/>
  <c r="S45" i="5" l="1"/>
  <c r="E53" i="5"/>
  <c r="L53" i="5"/>
  <c r="J53" i="5"/>
  <c r="I53" i="5"/>
  <c r="O53" i="5"/>
  <c r="R53" i="5"/>
  <c r="K53" i="5"/>
  <c r="D53" i="5"/>
  <c r="G53" i="5"/>
  <c r="P53" i="5"/>
  <c r="M53" i="5"/>
  <c r="F53" i="5"/>
  <c r="H53" i="5"/>
  <c r="N53" i="5"/>
  <c r="C53" i="5"/>
  <c r="Q53" i="5"/>
  <c r="D52" i="5"/>
  <c r="M52" i="5"/>
  <c r="J52" i="5"/>
  <c r="H52" i="5"/>
  <c r="E52" i="5"/>
  <c r="R52" i="5"/>
  <c r="Q52" i="5"/>
  <c r="N52" i="5"/>
  <c r="I52" i="5"/>
  <c r="F52" i="5"/>
  <c r="K52" i="5"/>
  <c r="O52" i="5"/>
  <c r="C52" i="5"/>
  <c r="G52" i="5"/>
  <c r="L52" i="5"/>
  <c r="P52" i="5"/>
  <c r="F101" i="4"/>
  <c r="L101" i="4"/>
  <c r="O101" i="4"/>
  <c r="F46" i="4"/>
  <c r="R46" i="4"/>
  <c r="O112" i="4"/>
  <c r="N57" i="4"/>
  <c r="T23" i="4"/>
  <c r="T24" i="4" s="1"/>
  <c r="E24" i="4"/>
  <c r="H101" i="4"/>
  <c r="Q101" i="4"/>
  <c r="S46" i="4"/>
  <c r="G46" i="4"/>
  <c r="P112" i="4"/>
  <c r="K112" i="4"/>
  <c r="O57" i="4"/>
  <c r="M57" i="4"/>
  <c r="N24" i="4"/>
  <c r="K24" i="4"/>
  <c r="T111" i="4"/>
  <c r="T112" i="4" s="1"/>
  <c r="E112" i="4"/>
  <c r="M101" i="4"/>
  <c r="N101" i="4"/>
  <c r="R57" i="4"/>
  <c r="G57" i="4"/>
  <c r="I24" i="4"/>
  <c r="F24" i="4"/>
  <c r="S24" i="4"/>
  <c r="I101" i="4"/>
  <c r="L46" i="4"/>
  <c r="H46" i="4"/>
  <c r="O46" i="4"/>
  <c r="F112" i="4"/>
  <c r="H112" i="4"/>
  <c r="S112" i="4"/>
  <c r="T100" i="4"/>
  <c r="T101" i="4" s="1"/>
  <c r="E101" i="4"/>
  <c r="S101" i="4"/>
  <c r="N46" i="4"/>
  <c r="J46" i="4"/>
  <c r="T56" i="4"/>
  <c r="T57" i="4" s="1"/>
  <c r="E57" i="4"/>
  <c r="P57" i="4"/>
  <c r="R24" i="4"/>
  <c r="O24" i="4"/>
  <c r="R101" i="4"/>
  <c r="J101" i="4"/>
  <c r="G112" i="4"/>
  <c r="L112" i="4"/>
  <c r="P101" i="4"/>
  <c r="K101" i="4"/>
  <c r="K46" i="4"/>
  <c r="J112" i="4"/>
  <c r="S57" i="4"/>
  <c r="J24" i="4"/>
  <c r="G24" i="4"/>
  <c r="P46" i="4"/>
  <c r="Q112" i="4"/>
  <c r="M112" i="4"/>
  <c r="J57" i="4"/>
  <c r="L57" i="4"/>
  <c r="L24" i="4"/>
  <c r="P24" i="4"/>
  <c r="T45" i="4"/>
  <c r="T46" i="4" s="1"/>
  <c r="E46" i="4"/>
  <c r="M46" i="4"/>
  <c r="R112" i="4"/>
  <c r="F57" i="4"/>
  <c r="I57" i="4"/>
  <c r="H24" i="4"/>
  <c r="G101" i="4"/>
  <c r="Q46" i="4"/>
  <c r="I46" i="4"/>
  <c r="I112" i="4"/>
  <c r="N112" i="4"/>
  <c r="K57" i="4"/>
  <c r="H57" i="4"/>
  <c r="Q57" i="4"/>
  <c r="M24" i="4"/>
  <c r="Q24" i="4"/>
  <c r="C58" i="6"/>
  <c r="D59" i="6"/>
  <c r="M58" i="6"/>
  <c r="S54" i="5"/>
  <c r="S56" i="5"/>
  <c r="S55" i="5"/>
  <c r="B57" i="6"/>
  <c r="J57" i="5" l="1"/>
  <c r="R57" i="5"/>
  <c r="L57" i="5"/>
  <c r="P57" i="5"/>
  <c r="E57" i="5"/>
  <c r="M57" i="5"/>
  <c r="Q57" i="5"/>
  <c r="D57" i="5"/>
  <c r="O57" i="5"/>
  <c r="F57" i="5"/>
  <c r="I57" i="5"/>
  <c r="S53" i="5"/>
  <c r="H57" i="5"/>
  <c r="C57" i="5"/>
  <c r="K57" i="5"/>
  <c r="N57" i="5"/>
  <c r="S52" i="5"/>
  <c r="G57" i="5"/>
  <c r="D63" i="6"/>
  <c r="M63" i="6" s="1"/>
  <c r="D60" i="6"/>
  <c r="M60" i="6" s="1"/>
  <c r="M59" i="6"/>
  <c r="C59" i="6"/>
  <c r="B58" i="6"/>
  <c r="S57" i="5" l="1"/>
  <c r="C63" i="6"/>
  <c r="D64" i="6"/>
  <c r="M64" i="6" s="1"/>
  <c r="B59" i="6"/>
  <c r="G35" i="6" l="1"/>
  <c r="D65" i="6"/>
  <c r="M65" i="6" s="1"/>
  <c r="C64" i="6"/>
  <c r="B63" i="6"/>
  <c r="C65" i="6" l="1"/>
  <c r="D66" i="6"/>
  <c r="M66" i="6" s="1"/>
  <c r="B64" i="6"/>
  <c r="C66" i="6" l="1"/>
  <c r="D67" i="6"/>
  <c r="M67" i="6" s="1"/>
  <c r="B65" i="6"/>
  <c r="D68" i="6" l="1"/>
  <c r="M68" i="6" s="1"/>
  <c r="C67" i="6"/>
  <c r="B66" i="6"/>
  <c r="C68" i="6" l="1"/>
  <c r="D69" i="6"/>
  <c r="M69" i="6" s="1"/>
  <c r="B67" i="6"/>
  <c r="C69" i="6" l="1"/>
  <c r="D70" i="6"/>
  <c r="M70" i="6" s="1"/>
  <c r="B68" i="6"/>
  <c r="C70" i="6" l="1"/>
  <c r="D71" i="6"/>
  <c r="M71" i="6" s="1"/>
  <c r="B69" i="6"/>
  <c r="D72" i="6" l="1"/>
  <c r="M72" i="6" s="1"/>
  <c r="C71" i="6"/>
  <c r="B70" i="6"/>
  <c r="D73" i="6" l="1"/>
  <c r="M73" i="6" s="1"/>
  <c r="C72" i="6"/>
  <c r="B71" i="6"/>
  <c r="D74" i="6" l="1"/>
  <c r="M74" i="6" s="1"/>
  <c r="C73" i="6"/>
  <c r="B72" i="6"/>
  <c r="C74" i="6" l="1"/>
  <c r="D78" i="6"/>
  <c r="M78" i="6" s="1"/>
  <c r="D75" i="6"/>
  <c r="M75" i="6" s="1"/>
  <c r="B73" i="6"/>
  <c r="C78" i="6" l="1"/>
  <c r="D79" i="6"/>
  <c r="M79" i="6" s="1"/>
  <c r="B74" i="6"/>
  <c r="G36" i="6" l="1"/>
  <c r="C79" i="6"/>
  <c r="D80" i="6"/>
  <c r="M80" i="6" s="1"/>
  <c r="B78" i="6"/>
  <c r="C80" i="6" l="1"/>
  <c r="D81" i="6"/>
  <c r="M81" i="6" s="1"/>
  <c r="B79" i="6"/>
  <c r="D82" i="6" l="1"/>
  <c r="M82" i="6" s="1"/>
  <c r="C81" i="6"/>
  <c r="B80" i="6"/>
  <c r="D83" i="6" l="1"/>
  <c r="M83" i="6" s="1"/>
  <c r="C82" i="6"/>
  <c r="B81" i="6"/>
  <c r="C83" i="6" l="1"/>
  <c r="D84" i="6"/>
  <c r="M84" i="6" s="1"/>
  <c r="B82" i="6"/>
  <c r="D85" i="6" l="1"/>
  <c r="M85" i="6" s="1"/>
  <c r="C84" i="6"/>
  <c r="B83" i="6"/>
  <c r="D86" i="6" l="1"/>
  <c r="M86" i="6" s="1"/>
  <c r="C85" i="6"/>
  <c r="B84" i="6"/>
  <c r="C86" i="6" l="1"/>
  <c r="D87" i="6"/>
  <c r="M87" i="6" s="1"/>
  <c r="B85" i="6"/>
  <c r="D88" i="6" l="1"/>
  <c r="M88" i="6" s="1"/>
  <c r="C87" i="6"/>
  <c r="B86" i="6"/>
  <c r="C88" i="6" l="1"/>
  <c r="D89" i="6"/>
  <c r="M89" i="6" s="1"/>
  <c r="B87" i="6"/>
  <c r="D93" i="6" l="1"/>
  <c r="M93" i="6" s="1"/>
  <c r="D90" i="6"/>
  <c r="M90" i="6" s="1"/>
  <c r="C89" i="6"/>
  <c r="B88" i="6"/>
  <c r="D94" i="6" l="1"/>
  <c r="M94" i="6" s="1"/>
  <c r="C93" i="6"/>
  <c r="B89" i="6"/>
  <c r="G37" i="6" l="1"/>
  <c r="C94" i="6"/>
  <c r="D95" i="6"/>
  <c r="M95" i="6" s="1"/>
  <c r="B93" i="6"/>
  <c r="D96" i="6" l="1"/>
  <c r="M96" i="6" s="1"/>
  <c r="C95" i="6"/>
  <c r="B94" i="6"/>
  <c r="D97" i="6" l="1"/>
  <c r="M97" i="6" s="1"/>
  <c r="C96" i="6"/>
  <c r="B95" i="6"/>
  <c r="C97" i="6" l="1"/>
  <c r="D98" i="6"/>
  <c r="M98" i="6" s="1"/>
  <c r="B96" i="6"/>
  <c r="C98" i="6" l="1"/>
  <c r="D99" i="6"/>
  <c r="M99" i="6" s="1"/>
  <c r="B97" i="6"/>
  <c r="C99" i="6" l="1"/>
  <c r="D100" i="6"/>
  <c r="M100" i="6" s="1"/>
  <c r="B98" i="6"/>
  <c r="C100" i="6" l="1"/>
  <c r="D101" i="6"/>
  <c r="M101" i="6" s="1"/>
  <c r="B99" i="6"/>
  <c r="C101" i="6" l="1"/>
  <c r="D102" i="6"/>
  <c r="M102" i="6" s="1"/>
  <c r="B100" i="6"/>
  <c r="C102" i="6" l="1"/>
  <c r="D103" i="6"/>
  <c r="M103" i="6" s="1"/>
  <c r="B101" i="6"/>
  <c r="D104" i="6" l="1"/>
  <c r="M104" i="6" s="1"/>
  <c r="C103" i="6"/>
  <c r="B102" i="6"/>
  <c r="C104" i="6" l="1"/>
  <c r="D105" i="6"/>
  <c r="M105" i="6" s="1"/>
  <c r="D108" i="6"/>
  <c r="M108" i="6" s="1"/>
  <c r="B103" i="6"/>
  <c r="C108" i="6" l="1"/>
  <c r="D109" i="6"/>
  <c r="M109" i="6" s="1"/>
  <c r="B104" i="6"/>
  <c r="G38" i="6" l="1"/>
  <c r="C109" i="6"/>
  <c r="D110" i="6"/>
  <c r="M110" i="6" s="1"/>
  <c r="B108" i="6"/>
  <c r="D111" i="6" l="1"/>
  <c r="M111" i="6" s="1"/>
  <c r="C110" i="6"/>
  <c r="B109" i="6"/>
  <c r="D112" i="6" l="1"/>
  <c r="M112" i="6" s="1"/>
  <c r="C111" i="6"/>
  <c r="B110" i="6"/>
  <c r="C112" i="6" l="1"/>
  <c r="D113" i="6"/>
  <c r="M113" i="6" s="1"/>
  <c r="B111" i="6"/>
  <c r="D114" i="6" l="1"/>
  <c r="M114" i="6" s="1"/>
  <c r="C113" i="6"/>
  <c r="B112" i="6"/>
  <c r="C114" i="6" l="1"/>
  <c r="D115" i="6"/>
  <c r="M115" i="6" s="1"/>
  <c r="B113" i="6"/>
  <c r="D116" i="6" l="1"/>
  <c r="M116" i="6" s="1"/>
  <c r="C115" i="6"/>
  <c r="B114" i="6"/>
  <c r="C116" i="6" l="1"/>
  <c r="D117" i="6"/>
  <c r="M117" i="6" s="1"/>
  <c r="B115" i="6"/>
  <c r="D118" i="6" l="1"/>
  <c r="M118" i="6" s="1"/>
  <c r="C117" i="6"/>
  <c r="B116" i="6"/>
  <c r="C118" i="6" l="1"/>
  <c r="D119" i="6"/>
  <c r="M119" i="6" s="1"/>
  <c r="B117" i="6"/>
  <c r="C119" i="6" l="1"/>
  <c r="D123" i="6"/>
  <c r="M123" i="6" s="1"/>
  <c r="D120" i="6"/>
  <c r="M120" i="6" s="1"/>
  <c r="B118" i="6"/>
  <c r="D124" i="6" l="1"/>
  <c r="M124" i="6" s="1"/>
  <c r="C123" i="6"/>
  <c r="B119" i="6"/>
  <c r="G39" i="6" l="1"/>
  <c r="C124" i="6"/>
  <c r="D125" i="6"/>
  <c r="M125" i="6" s="1"/>
  <c r="B123" i="6"/>
  <c r="D126" i="6" l="1"/>
  <c r="M126" i="6" s="1"/>
  <c r="C125" i="6"/>
  <c r="B124" i="6"/>
  <c r="D127" i="6" l="1"/>
  <c r="M127" i="6" s="1"/>
  <c r="C126" i="6"/>
  <c r="B125" i="6"/>
  <c r="C127" i="6" l="1"/>
  <c r="D128" i="6"/>
  <c r="M128" i="6" s="1"/>
  <c r="B126" i="6"/>
  <c r="C128" i="6" l="1"/>
  <c r="D129" i="6"/>
  <c r="M129" i="6" s="1"/>
  <c r="B127" i="6"/>
  <c r="C129" i="6" l="1"/>
  <c r="D130" i="6"/>
  <c r="M130" i="6" s="1"/>
  <c r="B128" i="6"/>
  <c r="D131" i="6" l="1"/>
  <c r="M131" i="6" s="1"/>
  <c r="C130" i="6"/>
  <c r="B129" i="6"/>
  <c r="C131" i="6" l="1"/>
  <c r="D132" i="6"/>
  <c r="M132" i="6" s="1"/>
  <c r="B130" i="6"/>
  <c r="C132" i="6" l="1"/>
  <c r="D133" i="6"/>
  <c r="M133" i="6" s="1"/>
  <c r="B131" i="6"/>
  <c r="C133" i="6" l="1"/>
  <c r="D134" i="6"/>
  <c r="M134" i="6" s="1"/>
  <c r="B132" i="6"/>
  <c r="D138" i="6" l="1"/>
  <c r="M138" i="6" s="1"/>
  <c r="D135" i="6"/>
  <c r="M135" i="6" s="1"/>
  <c r="C134" i="6"/>
  <c r="B133" i="6"/>
  <c r="C138" i="6" l="1"/>
  <c r="D139" i="6"/>
  <c r="M139" i="6" s="1"/>
  <c r="B134" i="6"/>
  <c r="G40" i="6" l="1"/>
  <c r="C139" i="6"/>
  <c r="D140" i="6"/>
  <c r="M140" i="6" s="1"/>
  <c r="B138" i="6"/>
  <c r="D141" i="6" l="1"/>
  <c r="M141" i="6" s="1"/>
  <c r="C140" i="6"/>
  <c r="B139" i="6"/>
  <c r="C141" i="6" l="1"/>
  <c r="D142" i="6"/>
  <c r="M142" i="6" s="1"/>
  <c r="B140" i="6"/>
  <c r="C142" i="6" l="1"/>
  <c r="D143" i="6"/>
  <c r="M143" i="6" s="1"/>
  <c r="B141" i="6"/>
  <c r="D144" i="6" l="1"/>
  <c r="M144" i="6" s="1"/>
  <c r="C143" i="6"/>
  <c r="B142" i="6"/>
  <c r="C144" i="6" l="1"/>
  <c r="D145" i="6"/>
  <c r="M145" i="6" s="1"/>
  <c r="B143" i="6"/>
  <c r="C145" i="6" l="1"/>
  <c r="D146" i="6"/>
  <c r="M146" i="6" s="1"/>
  <c r="B144" i="6"/>
  <c r="D147" i="6" l="1"/>
  <c r="M147" i="6" s="1"/>
  <c r="C146" i="6"/>
  <c r="B145" i="6"/>
  <c r="D148" i="6" l="1"/>
  <c r="M148" i="6" s="1"/>
  <c r="C147" i="6"/>
  <c r="B146" i="6"/>
  <c r="D149" i="6" l="1"/>
  <c r="M149" i="6" s="1"/>
  <c r="C148" i="6"/>
  <c r="B147" i="6"/>
  <c r="C149" i="6" l="1"/>
  <c r="D150" i="6"/>
  <c r="M150" i="6" s="1"/>
  <c r="B148" i="6"/>
  <c r="B149" i="6"/>
  <c r="I23" i="6" l="1"/>
  <c r="I29" i="6"/>
  <c r="I27" i="6"/>
  <c r="J21" i="6"/>
  <c r="I25" i="6"/>
  <c r="J23" i="6"/>
  <c r="J27" i="6"/>
  <c r="J25" i="6"/>
  <c r="J29" i="6"/>
  <c r="I21" i="6"/>
  <c r="G41" i="6"/>
  <c r="D23" i="6"/>
  <c r="G23" i="6"/>
  <c r="D21" i="6"/>
  <c r="G29" i="6"/>
  <c r="C23" i="6"/>
  <c r="G21" i="6"/>
  <c r="C27" i="6"/>
  <c r="G25" i="6"/>
  <c r="C25" i="6"/>
  <c r="G27" i="6"/>
  <c r="D25" i="6"/>
  <c r="C21" i="6"/>
  <c r="D27" i="6"/>
  <c r="C29" i="6"/>
  <c r="E29" i="6" s="1"/>
  <c r="R21" i="6" l="1"/>
  <c r="F29" i="6"/>
  <c r="AD29" i="6" s="1"/>
  <c r="U29" i="6"/>
  <c r="U23" i="6"/>
  <c r="U24" i="6" s="1"/>
  <c r="U27" i="6"/>
  <c r="U28" i="6" s="1"/>
  <c r="K29" i="6"/>
  <c r="E21" i="6"/>
  <c r="F21" i="6" s="1"/>
  <c r="H21" i="6" s="1"/>
  <c r="U25" i="6"/>
  <c r="U26" i="6" s="1"/>
  <c r="N25" i="6"/>
  <c r="Z25" i="6"/>
  <c r="Z26" i="6" s="1"/>
  <c r="V25" i="6"/>
  <c r="V26" i="6" s="1"/>
  <c r="S25" i="6"/>
  <c r="S26" i="6" s="1"/>
  <c r="P25" i="6"/>
  <c r="P26" i="6" s="1"/>
  <c r="AA25" i="6"/>
  <c r="AA26" i="6" s="1"/>
  <c r="T25" i="6"/>
  <c r="T26" i="6" s="1"/>
  <c r="Q25" i="6"/>
  <c r="Q26" i="6" s="1"/>
  <c r="AB25" i="6"/>
  <c r="AB26" i="6" s="1"/>
  <c r="O25" i="6"/>
  <c r="O26" i="6" s="1"/>
  <c r="X25" i="6"/>
  <c r="X26" i="6" s="1"/>
  <c r="R25" i="6"/>
  <c r="R26" i="6" s="1"/>
  <c r="W25" i="6"/>
  <c r="W26" i="6" s="1"/>
  <c r="Y25" i="6"/>
  <c r="Y26" i="6" s="1"/>
  <c r="AB21" i="6"/>
  <c r="AB22" i="6" s="1"/>
  <c r="O27" i="6"/>
  <c r="O28" i="6" s="1"/>
  <c r="Y27" i="6"/>
  <c r="Y28" i="6" s="1"/>
  <c r="W27" i="6"/>
  <c r="W28" i="6" s="1"/>
  <c r="R27" i="6"/>
  <c r="R28" i="6" s="1"/>
  <c r="N27" i="6"/>
  <c r="Z27" i="6"/>
  <c r="Z28" i="6" s="1"/>
  <c r="P27" i="6"/>
  <c r="P28" i="6" s="1"/>
  <c r="AA27" i="6"/>
  <c r="AA28" i="6" s="1"/>
  <c r="T27" i="6"/>
  <c r="T28" i="6" s="1"/>
  <c r="X27" i="6"/>
  <c r="X28" i="6" s="1"/>
  <c r="AB27" i="6"/>
  <c r="AB28" i="6" s="1"/>
  <c r="S27" i="6"/>
  <c r="S28" i="6" s="1"/>
  <c r="Q27" i="6"/>
  <c r="Q28" i="6" s="1"/>
  <c r="V27" i="6"/>
  <c r="V28" i="6" s="1"/>
  <c r="U21" i="6"/>
  <c r="U22" i="6" s="1"/>
  <c r="Q21" i="6"/>
  <c r="Q22" i="6" s="1"/>
  <c r="O21" i="6"/>
  <c r="O22" i="6" s="1"/>
  <c r="Y21" i="6"/>
  <c r="Y22" i="6" s="1"/>
  <c r="N21" i="6"/>
  <c r="Z21" i="6"/>
  <c r="Z22" i="6" s="1"/>
  <c r="V21" i="6"/>
  <c r="V22" i="6" s="1"/>
  <c r="S21" i="6"/>
  <c r="S22" i="6" s="1"/>
  <c r="W21" i="6"/>
  <c r="W22" i="6" s="1"/>
  <c r="X21" i="6"/>
  <c r="X22" i="6" s="1"/>
  <c r="R22" i="6"/>
  <c r="AA21" i="6"/>
  <c r="AA22" i="6" s="1"/>
  <c r="T21" i="6"/>
  <c r="T22" i="6" s="1"/>
  <c r="P21" i="6"/>
  <c r="P22" i="6" s="1"/>
  <c r="Q29" i="6"/>
  <c r="O29" i="6"/>
  <c r="Y29" i="6"/>
  <c r="N29" i="6"/>
  <c r="Z29" i="6"/>
  <c r="V29" i="6"/>
  <c r="S29" i="6"/>
  <c r="T29" i="6"/>
  <c r="P29" i="6"/>
  <c r="R29" i="6"/>
  <c r="AB29" i="6"/>
  <c r="X29" i="6"/>
  <c r="AA29" i="6"/>
  <c r="W29" i="6"/>
  <c r="P23" i="6"/>
  <c r="P24" i="6" s="1"/>
  <c r="AA23" i="6"/>
  <c r="AA24" i="6" s="1"/>
  <c r="T23" i="6"/>
  <c r="T24" i="6" s="1"/>
  <c r="X23" i="6"/>
  <c r="X24" i="6" s="1"/>
  <c r="AB23" i="6"/>
  <c r="AB24" i="6" s="1"/>
  <c r="O23" i="6"/>
  <c r="O24" i="6" s="1"/>
  <c r="Y23" i="6"/>
  <c r="Y24" i="6" s="1"/>
  <c r="W23" i="6"/>
  <c r="W24" i="6" s="1"/>
  <c r="R23" i="6"/>
  <c r="R24" i="6" s="1"/>
  <c r="Z23" i="6"/>
  <c r="Z24" i="6" s="1"/>
  <c r="N23" i="6"/>
  <c r="Q23" i="6"/>
  <c r="Q24" i="6" s="1"/>
  <c r="S23" i="6"/>
  <c r="S24" i="6" s="1"/>
  <c r="V23" i="6"/>
  <c r="V24" i="6" s="1"/>
  <c r="E23" i="6"/>
  <c r="K27" i="6"/>
  <c r="E27" i="6"/>
  <c r="E25" i="6"/>
  <c r="K25" i="6"/>
  <c r="K21" i="6"/>
  <c r="K23" i="6"/>
  <c r="H29" i="6" l="1"/>
  <c r="AD21" i="6"/>
  <c r="AD22" i="6" s="1"/>
  <c r="F27" i="6"/>
  <c r="H27" i="6" s="1"/>
  <c r="F25" i="6"/>
  <c r="H25" i="6" s="1"/>
  <c r="F23" i="6"/>
  <c r="H23" i="6" s="1"/>
  <c r="N24" i="6"/>
  <c r="AC23" i="6"/>
  <c r="AC24" i="6" s="1"/>
  <c r="N22" i="6"/>
  <c r="AC21" i="6"/>
  <c r="AC22" i="6" s="1"/>
  <c r="AC27" i="6"/>
  <c r="AC28" i="6" s="1"/>
  <c r="N28" i="6"/>
  <c r="AC25" i="6"/>
  <c r="AC26" i="6" s="1"/>
  <c r="N26" i="6"/>
  <c r="AC29" i="6"/>
  <c r="AD27" i="6" l="1"/>
  <c r="AE28" i="6" s="1"/>
  <c r="AE22" i="6"/>
  <c r="AD23" i="6"/>
  <c r="AD24" i="6" s="1"/>
  <c r="AD25" i="6"/>
  <c r="AD28" i="6" l="1"/>
  <c r="AE24" i="6"/>
  <c r="AE26" i="6"/>
  <c r="AD26" i="6"/>
</calcChain>
</file>

<file path=xl/sharedStrings.xml><?xml version="1.0" encoding="utf-8"?>
<sst xmlns="http://schemas.openxmlformats.org/spreadsheetml/2006/main" count="3596" uniqueCount="399">
  <si>
    <t xml:space="preserve">V.1                                                                                                          </t>
  </si>
  <si>
    <t>Über diese Excelvorlage</t>
  </si>
  <si>
    <t>Diese Excelvorlage soll Ihnen helfen die abrechenbaren Personalkosten für Ihre Horizon Europe Projekte zu berechnen. Grundlage für die Berechnungsmethode ist das Annotated Grant Agreement V1.0 DRAFT.</t>
  </si>
  <si>
    <t>Die Excelvorlage wurde von einer Arbeitsgruppe aus EU-Projektmanagerinnen erstellt und von der BAK AG Projektmanagement und KoWi koordiniert.</t>
  </si>
  <si>
    <t xml:space="preserve">Sie müssen die Vorlage selbstständig an die individuellen Prozesse Ihrer Einrichtung anpassen. Dies liegt in der Verantwortung der Anwender_innen. </t>
  </si>
  <si>
    <t xml:space="preserve">Die Arbeitsgruppe hat zusätzlich eine Timesheetvorlage erstellt. </t>
  </si>
  <si>
    <t>Disclaimer:</t>
  </si>
  <si>
    <t xml:space="preserve">Dies ist keine allgemein gültige und verbindliche Vorlage der Europäischen Kommission. Die Excelvorlage zur Personalkostenkalkulation steht zur freien Nutzung zur Verfügung. 
Von Seiten der den Entwurf erstellenden Parteien werden keine Garantien für die Richtigkeit der gemachten Angaben übernommen. Die Autor_innen übernehmen keine Haftung. Die Verwendung des gesamten Dokuments oder einzelner Teile erfolgt auf eigene Verantwortung und entbindet die Nutzer_innen nicht von einer Prüfung, um ihre eigenen Interessen und Rechte zu schützen. </t>
  </si>
  <si>
    <t>About</t>
  </si>
  <si>
    <t>This Excel template will help you to calculate the incurred personnel costs in your Horizon Europe projects. The  calculation method used is based on the information published in the Annotated Grant Agreement V1.0 DRAFT.</t>
  </si>
  <si>
    <t>The Excel template was created by a group of EU project managers and coordinated by the BAK AG project management and KoWi. </t>
  </si>
  <si>
    <t>Please note this is a template that has to be adapted to the individual processes of your institution and it is the responsibility of the user to do so.</t>
  </si>
  <si>
    <t>The group of EU project managers has also created a template for timesheets.</t>
  </si>
  <si>
    <t>Please note this is not a generally valid and binding template of the European Commission. This Excel template to calculate personnel cost incurred is available for free use. </t>
  </si>
  <si>
    <t>No guarantees are made by the parties preparing the template as to the accuracy of the information provided. The authors do not assume any liability. The use of the whole document or parts of it is at the user's own risk and does not release the user from checking it in order to protect his_her own interests and rights. </t>
  </si>
  <si>
    <t>Worauf muss ich beim Ausfüllen achten?</t>
  </si>
  <si>
    <r>
      <t xml:space="preserve">Diese Vorlage enthält Funktionen, die </t>
    </r>
    <r>
      <rPr>
        <b/>
        <sz val="11"/>
        <color theme="1"/>
        <rFont val="Calibri"/>
        <family val="2"/>
        <scheme val="minor"/>
      </rPr>
      <t>nur mit Excelversionen ab 2019 oder neuer</t>
    </r>
    <r>
      <rPr>
        <sz val="11"/>
        <color theme="1"/>
        <rFont val="Calibri"/>
        <family val="2"/>
        <scheme val="minor"/>
      </rPr>
      <t xml:space="preserve"> funktionieren.</t>
    </r>
  </si>
  <si>
    <t xml:space="preserve">Generell gilt: </t>
  </si>
  <si>
    <t xml:space="preserve">Felder, die Sie ausfüllen müssen, sind gelb hinterlegt. </t>
  </si>
  <si>
    <t xml:space="preserve">Felder, die sich automatisch füllen, sind grau hinterlegt. </t>
  </si>
  <si>
    <t>Felder, die der Übersicht dienen, aber nicht zwingend ausgefüllt werden müssen, sind weiß hinterlegt.</t>
  </si>
  <si>
    <t>Übungsdatei</t>
  </si>
  <si>
    <t>Eine zweite Datei "BAK_Personalkostentool_HorizonEurope_V.1_Beispiel" enthält ein Projektbeispiel mit zusätzlichen Kommentaren zum Ausfüllen, die Ihnen bei der Arbeit helfen sollen.</t>
  </si>
  <si>
    <t>Tabellenblatt "Basisdaten zum Projekt"</t>
  </si>
  <si>
    <t>Füllen Sie das Tabellenblatt "Basisdaten zum Projekt" mit den Informationen aus Ihrem Grant Agreement aus.</t>
  </si>
  <si>
    <t xml:space="preserve">Erst wenn in Spalte F (ab Zeile 19) per Kreuz "X" markiert ist, welche Arbeitspakete für Ihre Einrichtung relevant sind,  werden auf den Personalblättern die relevanten Monatsfelder zum Befüllen mit den Timesheetdaten gelb hinterlegt. </t>
  </si>
  <si>
    <t>Personalblätter</t>
  </si>
  <si>
    <t>Jede Person im Projekt bekommt ein eigenes Tabellenblatt das mit ihrem Nachnamen benannt wird. Es dürfen hierbei keine Leerzeichen eingegeben werden und der Name muss mit dem eingegebenen Namen in der "Übersicht Mitarbeiter_Innen" exakt übereinstimmen. In ERCs erhält die_der PI ein Blatt mit dem Zusatz "_PI".</t>
  </si>
  <si>
    <t xml:space="preserve">Füllen Sie in den Personalblättern die Informationen zu den Arbeitsverträgen und die Basisdaten für jede Person aus. </t>
  </si>
  <si>
    <t>In der Spalte "Day-equivalent" wird die täglich zu leistende Arbeitszeit laut Arbeitsvertrag eingetragen (im Falle mehrerer parallel laufender Arbeitsverträge bei derselben Einrichtung müssen diese hier alle berücksichtigt werden).</t>
  </si>
  <si>
    <t>Sie können entscheiden, wie viele Arbeitspakete Sie sich anzeigen lassen wollen (+ über Spalte AC) und ganze Jahresblöcke ein- und ausklappen (- ab Zeile 60).</t>
  </si>
  <si>
    <t>Die eigentliche Personalkostenkalkulation erfolgt in den Personalblättern und ist weiter unten in diesem Liesmich Schritt für Schritt erklärt.</t>
  </si>
  <si>
    <t>Übersicht Mitarbeiter_innen und Übersicht Berichte</t>
  </si>
  <si>
    <t xml:space="preserve">Diese Seiten geben Ihnen einen Überblick über die berichteten Daten pro Mitarbeiter_in bzw. pro Bericht, jeweils unterteilt nach Mitarbeiterkategorie und nach Work Package. </t>
  </si>
  <si>
    <t>Wenn Sie alles richtig vorbereitet haben, d.h. vor allem: wenn Nachname_1 und fortfolgende im Personalblatt mit der Bezeichnung in der Übersicht Mitarbeiter_innen übereinstimmt, füllen sich diese Seiten automatisch mit den Daten aus den Personalblättern. Zur Fehlerbehebung können Sie die Spalten U bis AP der "Übersicht Mitarbeiter_innen" wieder einblenden.</t>
  </si>
  <si>
    <t xml:space="preserve">Auf der Seite "Übersicht Mitarbeiter_innen" werden die zu berichtenden Daten pro Person zusammengefasst. Die Nachnamen der Mitarbeiter_innen müssen identisch zur Bezeichnung der Personalblätter sein, damit sich die Daten aus den Personalblättern übertragen. </t>
  </si>
  <si>
    <t>Auf den Personalblättern wählen Sie im Feld H5 eine Mitarbeiterkategorie aus. Die Auswahl orientiert sich am Berichtsformat des ERC. Wenn Sie hier Änderungen vornehmen, so müssen diese identisch sein zu Spalte A der Seite "Übersicht Berichte"</t>
  </si>
  <si>
    <r>
      <t>Der sicherste Weg,</t>
    </r>
    <r>
      <rPr>
        <sz val="11"/>
        <rFont val="Calibri"/>
        <family val="2"/>
      </rPr>
      <t xml:space="preserve"> eine weitere Person in der "Übersicht Mitarbeiter_innen" anzulegen</t>
    </r>
    <r>
      <rPr>
        <sz val="11"/>
        <rFont val="Calibri"/>
        <family val="2"/>
      </rPr>
      <t>,</t>
    </r>
    <r>
      <rPr>
        <sz val="11"/>
        <color indexed="2"/>
        <rFont val="Calibri"/>
        <family val="2"/>
      </rPr>
      <t xml:space="preserve"> </t>
    </r>
    <r>
      <rPr>
        <sz val="11"/>
        <rFont val="Calibri"/>
        <family val="2"/>
      </rPr>
      <t>ist das Kopieren des letzten Personenbereiches "Nachname_10" und der dazugehörigen Zeilen bis "total". Dazu muss man die entsprechenden Zeilen markieren, dann über die rechte Maustaste "Kopieren" und dann unterhalb der markierten Zeilen mit rechter Maustaste "Kopierte Zeilen einfügen". Danach muss der kopierte Bereich "Nachname_10" umbenannt werden. Der Name muss mit dem Namen des dazugehörigen Personalblattes übereinstimmen.</t>
    </r>
  </si>
  <si>
    <t>Sicherheitshalber haben wir Ihnen die Bereiche "Nachname_1" bis "Nachname_10" in der "Übersicht Mitarbeiter_innen" bereits angelegt.</t>
  </si>
  <si>
    <t>Externe Daten</t>
  </si>
  <si>
    <t xml:space="preserve">Folgende Daten benötigen Sie für alle Mitarbeiter_innen im Projekt: </t>
  </si>
  <si>
    <t xml:space="preserve">- Vertragsdaten aus allen Arbeitsverträgen während der Projektlaufzeit: Vertragslaufzeit, Stellenumfang, Eingruppierung und Erfahrungsstufe. </t>
  </si>
  <si>
    <t>- Personalkosten inkl. Lohnnebenkosten aus allen Projekten und Verträgen an Ihrer Einrichtung pro Mitarbeiter_in pro Monat während der Projektlaufzeit.</t>
  </si>
  <si>
    <t>- Dokumentierte Arbeitszeit in Form von Timesheets oder Monthly Declarations.</t>
  </si>
  <si>
    <t xml:space="preserve">Am besten sammeln Sie alle Daten zu den Arbeitsverträgen und Personalkosten in zusätzlichen Excel-Arbeitsblättern innerhalb dieser Datei. </t>
  </si>
  <si>
    <t>Die Timesheets müssen Sie in Papierform aufbewahren. Elektronische Zeiterfassung ist nur unter bestimmten Bedingungen zulässig (vgl. AGA V1.0 S. 179 Records for personnel costs).</t>
  </si>
  <si>
    <t xml:space="preserve">Es ist empfehlenswert, die Daten aus den Timesheets regelmäßig (auch innerhalb der Berichtsperiode) in diese Tabelle einzupflegen um bei größeren Abweichungen frühzeitig entgegensteuern zu können. Wenn Sie die Timesheetvorlage unserer Arbeitsgruppe verwenden, können Sie diese Checks auch direkt in der Vorlage im Tabellenblatt "Total" vornehmen. </t>
  </si>
  <si>
    <t>Übertragen Sie die tatsächlichen Personalkosten pro Mitarbeiter_in pro Monat in ein Excel-Arbeitsblatt. Berücksichtigen Sie dabei gebuchte Ausgaben für alle Projekte und Arbeitsverträge an Ihrer Einrichtung in der jeweiligen Berichtsperiode (vgl. AGA V1.0 S. 52 Parallel contracts).</t>
  </si>
  <si>
    <t>Wie funktioniert die Personalkostenkalkulation mit dieser Excelvorlage?</t>
  </si>
  <si>
    <r>
      <t xml:space="preserve">Die </t>
    </r>
    <r>
      <rPr>
        <b/>
        <sz val="11"/>
        <color theme="4" tint="-0.249977111117893"/>
        <rFont val="Calibri"/>
        <family val="2"/>
        <scheme val="minor"/>
      </rPr>
      <t>blauen</t>
    </r>
    <r>
      <rPr>
        <sz val="11"/>
        <rFont val="Calibri"/>
        <family val="2"/>
        <scheme val="minor"/>
      </rPr>
      <t xml:space="preserve"> </t>
    </r>
    <r>
      <rPr>
        <b/>
        <sz val="11"/>
        <color theme="4" tint="-0.249977111117893"/>
        <rFont val="Calibri"/>
        <family val="2"/>
        <scheme val="minor"/>
      </rPr>
      <t>Nummern</t>
    </r>
    <r>
      <rPr>
        <sz val="11"/>
        <rFont val="Calibri"/>
        <family val="2"/>
        <scheme val="minor"/>
      </rPr>
      <t xml:space="preserve"> der einzelnen </t>
    </r>
    <r>
      <rPr>
        <b/>
        <sz val="11"/>
        <color theme="4" tint="-0.249977111117893"/>
        <rFont val="Calibri"/>
        <family val="2"/>
        <scheme val="minor"/>
      </rPr>
      <t>Bereiche</t>
    </r>
    <r>
      <rPr>
        <sz val="11"/>
        <rFont val="Calibri"/>
        <family val="2"/>
        <scheme val="minor"/>
      </rPr>
      <t xml:space="preserve"> bilden den Workflow der Personalkostenkalkulation innerhalb des Personalblattes ab.</t>
    </r>
  </si>
  <si>
    <t>1.    Basisdaten</t>
  </si>
  <si>
    <t>Füllen Sie für Ihre_n Mitarbeiter_in die Daten in den gelbmarkierten Feldern im Bereich 1 aus. In der Spalte "Day-equivalents" wird die täglich zu leistende Arbeitszeit laut aller Arbeitsverträge eingetragen. Die weiß markierten Felder dienen der Orientierung, müssen aber nicht ausgefüllt werden.</t>
  </si>
  <si>
    <t>2.    Bereiche 2a und 2b</t>
  </si>
  <si>
    <r>
      <t xml:space="preserve">Die </t>
    </r>
    <r>
      <rPr>
        <b/>
        <sz val="11"/>
        <color theme="4" tint="-0.249977111117893"/>
        <rFont val="Calibri"/>
        <family val="2"/>
        <scheme val="minor"/>
      </rPr>
      <t>Bereiche 2a</t>
    </r>
    <r>
      <rPr>
        <sz val="11"/>
        <rFont val="Calibri"/>
        <family val="2"/>
        <scheme val="minor"/>
      </rPr>
      <t xml:space="preserve"> und </t>
    </r>
    <r>
      <rPr>
        <b/>
        <sz val="11"/>
        <color theme="4" tint="-0.249977111117893"/>
        <rFont val="Calibri"/>
        <family val="2"/>
        <scheme val="minor"/>
      </rPr>
      <t>2b</t>
    </r>
    <r>
      <rPr>
        <sz val="11"/>
        <rFont val="Calibri"/>
        <family val="2"/>
        <scheme val="minor"/>
      </rPr>
      <t xml:space="preserve"> sind für jedes Kalenderjahr in Ihrem Projekt angelegt. Die Berichtsperioden und relevanten Arbeitspakete sollten bereits automatisch aus dem Blatt Basisdaten zum Projekt übertragen worden sein. Sobald auf dem Arbeitsblatt "Basisdaten zum Projekt" die Daten für Projektstart und -ende, Berichtsperioden und Arbeitspakete eingegeben sind und bei "involvement" ein x gesetzt wurde, färben sich die relevanten Felder zur Bearbeitung gelb in den </t>
    </r>
    <r>
      <rPr>
        <b/>
        <sz val="11"/>
        <color theme="4" tint="-0.249977111117893"/>
        <rFont val="Calibri"/>
        <family val="2"/>
        <scheme val="minor"/>
      </rPr>
      <t>Tabellen</t>
    </r>
    <r>
      <rPr>
        <sz val="11"/>
        <rFont val="Calibri"/>
        <family val="2"/>
        <scheme val="minor"/>
      </rPr>
      <t xml:space="preserve"> </t>
    </r>
    <r>
      <rPr>
        <b/>
        <sz val="11"/>
        <color theme="4" tint="-0.249977111117893"/>
        <rFont val="Calibri"/>
        <family val="2"/>
        <scheme val="minor"/>
      </rPr>
      <t xml:space="preserve">2a und 2b </t>
    </r>
    <r>
      <rPr>
        <sz val="11"/>
        <rFont val="Calibri"/>
        <family val="2"/>
        <scheme val="minor"/>
      </rPr>
      <t>(dies funktioniert nur mit einer Excelversion ab 2019)</t>
    </r>
    <r>
      <rPr>
        <sz val="11"/>
        <rFont val="Calibri"/>
        <family val="2"/>
        <scheme val="minor"/>
      </rPr>
      <t>.</t>
    </r>
  </si>
  <si>
    <t>2a. FTE und Personalkosten Gesamt und Projekt</t>
  </si>
  <si>
    <t>2b. Projekt-Arbeitsstunden pro Arbeitspaket und Monat</t>
  </si>
  <si>
    <r>
      <t xml:space="preserve">Tragen Sie in </t>
    </r>
    <r>
      <rPr>
        <b/>
        <sz val="11"/>
        <color theme="4" tint="-0.249977111117893"/>
        <rFont val="Calibri"/>
        <family val="2"/>
        <scheme val="minor"/>
      </rPr>
      <t>Bereich 2b</t>
    </r>
    <r>
      <rPr>
        <sz val="11"/>
        <rFont val="Calibri"/>
        <family val="2"/>
        <scheme val="minor"/>
      </rPr>
      <t xml:space="preserve"> pro Work Package die dokumentierte Arbeitszeit in Stunden ein. Sie können die Tabelle auch umgestalten für eine Zeiterfassung in Tagesäquivalenten.
In dieser Vorlage erfolgt die Umrechnung von Stunden in Tagesäquivalente pro Kalenderjahr in der untersten Zeile des </t>
    </r>
    <r>
      <rPr>
        <b/>
        <sz val="11"/>
        <color theme="4" tint="-0.249977111117893"/>
        <rFont val="Calibri"/>
        <family val="2"/>
        <scheme val="minor"/>
      </rPr>
      <t>Bereichs 2b</t>
    </r>
    <r>
      <rPr>
        <sz val="11"/>
        <rFont val="Calibri"/>
        <family val="2"/>
        <scheme val="minor"/>
      </rPr>
      <t xml:space="preserve">. Hier sind die day-equivalents worked in the action, die sogenannte Ist-Arbeitszeit dargestellt. </t>
    </r>
  </si>
  <si>
    <t>3.    Abrechenbare Personalkosten pro Berichtsperiode</t>
  </si>
  <si>
    <r>
      <t xml:space="preserve">Nach Abschluss einer Berichtsperiode erfolgt die Kontrolle der Kappungsgrenzen in den </t>
    </r>
    <r>
      <rPr>
        <b/>
        <sz val="11"/>
        <color theme="4" tint="-0.249977111117893"/>
        <rFont val="Calibri"/>
        <family val="2"/>
        <scheme val="minor"/>
      </rPr>
      <t>Bereichen 3 und 4</t>
    </r>
    <r>
      <rPr>
        <sz val="11"/>
        <rFont val="Calibri"/>
        <family val="2"/>
        <scheme val="minor"/>
      </rPr>
      <t xml:space="preserve"> (Vgl. AGA V1.0 S. 49 Calculation).
In </t>
    </r>
    <r>
      <rPr>
        <b/>
        <sz val="11"/>
        <color theme="4" tint="-0.249977111117893"/>
        <rFont val="Calibri"/>
        <family val="2"/>
        <scheme val="minor"/>
      </rPr>
      <t>Bereich 3</t>
    </r>
    <r>
      <rPr>
        <sz val="11"/>
        <rFont val="Calibri"/>
        <family val="2"/>
        <scheme val="minor"/>
      </rPr>
      <t xml:space="preserve"> wird mithilfe der Soll-Arbeitszeit (Spalte D) und der entstandenen Personalkosten über alle Projekte und Verträge (Spalte C) die daily rate pro Berichtsperiode berechnet (Spalte E). (Vgl. AGA V1.0 S. 51-56 regarding the calculation of the daily rate). Wenn die Ist-Arbeitszeit die Soll-Arbeitszeit pro Berichtsperiode überschreitet, so werden überschüssige day-equivalents und Personalkosten gekappt. Die Zellen in Spalte H und K der Berichtsperiode färben sich rot und enthalten negative Werte. Darüber hinaus wird auf die tatsächlich entstandenen Kosten im Projekt pro Berichtsperiode gekappt.</t>
    </r>
  </si>
  <si>
    <t>4.    Horizontal Ceiling Kappung auf Kalenderjahr</t>
  </si>
  <si>
    <r>
      <rPr>
        <b/>
        <sz val="11"/>
        <color theme="4" tint="-0.249977111117893"/>
        <rFont val="Calibri"/>
        <family val="2"/>
        <scheme val="minor"/>
      </rPr>
      <t>Bereich 4</t>
    </r>
    <r>
      <rPr>
        <sz val="11"/>
        <rFont val="Calibri"/>
        <family val="2"/>
        <scheme val="minor"/>
      </rPr>
      <t xml:space="preserve"> dient zur Kontrolle für das Horizontal Ceiling, das bei Personen, die aus mehr als einem Horizon Europe oder Euratom-Projekt finanziert werden, pro Kalenderjahr angewendet werden muss (vgl. AGA V1.0 S. 49 2. gelber Kasten).
Hier müssen Sie bei jedem Reporting für vollendete Kalenderjahre prüfen, ob nicht mehr als "215*Teilzeitfaktor"-Tagesäquivalente als Ist-Arbeitszeit angesetzt worden sind (Spalte F). Der Wert "215*Teilzeitfaktor" ist nicht in jedem Fall identisch mit der Soll-Arbeitszeit (maximum declarable day-equivalents). 
Diese Excelvorlage bietet Ihnen in </t>
    </r>
    <r>
      <rPr>
        <b/>
        <sz val="11"/>
        <color theme="4" tint="-0.249977111117893"/>
        <rFont val="Calibri"/>
        <family val="2"/>
        <scheme val="minor"/>
      </rPr>
      <t>Bereich 4</t>
    </r>
    <r>
      <rPr>
        <sz val="11"/>
        <rFont val="Calibri"/>
        <family val="2"/>
        <scheme val="minor"/>
      </rPr>
      <t xml:space="preserve"> Unterstützung bei der Kontrolle des Horizontal Ceiling, da jedoch verschiedene Projekte parallel berücksichtigt werden müssen, wird die Kappung hier nicht automatisch vollzogen. </t>
    </r>
  </si>
  <si>
    <t>5.    Anzahl Tage pro Arbeitspaket und abrechenbare Kosten und mögliche Adjustments</t>
  </si>
  <si>
    <r>
      <t xml:space="preserve">Im </t>
    </r>
    <r>
      <rPr>
        <b/>
        <sz val="11"/>
        <color theme="4" tint="-0.249977111117893"/>
        <rFont val="Calibri"/>
        <family val="2"/>
        <scheme val="minor"/>
      </rPr>
      <t>Bereich 5</t>
    </r>
    <r>
      <rPr>
        <sz val="11"/>
        <rFont val="Calibri"/>
        <family val="2"/>
        <scheme val="minor"/>
      </rPr>
      <t xml:space="preserve"> berechnen sich (basierend auf den Eingaben im </t>
    </r>
    <r>
      <rPr>
        <b/>
        <sz val="11"/>
        <color theme="4" tint="-0.249977111117893"/>
        <rFont val="Calibri"/>
        <family val="2"/>
        <scheme val="minor"/>
      </rPr>
      <t>Bereich 2b</t>
    </r>
    <r>
      <rPr>
        <sz val="11"/>
        <rFont val="Calibri"/>
        <family val="2"/>
        <scheme val="minor"/>
      </rPr>
      <t>) automatisch die zu berichtenden Day-equivalents pro Arbeitspaket. Wenn die Ist-Arbeitszeit die Soll-Arbeitszeit pro Berichtsperiode unterschreitet (</t>
    </r>
    <r>
      <rPr>
        <b/>
        <sz val="11"/>
        <color theme="4" tint="-0.249977111117893"/>
        <rFont val="Calibri"/>
        <family val="2"/>
        <scheme val="minor"/>
      </rPr>
      <t>Bereich 2b</t>
    </r>
    <r>
      <rPr>
        <sz val="11"/>
        <rFont val="Calibri"/>
        <family val="2"/>
        <scheme val="minor"/>
      </rPr>
      <t xml:space="preserve">), so werden die abrechenbaren Day-equivalents pro Arbeitspaket in </t>
    </r>
    <r>
      <rPr>
        <b/>
        <sz val="11"/>
        <color theme="4" tint="-0.249977111117893"/>
        <rFont val="Calibri"/>
        <family val="2"/>
        <scheme val="minor"/>
      </rPr>
      <t xml:space="preserve">Bereich 5 </t>
    </r>
    <r>
      <rPr>
        <sz val="11"/>
        <rFont val="Calibri"/>
        <family val="2"/>
        <scheme val="minor"/>
      </rPr>
      <t>übertragen. Die Zellen in Spalte H und K (</t>
    </r>
    <r>
      <rPr>
        <b/>
        <sz val="11"/>
        <color theme="4" tint="-0.249977111117893"/>
        <rFont val="Calibri"/>
        <family val="2"/>
        <scheme val="minor"/>
      </rPr>
      <t>Bereich 3</t>
    </r>
    <r>
      <rPr>
        <sz val="11"/>
        <rFont val="Calibri"/>
        <family val="2"/>
        <scheme val="minor"/>
      </rPr>
      <t xml:space="preserve">) der Berichtsperiode färben sich rot und enthalten positive Werte.
Die Kappung bis zur Höhe der maximum declarable day-equivalents pro Berichtsperiode erfolgt auf Basis von AGA V1.0 S. 51. Wie genau die Kappung vorgenommen wird, muss jede Einrichtung für sich entscheiden und dann konsistent anwenden. </t>
    </r>
  </si>
  <si>
    <t>6.    Händischer Übertrag von Tabelle 5 zur Kontrolle und Eintrag im Reporting module im Funding &amp; Tenders Portal</t>
  </si>
  <si>
    <t>Title of the action (Acronym)</t>
  </si>
  <si>
    <t>Grant Agreement No</t>
  </si>
  <si>
    <t>Name of the PI, Superior</t>
  </si>
  <si>
    <t>Project start</t>
  </si>
  <si>
    <t>Project end</t>
  </si>
  <si>
    <t>Duration</t>
  </si>
  <si>
    <t>Reporting Periods</t>
  </si>
  <si>
    <t>Project months</t>
  </si>
  <si>
    <t>Period</t>
  </si>
  <si>
    <t>Months</t>
  </si>
  <si>
    <t>Reporting Deadline</t>
  </si>
  <si>
    <t>from</t>
  </si>
  <si>
    <t>to</t>
  </si>
  <si>
    <t>P1</t>
  </si>
  <si>
    <t>P2</t>
  </si>
  <si>
    <t>P3</t>
  </si>
  <si>
    <t>P4</t>
  </si>
  <si>
    <t>P5</t>
  </si>
  <si>
    <t>Work Packages/Reference</t>
  </si>
  <si>
    <t>Start Date</t>
  </si>
  <si>
    <t>End Date</t>
  </si>
  <si>
    <t>Involvement</t>
  </si>
  <si>
    <t>WP 1</t>
  </si>
  <si>
    <t>WP 2</t>
  </si>
  <si>
    <t>WP 3</t>
  </si>
  <si>
    <t>WP 4</t>
  </si>
  <si>
    <t>WP 5</t>
  </si>
  <si>
    <t>WP 6</t>
  </si>
  <si>
    <t>WP 7</t>
  </si>
  <si>
    <t>WP 8</t>
  </si>
  <si>
    <t>WP 9</t>
  </si>
  <si>
    <t>WP 10</t>
  </si>
  <si>
    <t>WP 11</t>
  </si>
  <si>
    <t>WP 12</t>
  </si>
  <si>
    <t>WP 13</t>
  </si>
  <si>
    <t>WP 14</t>
  </si>
  <si>
    <t>WP 15</t>
  </si>
  <si>
    <t>X</t>
  </si>
  <si>
    <t>ÜBERSICHT JE MITARBEITER</t>
  </si>
  <si>
    <t>Referenzspalten - können ausgeblendet werden</t>
  </si>
  <si>
    <t>Category</t>
  </si>
  <si>
    <t>Reporting Period</t>
  </si>
  <si>
    <t>Incurred Costs</t>
  </si>
  <si>
    <t>Reported Costs</t>
  </si>
  <si>
    <t>WP1 
(day-equivalents)</t>
  </si>
  <si>
    <t>WP2
(day-equivalents)</t>
  </si>
  <si>
    <t>WP3
(day-equivalents)</t>
  </si>
  <si>
    <t>WP4
(day-equivalents)</t>
  </si>
  <si>
    <t>WP5
(day-equivalents)</t>
  </si>
  <si>
    <t>WP6
(day-equivalents)</t>
  </si>
  <si>
    <t>WP7
(day-equivalents)</t>
  </si>
  <si>
    <t>WP8
(day-equivalents)</t>
  </si>
  <si>
    <t>WP9
(day-equivalents)</t>
  </si>
  <si>
    <t>WP10
(day-equivalents)</t>
  </si>
  <si>
    <t>WP11
(day-equivalents)</t>
  </si>
  <si>
    <t>WP12
(day-equivalents)</t>
  </si>
  <si>
    <t>WP13
(day-equivalents)</t>
  </si>
  <si>
    <t>WP14
(day-equivalents)</t>
  </si>
  <si>
    <t>WP15
(day-equivalents)</t>
  </si>
  <si>
    <t>TOTAL
(day-equivalents)</t>
  </si>
  <si>
    <t>h5</t>
  </si>
  <si>
    <t>AD6</t>
  </si>
  <si>
    <t>AE6</t>
  </si>
  <si>
    <t>N6</t>
  </si>
  <si>
    <t>O6</t>
  </si>
  <si>
    <t>P6</t>
  </si>
  <si>
    <t>Q6</t>
  </si>
  <si>
    <t>R6</t>
  </si>
  <si>
    <t>S6</t>
  </si>
  <si>
    <t>T6</t>
  </si>
  <si>
    <t>U6</t>
  </si>
  <si>
    <t>V6</t>
  </si>
  <si>
    <t>W6</t>
  </si>
  <si>
    <t>X6</t>
  </si>
  <si>
    <t>Y6</t>
  </si>
  <si>
    <t>Z6</t>
  </si>
  <si>
    <t>AA6</t>
  </si>
  <si>
    <t>AB6</t>
  </si>
  <si>
    <t>P1 - Adj</t>
  </si>
  <si>
    <t>AD7</t>
  </si>
  <si>
    <t>AE7</t>
  </si>
  <si>
    <t>N7</t>
  </si>
  <si>
    <t>O7</t>
  </si>
  <si>
    <t>P7</t>
  </si>
  <si>
    <t>Q7</t>
  </si>
  <si>
    <t>R7</t>
  </si>
  <si>
    <t>S7</t>
  </si>
  <si>
    <t>T7</t>
  </si>
  <si>
    <t>U7</t>
  </si>
  <si>
    <t>V7</t>
  </si>
  <si>
    <t>W7</t>
  </si>
  <si>
    <t>X7</t>
  </si>
  <si>
    <t>Y7</t>
  </si>
  <si>
    <t>Z7</t>
  </si>
  <si>
    <t>AA7</t>
  </si>
  <si>
    <t>AB7</t>
  </si>
  <si>
    <t>AD8</t>
  </si>
  <si>
    <t>AE8</t>
  </si>
  <si>
    <t>N8</t>
  </si>
  <si>
    <t>O8</t>
  </si>
  <si>
    <t>P8</t>
  </si>
  <si>
    <t>Q8</t>
  </si>
  <si>
    <t>R8</t>
  </si>
  <si>
    <t>S8</t>
  </si>
  <si>
    <t>T8</t>
  </si>
  <si>
    <t>U8</t>
  </si>
  <si>
    <t>V8</t>
  </si>
  <si>
    <t>W8</t>
  </si>
  <si>
    <t>X8</t>
  </si>
  <si>
    <t>Y8</t>
  </si>
  <si>
    <t>Z8</t>
  </si>
  <si>
    <t>AA8</t>
  </si>
  <si>
    <t>AB8</t>
  </si>
  <si>
    <t>P2 - Adj</t>
  </si>
  <si>
    <t>AD9</t>
  </si>
  <si>
    <t>AE9</t>
  </si>
  <si>
    <t>N9</t>
  </si>
  <si>
    <t>O9</t>
  </si>
  <si>
    <t>P9</t>
  </si>
  <si>
    <t>Q9</t>
  </si>
  <si>
    <t>R9</t>
  </si>
  <si>
    <t>S9</t>
  </si>
  <si>
    <t>T9</t>
  </si>
  <si>
    <t>U9</t>
  </si>
  <si>
    <t>V9</t>
  </si>
  <si>
    <t>W9</t>
  </si>
  <si>
    <t>X9</t>
  </si>
  <si>
    <t>Y9</t>
  </si>
  <si>
    <t>Z9</t>
  </si>
  <si>
    <t>AA9</t>
  </si>
  <si>
    <t>AB9</t>
  </si>
  <si>
    <t>AD10</t>
  </si>
  <si>
    <t>AE10</t>
  </si>
  <si>
    <t>N10</t>
  </si>
  <si>
    <t>O10</t>
  </si>
  <si>
    <t>P10</t>
  </si>
  <si>
    <t>Q10</t>
  </si>
  <si>
    <t>R10</t>
  </si>
  <si>
    <t>S10</t>
  </si>
  <si>
    <t>T10</t>
  </si>
  <si>
    <t>U10</t>
  </si>
  <si>
    <t>V10</t>
  </si>
  <si>
    <t>W10</t>
  </si>
  <si>
    <t>X10</t>
  </si>
  <si>
    <t>Y10</t>
  </si>
  <si>
    <t>Z10</t>
  </si>
  <si>
    <t>AA10</t>
  </si>
  <si>
    <t>AB10</t>
  </si>
  <si>
    <t>P3 - Adj</t>
  </si>
  <si>
    <t>AD11</t>
  </si>
  <si>
    <t>AE11</t>
  </si>
  <si>
    <t>N11</t>
  </si>
  <si>
    <t>O11</t>
  </si>
  <si>
    <t>P11</t>
  </si>
  <si>
    <t>Q11</t>
  </si>
  <si>
    <t>R11</t>
  </si>
  <si>
    <t>S11</t>
  </si>
  <si>
    <t>T11</t>
  </si>
  <si>
    <t>U11</t>
  </si>
  <si>
    <t>V11</t>
  </si>
  <si>
    <t>W11</t>
  </si>
  <si>
    <t>X11</t>
  </si>
  <si>
    <t>Y11</t>
  </si>
  <si>
    <t>Z11</t>
  </si>
  <si>
    <t>AA11</t>
  </si>
  <si>
    <t>AB11</t>
  </si>
  <si>
    <t>AD12</t>
  </si>
  <si>
    <t>AE12</t>
  </si>
  <si>
    <t>N12</t>
  </si>
  <si>
    <t>O12</t>
  </si>
  <si>
    <t>P12</t>
  </si>
  <si>
    <t>Q12</t>
  </si>
  <si>
    <t>R12</t>
  </si>
  <si>
    <t>S12</t>
  </si>
  <si>
    <t>T12</t>
  </si>
  <si>
    <t>U12</t>
  </si>
  <si>
    <t>V12</t>
  </si>
  <si>
    <t>W12</t>
  </si>
  <si>
    <t>X12</t>
  </si>
  <si>
    <t>Y12</t>
  </si>
  <si>
    <t>Z12</t>
  </si>
  <si>
    <t>AA12</t>
  </si>
  <si>
    <t>AB12</t>
  </si>
  <si>
    <t>P4 - Adj</t>
  </si>
  <si>
    <t>AD13</t>
  </si>
  <si>
    <t>AE13</t>
  </si>
  <si>
    <t>N13</t>
  </si>
  <si>
    <t>O13</t>
  </si>
  <si>
    <t>P13</t>
  </si>
  <si>
    <t>Q13</t>
  </si>
  <si>
    <t>R13</t>
  </si>
  <si>
    <t>S13</t>
  </si>
  <si>
    <t>T13</t>
  </si>
  <si>
    <t>U13</t>
  </si>
  <si>
    <t>V13</t>
  </si>
  <si>
    <t>W13</t>
  </si>
  <si>
    <t>X13</t>
  </si>
  <si>
    <t>Y13</t>
  </si>
  <si>
    <t>Z13</t>
  </si>
  <si>
    <t>AA13</t>
  </si>
  <si>
    <t>AB13</t>
  </si>
  <si>
    <t>AD14</t>
  </si>
  <si>
    <t>AE14</t>
  </si>
  <si>
    <t>N14</t>
  </si>
  <si>
    <t>O14</t>
  </si>
  <si>
    <t>P14</t>
  </si>
  <si>
    <t>Q14</t>
  </si>
  <si>
    <t>R14</t>
  </si>
  <si>
    <t>S14</t>
  </si>
  <si>
    <t>T14</t>
  </si>
  <si>
    <t>U14</t>
  </si>
  <si>
    <t>V14</t>
  </si>
  <si>
    <t>W14</t>
  </si>
  <si>
    <t>X14</t>
  </si>
  <si>
    <t>Y14</t>
  </si>
  <si>
    <t>Z14</t>
  </si>
  <si>
    <t>AA14</t>
  </si>
  <si>
    <t>AB14</t>
  </si>
  <si>
    <t>Nachname_5</t>
  </si>
  <si>
    <t>Nachname_6</t>
  </si>
  <si>
    <t>Nachname_7</t>
  </si>
  <si>
    <t>Nachname_8</t>
  </si>
  <si>
    <t>Nachname_9</t>
  </si>
  <si>
    <t>Nachname_10</t>
  </si>
  <si>
    <t>PERSONALKOSTEN ÜBERSICHT</t>
  </si>
  <si>
    <t>Financial Report</t>
  </si>
  <si>
    <t>Costs</t>
  </si>
  <si>
    <r>
      <t>WP15</t>
    </r>
    <r>
      <rPr>
        <b/>
        <sz val="8"/>
        <rFont val="Calibri"/>
        <family val="2"/>
        <scheme val="minor"/>
      </rPr>
      <t xml:space="preserve">
(day-equivalents)</t>
    </r>
  </si>
  <si>
    <r>
      <t>TOTAL</t>
    </r>
    <r>
      <rPr>
        <b/>
        <sz val="8"/>
        <rFont val="Calibri"/>
        <family val="2"/>
        <scheme val="minor"/>
      </rPr>
      <t xml:space="preserve">
(day-equivalents)</t>
    </r>
  </si>
  <si>
    <t>Other</t>
  </si>
  <si>
    <t>Post Doctorate</t>
  </si>
  <si>
    <t>Principal Investigator</t>
  </si>
  <si>
    <t>Senior Staff</t>
  </si>
  <si>
    <t>Student (including PhD, Master, …)</t>
  </si>
  <si>
    <t>Total</t>
  </si>
  <si>
    <t>P4-Adj</t>
  </si>
  <si>
    <t>1. Basisdaten</t>
  </si>
  <si>
    <t>6.    Händischer Übertrag von Tabelle 5 zur Kontrolle und Eintrag 
        im Reporting module im Funding &amp; Tenders Portal</t>
  </si>
  <si>
    <t>Name</t>
  </si>
  <si>
    <t>Type of personnel</t>
  </si>
  <si>
    <r>
      <t>WP1</t>
    </r>
    <r>
      <rPr>
        <b/>
        <sz val="8"/>
        <rFont val="Calibri"/>
        <family val="2"/>
        <scheme val="minor"/>
      </rPr>
      <t xml:space="preserve"> 
(day-equivalents)</t>
    </r>
  </si>
  <si>
    <r>
      <t>WP2</t>
    </r>
    <r>
      <rPr>
        <b/>
        <sz val="8"/>
        <rFont val="Calibri"/>
        <family val="2"/>
        <scheme val="minor"/>
      </rPr>
      <t xml:space="preserve">
(day-equivalents)</t>
    </r>
  </si>
  <si>
    <r>
      <t>WP3</t>
    </r>
    <r>
      <rPr>
        <b/>
        <sz val="8"/>
        <rFont val="Calibri"/>
        <family val="2"/>
        <scheme val="minor"/>
      </rPr>
      <t xml:space="preserve">
(day-equivalents)</t>
    </r>
  </si>
  <si>
    <r>
      <t>WP4</t>
    </r>
    <r>
      <rPr>
        <b/>
        <sz val="8"/>
        <rFont val="Calibri"/>
        <family val="2"/>
        <scheme val="minor"/>
      </rPr>
      <t xml:space="preserve">
(day-equivalents)</t>
    </r>
  </si>
  <si>
    <r>
      <t>WP5</t>
    </r>
    <r>
      <rPr>
        <b/>
        <sz val="8"/>
        <rFont val="Calibri"/>
        <family val="2"/>
        <scheme val="minor"/>
      </rPr>
      <t xml:space="preserve">
(day-equivalents)</t>
    </r>
  </si>
  <si>
    <r>
      <t>WP6</t>
    </r>
    <r>
      <rPr>
        <b/>
        <sz val="8"/>
        <rFont val="Calibri"/>
        <family val="2"/>
        <scheme val="minor"/>
      </rPr>
      <t xml:space="preserve">
(day-equivalents)</t>
    </r>
  </si>
  <si>
    <r>
      <t>WP7</t>
    </r>
    <r>
      <rPr>
        <b/>
        <sz val="8"/>
        <rFont val="Calibri"/>
        <family val="2"/>
        <scheme val="minor"/>
      </rPr>
      <t xml:space="preserve">
(day-equivalents)</t>
    </r>
  </si>
  <si>
    <r>
      <t>WP8</t>
    </r>
    <r>
      <rPr>
        <b/>
        <sz val="8"/>
        <rFont val="Calibri"/>
        <family val="2"/>
        <scheme val="minor"/>
      </rPr>
      <t xml:space="preserve">
(day-equivalents)</t>
    </r>
  </si>
  <si>
    <r>
      <t>WP9</t>
    </r>
    <r>
      <rPr>
        <b/>
        <sz val="8"/>
        <rFont val="Calibri"/>
        <family val="2"/>
        <scheme val="minor"/>
      </rPr>
      <t xml:space="preserve">
(day-equivalents)</t>
    </r>
  </si>
  <si>
    <r>
      <t>WP10</t>
    </r>
    <r>
      <rPr>
        <b/>
        <sz val="8"/>
        <rFont val="Calibri"/>
        <family val="2"/>
        <scheme val="minor"/>
      </rPr>
      <t xml:space="preserve">
(day-equivalents)</t>
    </r>
  </si>
  <si>
    <r>
      <t>WP11</t>
    </r>
    <r>
      <rPr>
        <b/>
        <sz val="8"/>
        <rFont val="Calibri"/>
        <family val="2"/>
        <scheme val="minor"/>
      </rPr>
      <t xml:space="preserve">
(day-equivalents)</t>
    </r>
  </si>
  <si>
    <r>
      <t>WP12</t>
    </r>
    <r>
      <rPr>
        <b/>
        <sz val="8"/>
        <rFont val="Calibri"/>
        <family val="2"/>
        <scheme val="minor"/>
      </rPr>
      <t xml:space="preserve">
(day-equivalents)</t>
    </r>
  </si>
  <si>
    <r>
      <t>WP13</t>
    </r>
    <r>
      <rPr>
        <b/>
        <sz val="8"/>
        <rFont val="Calibri"/>
        <family val="2"/>
        <scheme val="minor"/>
      </rPr>
      <t xml:space="preserve">
(day-equivalents)</t>
    </r>
  </si>
  <si>
    <r>
      <t>WP14</t>
    </r>
    <r>
      <rPr>
        <b/>
        <sz val="8"/>
        <rFont val="Calibri"/>
        <family val="2"/>
        <scheme val="minor"/>
      </rPr>
      <t xml:space="preserve">
(day-equivalents)</t>
    </r>
  </si>
  <si>
    <r>
      <t xml:space="preserve">Personnel costs </t>
    </r>
    <r>
      <rPr>
        <b/>
        <u/>
        <sz val="14"/>
        <rFont val="Calibri"/>
        <family val="2"/>
        <scheme val="minor"/>
      </rPr>
      <t>reported to EU</t>
    </r>
  </si>
  <si>
    <t>Reported on</t>
  </si>
  <si>
    <t>yes</t>
  </si>
  <si>
    <t>Last update</t>
  </si>
  <si>
    <t>Day-equivalent</t>
  </si>
  <si>
    <t>no</t>
  </si>
  <si>
    <t>Working contracts in EU project (optional)</t>
  </si>
  <si>
    <t>Percentage</t>
  </si>
  <si>
    <t>Hours/week</t>
  </si>
  <si>
    <t>Hours/month</t>
  </si>
  <si>
    <t>More EU contract(s)?</t>
  </si>
  <si>
    <t>5.    Anzahl Tage pro Arbeitspaket und abrechenbare Kosten und 
       mögliche Adjustments</t>
  </si>
  <si>
    <t>Total contract</t>
  </si>
  <si>
    <t>EU contract</t>
  </si>
  <si>
    <r>
      <t xml:space="preserve">Period
</t>
    </r>
    <r>
      <rPr>
        <b/>
        <i/>
        <sz val="11"/>
        <rFont val="Calibri"/>
        <family val="2"/>
      </rPr>
      <t>from  to</t>
    </r>
  </si>
  <si>
    <t>Total Personnel costs</t>
  </si>
  <si>
    <t>Maximum declarable day-equivalents (rounded)</t>
  </si>
  <si>
    <t>Daily rate (total contract)</t>
  </si>
  <si>
    <t>Calculated costs before ceiling</t>
  </si>
  <si>
    <t>Ceiling - personnel costs (EU project)</t>
  </si>
  <si>
    <t>Maximum declarable day-equivalents (EU project)</t>
  </si>
  <si>
    <t xml:space="preserve">Documented day-equivalents </t>
  </si>
  <si>
    <r>
      <t xml:space="preserve">Ceiling - maximum day equivalents </t>
    </r>
    <r>
      <rPr>
        <b/>
        <u/>
        <sz val="11"/>
        <rFont val="Calibri"/>
        <family val="2"/>
      </rPr>
      <t>per reporting period</t>
    </r>
  </si>
  <si>
    <r>
      <t xml:space="preserve">Personnel costs 
</t>
    </r>
    <r>
      <rPr>
        <b/>
        <u/>
        <sz val="11"/>
        <rFont val="Calibri"/>
        <family val="2"/>
        <scheme val="minor"/>
      </rPr>
      <t>to be reported to EU</t>
    </r>
  </si>
  <si>
    <t>Year</t>
  </si>
  <si>
    <t xml:space="preserve">Maximum declarable day-equivalents </t>
  </si>
  <si>
    <t>Documented day-equivalents</t>
  </si>
  <si>
    <r>
      <t xml:space="preserve">Ceiling - maximum day equivalences  </t>
    </r>
    <r>
      <rPr>
        <b/>
        <u/>
        <sz val="11"/>
        <rFont val="Calibri"/>
        <family val="2"/>
        <scheme val="minor"/>
      </rPr>
      <t>per given year</t>
    </r>
  </si>
  <si>
    <t>Relevant for reporting period</t>
  </si>
  <si>
    <t>Bei mehreren parallelen EU Projekten ist das Horizontal Ceiling zu beachten!</t>
  </si>
  <si>
    <t>Hours worked on the action (based on timesheets)</t>
  </si>
  <si>
    <t>Calendar year</t>
  </si>
  <si>
    <t xml:space="preserve">FTE </t>
  </si>
  <si>
    <t xml:space="preserve">Day-equivalents </t>
  </si>
  <si>
    <t>TOTAL actual personnel costs</t>
  </si>
  <si>
    <t>Actual personnel costs (EU project)</t>
  </si>
  <si>
    <r>
      <t xml:space="preserve">WP1
</t>
    </r>
    <r>
      <rPr>
        <b/>
        <sz val="8"/>
        <color theme="1"/>
        <rFont val="Calibri"/>
        <family val="2"/>
        <scheme val="minor"/>
      </rPr>
      <t>(productive hours)</t>
    </r>
  </si>
  <si>
    <r>
      <t xml:space="preserve">WP2
</t>
    </r>
    <r>
      <rPr>
        <b/>
        <sz val="8"/>
        <color theme="1"/>
        <rFont val="Calibri"/>
        <family val="2"/>
        <scheme val="minor"/>
      </rPr>
      <t>(productive hours)</t>
    </r>
  </si>
  <si>
    <r>
      <t xml:space="preserve">WP3
</t>
    </r>
    <r>
      <rPr>
        <b/>
        <sz val="8"/>
        <color theme="1"/>
        <rFont val="Calibri"/>
        <family val="2"/>
        <scheme val="minor"/>
      </rPr>
      <t>(productive hours)</t>
    </r>
  </si>
  <si>
    <r>
      <t xml:space="preserve">WP4
</t>
    </r>
    <r>
      <rPr>
        <b/>
        <sz val="8"/>
        <color theme="1"/>
        <rFont val="Calibri"/>
        <family val="2"/>
        <scheme val="minor"/>
      </rPr>
      <t>(productive hours)</t>
    </r>
  </si>
  <si>
    <r>
      <t xml:space="preserve">WP5
</t>
    </r>
    <r>
      <rPr>
        <b/>
        <sz val="8"/>
        <color theme="1"/>
        <rFont val="Calibri"/>
        <family val="2"/>
        <scheme val="minor"/>
      </rPr>
      <t>(productive hours)</t>
    </r>
  </si>
  <si>
    <r>
      <t xml:space="preserve">WP6
</t>
    </r>
    <r>
      <rPr>
        <b/>
        <sz val="8"/>
        <color theme="1"/>
        <rFont val="Calibri"/>
        <family val="2"/>
        <scheme val="minor"/>
      </rPr>
      <t>(productive hours)</t>
    </r>
  </si>
  <si>
    <r>
      <t xml:space="preserve">WP7
</t>
    </r>
    <r>
      <rPr>
        <b/>
        <sz val="8"/>
        <color theme="1"/>
        <rFont val="Calibri"/>
        <family val="2"/>
        <scheme val="minor"/>
      </rPr>
      <t>(productive hours)</t>
    </r>
  </si>
  <si>
    <r>
      <t xml:space="preserve">WP8
</t>
    </r>
    <r>
      <rPr>
        <b/>
        <sz val="8"/>
        <color theme="1"/>
        <rFont val="Calibri"/>
        <family val="2"/>
        <scheme val="minor"/>
      </rPr>
      <t>(productive hours)</t>
    </r>
  </si>
  <si>
    <r>
      <t xml:space="preserve">WP9
</t>
    </r>
    <r>
      <rPr>
        <b/>
        <sz val="8"/>
        <color theme="1"/>
        <rFont val="Calibri"/>
        <family val="2"/>
        <scheme val="minor"/>
      </rPr>
      <t>(productive hours)</t>
    </r>
  </si>
  <si>
    <r>
      <t xml:space="preserve">WP10
</t>
    </r>
    <r>
      <rPr>
        <b/>
        <sz val="8"/>
        <color theme="1"/>
        <rFont val="Calibri"/>
        <family val="2"/>
        <scheme val="minor"/>
      </rPr>
      <t>(productive hours)</t>
    </r>
  </si>
  <si>
    <r>
      <t xml:space="preserve">WP11
</t>
    </r>
    <r>
      <rPr>
        <b/>
        <sz val="8"/>
        <color theme="1"/>
        <rFont val="Calibri"/>
        <family val="2"/>
        <scheme val="minor"/>
      </rPr>
      <t>(productive hours)</t>
    </r>
  </si>
  <si>
    <r>
      <t xml:space="preserve">WP12
</t>
    </r>
    <r>
      <rPr>
        <b/>
        <sz val="8"/>
        <color theme="1"/>
        <rFont val="Calibri"/>
        <family val="2"/>
        <scheme val="minor"/>
      </rPr>
      <t>(productive hours)</t>
    </r>
  </si>
  <si>
    <r>
      <t xml:space="preserve">WP13
</t>
    </r>
    <r>
      <rPr>
        <b/>
        <sz val="8"/>
        <color theme="1"/>
        <rFont val="Calibri"/>
        <family val="2"/>
        <scheme val="minor"/>
      </rPr>
      <t>(productive hours)</t>
    </r>
  </si>
  <si>
    <r>
      <t xml:space="preserve">WP14
</t>
    </r>
    <r>
      <rPr>
        <b/>
        <sz val="8"/>
        <color theme="1"/>
        <rFont val="Calibri"/>
        <family val="2"/>
        <scheme val="minor"/>
      </rPr>
      <t>(productive hours)</t>
    </r>
  </si>
  <si>
    <r>
      <t xml:space="preserve">WP15
</t>
    </r>
    <r>
      <rPr>
        <b/>
        <sz val="8"/>
        <color theme="1"/>
        <rFont val="Calibri"/>
        <family val="2"/>
        <scheme val="minor"/>
      </rPr>
      <t>(productive hours)</t>
    </r>
  </si>
  <si>
    <r>
      <t xml:space="preserve">TOTAL
</t>
    </r>
    <r>
      <rPr>
        <b/>
        <sz val="8"/>
        <color theme="1"/>
        <rFont val="Calibri"/>
        <family val="2"/>
        <scheme val="minor"/>
      </rPr>
      <t>(productive hours)</t>
    </r>
  </si>
  <si>
    <t>Day-equivalents (not rounded)</t>
  </si>
  <si>
    <t>Start Month</t>
  </si>
  <si>
    <t>End Month</t>
  </si>
  <si>
    <t>x</t>
  </si>
  <si>
    <t>Bereiten Sie eine Exceldatei pro Projekt und ein Excel-Arbeitsblatt pro Person im Projekt vor. Nutzen Sie "Nachname_1" als Vorlage für die Personalblätter (s.u.: "Personalblätter, Kopieren des Tabellenblattes Nachname_1). Tragen Sie die Start- und Endmonate für die Berichtsperioden sowie die einzelnen Arbeitspakete ein. Das Start- und Enddatum für diese wird automatisch berechnet.</t>
  </si>
  <si>
    <t>Marta Musterfrau</t>
  </si>
  <si>
    <t>Musterfrau</t>
  </si>
  <si>
    <t>Mustermann</t>
  </si>
  <si>
    <t>Mustermensch</t>
  </si>
  <si>
    <t>Mark Mustermann</t>
  </si>
  <si>
    <t>Maria Mustermensch</t>
  </si>
  <si>
    <t>BASISDATEN ZUM PROJEKT</t>
  </si>
  <si>
    <t>G21</t>
  </si>
  <si>
    <t>G23</t>
  </si>
  <si>
    <t>G25</t>
  </si>
  <si>
    <t>G27</t>
  </si>
  <si>
    <t>G29</t>
  </si>
  <si>
    <t xml:space="preserve">Maximum declarable personnel costs (EU project) </t>
  </si>
  <si>
    <r>
      <t>Ceiling - maximum day equivalen</t>
    </r>
    <r>
      <rPr>
        <sz val="11"/>
        <rFont val="Calibri"/>
        <family val="2"/>
        <scheme val="minor"/>
      </rPr>
      <t>ts</t>
    </r>
    <r>
      <rPr>
        <b/>
        <sz val="11"/>
        <rFont val="Calibri"/>
        <family val="2"/>
        <scheme val="minor"/>
      </rPr>
      <t xml:space="preserve"> </t>
    </r>
    <r>
      <rPr>
        <b/>
        <u/>
        <sz val="11"/>
        <rFont val="Calibri"/>
        <family val="2"/>
        <scheme val="minor"/>
      </rPr>
      <t>per given year</t>
    </r>
  </si>
  <si>
    <t>TOTAL</t>
  </si>
  <si>
    <t>Im Fall von ERCs müssen Sie die Verteilung der Kosten auf Mitarbeiterkategorien und im Fall von Verbundprojekten die Verteilung der Personenmonate auf Arbeitspakete im Bericht angeben. Beide Informationen werden im Tabellenblatt der jeweiligen Mitarbeiter_in eingetragen (s.u.: Personalblätter).</t>
  </si>
  <si>
    <t>Der sicherste Weg, das Tabellenblatt "Nachname_1" zu kopieren, geht über die rechte Maustaste auf dem Reiter "Nachname_1" --&gt; Verschieben oder kopieren --&gt; Häkchen setzen bei "Kopie erstellen"
--&gt; es erscheint ein neuer Reiter mit dem Namen "Nachname_1 (2)", den Sie an die von Ihnen bevorzugte Stelle schieben und umbenennen können. Im Blatt "Übersicht Mitarbeiter_innen" müssen die umbenannten Namen ebenfalls eingepflegt werden (Beschreibung s. nächster Abschnitt).</t>
  </si>
  <si>
    <t>Sicherheitshalber haben wir Ihnen die Blätter "Nachname_1" bis "Nachname_10" bereits angelegt.</t>
  </si>
  <si>
    <t>Tragen Sie die FTE über alle Arbeitsverträge der jeweiligen Person  an Ihrer Einrichtung (Spalte E) und für das abzurechnende EU-Projekt (Spalte H) ein. Ebenso verfahren Sie mit den Personalkosten insgesamt (Spalte G) und projektanteilig (Spalte J) .
Daraus ergeben sich in Spalte F die maximum declarable day-equivalents, also die sogenannte Soll-Arbeitszeit über alle Verträge und Projekte, die für die Berechnung der daily rate relevant ist. (vgl. AGA V1.0 S. 51-52, regarding the maximum declarable day-equivalents)
Zur Berechnung der FTEs benötigen Sie die Vertragsdaten der Person. Beachten Sie, dass jeder Monat pauschal mit 30 Tagen angesetzt wird (vgl. AGA V1.0 S. 51, gelber Kasten). 
Beispiel 1: Ein Mitarbeiter wird von 0,5 auf 0,75 FTE am 20. August aufgestockt. FTE für August: 0,5*19/30 + 0,75*11/30 = 0,591666667. 
Beispiel 2: Ein 100%-Arbeitsvertrag endet am 28. Februar. FTE für Februar: 1,0*28/30 = 0,933333333. Es ist vorteilhaft, hier möglichst spät, am besten nur einmal pro Periode, zu runden.</t>
  </si>
  <si>
    <t>SaMPLe</t>
  </si>
  <si>
    <t>Prof. M. Musterfrau</t>
  </si>
  <si>
    <t>Maxime Musterhaft</t>
  </si>
  <si>
    <t>Musterhaft</t>
  </si>
  <si>
    <r>
      <t xml:space="preserve">In </t>
    </r>
    <r>
      <rPr>
        <b/>
        <sz val="11"/>
        <color theme="4" tint="-0.249977111117893"/>
        <rFont val="Calibri"/>
        <family val="2"/>
        <scheme val="minor"/>
      </rPr>
      <t xml:space="preserve">Bereich 6 </t>
    </r>
    <r>
      <rPr>
        <sz val="11"/>
        <rFont val="Calibri"/>
        <family val="2"/>
        <scheme val="minor"/>
      </rPr>
      <t xml:space="preserve">übertragen Sie manuell (=Werte einfügen) die berechneten Daten aus </t>
    </r>
    <r>
      <rPr>
        <b/>
        <sz val="11"/>
        <color theme="4" tint="-0.249977111117893"/>
        <rFont val="Calibri"/>
        <family val="2"/>
        <scheme val="minor"/>
      </rPr>
      <t>Bereich 5</t>
    </r>
    <r>
      <rPr>
        <sz val="11"/>
        <rFont val="Calibri"/>
        <family val="2"/>
        <scheme val="minor"/>
      </rPr>
      <t xml:space="preserve">, die Sie in Ihren Finanzbericht im F&amp;T Portal eintragen. Dies ist notwendig, damit spätere Änderungen in der Tabelle dokumentiert werden und die Daten für ein Adjustment zu sehen sind. Die dokumentierte Arbeitszeit muss ebenfalls auf einen halben Tag genau kaufmännisch gerundet werden (siehe AGA V1.0 S. 49).
Die Zellen in </t>
    </r>
    <r>
      <rPr>
        <b/>
        <sz val="11"/>
        <color theme="4" tint="-0.249977111117893"/>
        <rFont val="Calibri"/>
        <family val="2"/>
        <scheme val="minor"/>
      </rPr>
      <t>Bereich 6</t>
    </r>
    <r>
      <rPr>
        <sz val="11"/>
        <rFont val="Calibri"/>
        <family val="2"/>
        <scheme val="minor"/>
      </rPr>
      <t xml:space="preserve"> sollten also nur Zahlen enthalten, keine Formeln. 
Wenn sich im weiteren Projektverlauf Daten in den bereits berichteten Perioden ändern, z.B. durch Nachbuchungen oder rückwirkende Tariferhöhungen, verändern diese die Personalkosten in den entsprechenden Monaten und in </t>
    </r>
    <r>
      <rPr>
        <b/>
        <sz val="11"/>
        <color theme="4" tint="-0.249977111117893"/>
        <rFont val="Calibri"/>
        <family val="2"/>
        <scheme val="minor"/>
      </rPr>
      <t>Bereich 5</t>
    </r>
    <r>
      <rPr>
        <sz val="11"/>
        <rFont val="Calibri"/>
        <family val="2"/>
        <scheme val="minor"/>
      </rPr>
      <t xml:space="preserve"> wird automatisch Ihr Adjustment basierend auf den in</t>
    </r>
    <r>
      <rPr>
        <b/>
        <sz val="11"/>
        <color theme="4" tint="-0.249977111117893"/>
        <rFont val="Calibri"/>
        <family val="2"/>
        <scheme val="minor"/>
      </rPr>
      <t xml:space="preserve"> Bereich 6</t>
    </r>
    <r>
      <rPr>
        <sz val="11"/>
        <rFont val="Calibri"/>
        <family val="2"/>
        <scheme val="minor"/>
      </rPr>
      <t xml:space="preserve"> angegebenen Daten für die ursprüngliche Abrechnung der Periode, berechnet.
Personenmonate werden nicht automatisch berechnet. Diese Information wird im Abrechnungsformular im SyGMa benötigt, sie muss daher von jeder Einrichtung individuell berechnet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</si>
</sst>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 _€_-;\-* #,##0.00\ _€_-;_-* &quot;-&quot;??\ _€_-;_-@_-"/>
    <numFmt numFmtId="164" formatCode="0.0"/>
    <numFmt numFmtId="165" formatCode="#,##0.00\ &quot;€&quot;"/>
    <numFmt numFmtId="166" formatCode="yyyy"/>
    <numFmt numFmtId="167" formatCode="yyyymm"/>
    <numFmt numFmtId="168" formatCode="_-* #,##0.0\ _€_-;\-* #,##0.0\ _€_-;_-* &quot;-&quot;??\ _€_-;_-@_-"/>
  </numFmts>
  <fonts count="55" x14ac:knownFonts="1">
    <font>
      <sz val="12"/>
      <color theme="1"/>
      <name val="Arial"/>
    </font>
    <font>
      <sz val="11"/>
      <color theme="1"/>
      <name val="Calibri"/>
      <family val="2"/>
      <scheme val="minor"/>
    </font>
    <font>
      <sz val="11"/>
      <color theme="1"/>
      <name val="Calibri"/>
      <family val="2"/>
      <scheme val="minor"/>
    </font>
    <font>
      <sz val="12"/>
      <color theme="1"/>
      <name val="Arial"/>
      <family val="2"/>
    </font>
    <font>
      <sz val="11"/>
      <color theme="1"/>
      <name val="Calibri"/>
      <family val="2"/>
      <scheme val="minor"/>
    </font>
    <font>
      <sz val="11"/>
      <color theme="1"/>
      <name val="Calibri"/>
      <family val="2"/>
      <scheme val="minor"/>
    </font>
    <font>
      <sz val="12"/>
      <color theme="0"/>
      <name val="Arial"/>
      <family val="2"/>
    </font>
    <font>
      <sz val="11"/>
      <color rgb="FF3F3F76"/>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u/>
      <sz val="14"/>
      <color theme="0"/>
      <name val="Calibri"/>
      <family val="2"/>
      <scheme val="minor"/>
    </font>
    <font>
      <sz val="11"/>
      <name val="Calibri"/>
      <family val="2"/>
      <scheme val="minor"/>
    </font>
    <font>
      <sz val="12"/>
      <name val="Arial"/>
      <family val="2"/>
    </font>
    <font>
      <b/>
      <sz val="14"/>
      <color indexed="65"/>
      <name val="Calibri"/>
      <family val="2"/>
    </font>
    <font>
      <sz val="11"/>
      <name val="Calibri"/>
      <family val="2"/>
    </font>
    <font>
      <b/>
      <u/>
      <sz val="14"/>
      <color indexed="65"/>
      <name val="Calibri"/>
      <family val="2"/>
    </font>
    <font>
      <sz val="11"/>
      <color indexed="2"/>
      <name val="Calibri"/>
      <family val="2"/>
      <scheme val="minor"/>
    </font>
    <font>
      <sz val="11"/>
      <color theme="1"/>
      <name val="Calibri"/>
      <family val="2"/>
    </font>
    <font>
      <b/>
      <sz val="14"/>
      <color theme="4" tint="-0.249977111117893"/>
      <name val="Calibri"/>
      <family val="2"/>
      <scheme val="minor"/>
    </font>
    <font>
      <sz val="11"/>
      <color indexed="2"/>
      <name val="Calibri"/>
      <family val="2"/>
    </font>
    <font>
      <b/>
      <i/>
      <sz val="11"/>
      <color theme="1"/>
      <name val="Calibri"/>
      <family val="2"/>
      <scheme val="minor"/>
    </font>
    <font>
      <sz val="11"/>
      <color theme="0"/>
      <name val="Calibri"/>
      <family val="2"/>
      <scheme val="minor"/>
    </font>
    <font>
      <b/>
      <sz val="11"/>
      <name val="Calibri"/>
      <family val="2"/>
      <scheme val="minor"/>
    </font>
    <font>
      <b/>
      <sz val="14"/>
      <color theme="1"/>
      <name val="Calibri"/>
      <family val="2"/>
      <scheme val="minor"/>
    </font>
    <font>
      <b/>
      <sz val="12"/>
      <color theme="1"/>
      <name val="Arial"/>
      <family val="2"/>
    </font>
    <font>
      <b/>
      <sz val="12"/>
      <name val="Arial"/>
      <family val="2"/>
    </font>
    <font>
      <sz val="11"/>
      <color theme="1"/>
      <name val="Arial"/>
      <family val="2"/>
    </font>
    <font>
      <b/>
      <sz val="26"/>
      <color theme="4" tint="-0.249977111117893"/>
      <name val="Calibri"/>
      <family val="2"/>
      <scheme val="minor"/>
    </font>
    <font>
      <b/>
      <sz val="24"/>
      <color theme="4" tint="-0.249977111117893"/>
      <name val="Calibri"/>
      <family val="2"/>
      <scheme val="minor"/>
    </font>
    <font>
      <sz val="11"/>
      <color rgb="FF00B050"/>
      <name val="Calibri"/>
      <family val="2"/>
      <scheme val="minor"/>
    </font>
    <font>
      <i/>
      <sz val="11"/>
      <color rgb="FF00B0F0"/>
      <name val="Calibri"/>
      <family val="2"/>
      <scheme val="minor"/>
    </font>
    <font>
      <b/>
      <sz val="14"/>
      <name val="Calibri"/>
      <family val="2"/>
      <scheme val="minor"/>
    </font>
    <font>
      <b/>
      <sz val="11"/>
      <name val="Calibri"/>
      <family val="2"/>
    </font>
    <font>
      <i/>
      <sz val="11"/>
      <name val="Calibri"/>
      <family val="2"/>
    </font>
    <font>
      <b/>
      <sz val="14"/>
      <color theme="1"/>
      <name val="Calibri"/>
      <family val="2"/>
    </font>
    <font>
      <i/>
      <sz val="11"/>
      <name val="Calibri"/>
      <family val="2"/>
      <scheme val="minor"/>
    </font>
    <font>
      <b/>
      <i/>
      <sz val="14"/>
      <name val="Calibri"/>
      <family val="2"/>
      <scheme val="minor"/>
    </font>
    <font>
      <sz val="9"/>
      <color theme="1"/>
      <name val="Calibri"/>
      <family val="2"/>
      <scheme val="minor"/>
    </font>
    <font>
      <i/>
      <sz val="11"/>
      <color theme="0"/>
      <name val="Calibri"/>
      <family val="2"/>
    </font>
    <font>
      <b/>
      <i/>
      <sz val="11"/>
      <color indexed="2"/>
      <name val="Calibri"/>
      <family val="2"/>
      <scheme val="minor"/>
    </font>
    <font>
      <i/>
      <sz val="11"/>
      <color indexed="2"/>
      <name val="Calibri"/>
      <family val="2"/>
      <scheme val="minor"/>
    </font>
    <font>
      <sz val="11"/>
      <color rgb="FFFF66CC"/>
      <name val="Calibri"/>
      <family val="2"/>
      <scheme val="minor"/>
    </font>
    <font>
      <i/>
      <sz val="11"/>
      <color indexed="6"/>
      <name val="Calibri"/>
      <family val="2"/>
      <scheme val="minor"/>
    </font>
    <font>
      <b/>
      <sz val="9"/>
      <color theme="1"/>
      <name val="Calibri"/>
      <family val="2"/>
      <scheme val="minor"/>
    </font>
    <font>
      <sz val="12"/>
      <color theme="1"/>
      <name val="Arial"/>
      <family val="2"/>
    </font>
    <font>
      <b/>
      <sz val="11"/>
      <color theme="4" tint="-0.249977111117893"/>
      <name val="Calibri"/>
      <family val="2"/>
      <scheme val="minor"/>
    </font>
    <font>
      <b/>
      <sz val="8"/>
      <name val="Calibri"/>
      <family val="2"/>
      <scheme val="minor"/>
    </font>
    <font>
      <b/>
      <u/>
      <sz val="14"/>
      <name val="Calibri"/>
      <family val="2"/>
      <scheme val="minor"/>
    </font>
    <font>
      <b/>
      <i/>
      <sz val="11"/>
      <name val="Calibri"/>
      <family val="2"/>
    </font>
    <font>
      <b/>
      <u/>
      <sz val="11"/>
      <name val="Calibri"/>
      <family val="2"/>
    </font>
    <font>
      <b/>
      <u/>
      <sz val="11"/>
      <name val="Calibri"/>
      <family val="2"/>
      <scheme val="minor"/>
    </font>
    <font>
      <b/>
      <sz val="8"/>
      <color theme="1"/>
      <name val="Calibri"/>
      <family val="2"/>
      <scheme val="minor"/>
    </font>
    <font>
      <b/>
      <sz val="12"/>
      <name val="Calibri"/>
      <family val="2"/>
      <scheme val="minor"/>
    </font>
    <font>
      <b/>
      <sz val="11"/>
      <color indexed="8"/>
      <name val="Calibri"/>
      <family val="2"/>
      <scheme val="minor"/>
    </font>
  </fonts>
  <fills count="41">
    <fill>
      <patternFill patternType="none"/>
    </fill>
    <fill>
      <patternFill patternType="gray125"/>
    </fill>
    <fill>
      <patternFill patternType="solid">
        <fgColor theme="9"/>
        <bgColor theme="9"/>
      </patternFill>
    </fill>
    <fill>
      <patternFill patternType="solid">
        <fgColor indexed="47"/>
        <bgColor indexed="47"/>
      </patternFill>
    </fill>
    <fill>
      <patternFill patternType="solid">
        <fgColor rgb="FF5B9BD5"/>
        <bgColor rgb="FF5B9BD5"/>
      </patternFill>
    </fill>
    <fill>
      <patternFill patternType="solid">
        <fgColor rgb="FFD9E1F2"/>
        <bgColor rgb="FFD9E1F2"/>
      </patternFill>
    </fill>
    <fill>
      <patternFill patternType="solid">
        <fgColor rgb="FFC6E0B4"/>
        <bgColor rgb="FFC6E0B4"/>
      </patternFill>
    </fill>
    <fill>
      <patternFill patternType="solid">
        <fgColor rgb="FFE2EFDA"/>
        <bgColor rgb="FFE2EFDA"/>
      </patternFill>
    </fill>
    <fill>
      <patternFill patternType="solid">
        <fgColor indexed="26"/>
        <bgColor indexed="26"/>
      </patternFill>
    </fill>
    <fill>
      <patternFill patternType="solid">
        <fgColor theme="0" tint="-0.14999847407452621"/>
        <bgColor theme="0" tint="-4.9989318521683403E-2"/>
      </patternFill>
    </fill>
    <fill>
      <patternFill patternType="solid">
        <fgColor theme="0"/>
        <bgColor theme="0" tint="-4.9989318521683403E-2"/>
      </patternFill>
    </fill>
    <fill>
      <patternFill patternType="solid">
        <fgColor rgb="FFD9E1F2"/>
        <bgColor theme="7" tint="0.39997558519241921"/>
      </patternFill>
    </fill>
    <fill>
      <patternFill patternType="solid">
        <fgColor indexed="26"/>
        <bgColor theme="0"/>
      </patternFill>
    </fill>
    <fill>
      <patternFill patternType="solid">
        <fgColor theme="9" tint="0.79998168889431442"/>
        <bgColor theme="7" tint="0.39997558519241921"/>
      </patternFill>
    </fill>
    <fill>
      <patternFill patternType="solid">
        <fgColor theme="9" tint="0.59999389629810485"/>
        <bgColor theme="7" tint="0.39997558519241921"/>
      </patternFill>
    </fill>
    <fill>
      <patternFill patternType="solid">
        <fgColor theme="9" tint="0.39997558519241921"/>
        <bgColor theme="7" tint="0.39997558519241921"/>
      </patternFill>
    </fill>
    <fill>
      <patternFill patternType="solid">
        <fgColor theme="9"/>
        <bgColor theme="7" tint="0.39997558519241921"/>
      </patternFill>
    </fill>
    <fill>
      <patternFill patternType="solid">
        <fgColor rgb="FF548235"/>
        <bgColor theme="7" tint="0.39997558519241921"/>
      </patternFill>
    </fill>
    <fill>
      <patternFill patternType="solid">
        <fgColor indexed="26"/>
        <bgColor theme="7" tint="0.79998168889431442"/>
      </patternFill>
    </fill>
    <fill>
      <patternFill patternType="solid">
        <fgColor theme="0" tint="-0.14999847407452621"/>
        <bgColor theme="0" tint="-0.14999847407452621"/>
      </patternFill>
    </fill>
    <fill>
      <patternFill patternType="solid">
        <fgColor rgb="FFD9E1F2"/>
        <bgColor theme="4" tint="0.59999389629810485"/>
      </patternFill>
    </fill>
    <fill>
      <patternFill patternType="solid">
        <fgColor indexed="5"/>
        <bgColor indexed="5"/>
      </patternFill>
    </fill>
    <fill>
      <patternFill patternType="solid">
        <fgColor rgb="FFD9E1F2"/>
        <bgColor theme="2"/>
      </patternFill>
    </fill>
    <fill>
      <patternFill patternType="solid">
        <fgColor indexed="26"/>
        <bgColor theme="0" tint="-4.9989318521683403E-2"/>
      </patternFill>
    </fill>
    <fill>
      <patternFill patternType="solid">
        <fgColor theme="0" tint="-4.9989318521683403E-2"/>
        <bgColor theme="0" tint="-4.9989318521683403E-2"/>
      </patternFill>
    </fill>
    <fill>
      <patternFill patternType="solid">
        <fgColor theme="9" tint="0.79998168889431442"/>
        <bgColor theme="9" tint="0.79998168889431442"/>
      </patternFill>
    </fill>
    <fill>
      <patternFill patternType="solid">
        <fgColor theme="0" tint="-0.14999847407452621"/>
        <bgColor theme="4" tint="0.79998168889431442"/>
      </patternFill>
    </fill>
    <fill>
      <patternFill patternType="solid">
        <fgColor theme="9" tint="0.59999389629810485"/>
        <bgColor theme="9" tint="0.59999389629810485"/>
      </patternFill>
    </fill>
    <fill>
      <patternFill patternType="solid">
        <fgColor theme="9" tint="0.39997558519241921"/>
        <bgColor theme="9" tint="0.39997558519241921"/>
      </patternFill>
    </fill>
    <fill>
      <patternFill patternType="solid">
        <fgColor theme="9"/>
        <bgColor theme="9" tint="0.39997558519241921"/>
      </patternFill>
    </fill>
    <fill>
      <patternFill patternType="solid">
        <fgColor theme="9" tint="-0.249977111117893"/>
        <bgColor theme="9"/>
      </patternFill>
    </fill>
    <fill>
      <patternFill patternType="solid">
        <fgColor theme="4" tint="0.79998168889431442"/>
        <bgColor theme="2"/>
      </patternFill>
    </fill>
    <fill>
      <patternFill patternType="solid">
        <fgColor rgb="FFD9E1F2"/>
        <bgColor theme="9" tint="0.59999389629810485"/>
      </patternFill>
    </fill>
    <fill>
      <patternFill patternType="solid">
        <fgColor rgb="FFD9E1F2"/>
        <bgColor rgb="FFFFD966"/>
      </patternFill>
    </fill>
    <fill>
      <patternFill patternType="solid">
        <fgColor theme="9" tint="0.79998168889431442"/>
        <bgColor rgb="FFFFD966"/>
      </patternFill>
    </fill>
    <fill>
      <patternFill patternType="solid">
        <fgColor theme="9" tint="0.59999389629810485"/>
        <bgColor rgb="FFFFD966"/>
      </patternFill>
    </fill>
    <fill>
      <patternFill patternType="solid">
        <fgColor theme="9" tint="0.39997558519241921"/>
        <bgColor rgb="FFFFD966"/>
      </patternFill>
    </fill>
    <fill>
      <patternFill patternType="solid">
        <fgColor theme="9"/>
        <bgColor rgb="FFFFD966"/>
      </patternFill>
    </fill>
    <fill>
      <patternFill patternType="solid">
        <fgColor rgb="FF548235"/>
        <bgColor rgb="FFFFD966"/>
      </patternFill>
    </fill>
    <fill>
      <patternFill patternType="solid">
        <fgColor theme="0" tint="-0.14999847407452621"/>
        <bgColor rgb="FFF2F2F2"/>
      </patternFill>
    </fill>
    <fill>
      <patternFill patternType="solid">
        <fgColor theme="0"/>
        <bgColor theme="0"/>
      </patternFill>
    </fill>
  </fills>
  <borders count="45">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theme="1"/>
      </right>
      <top style="thin">
        <color auto="1"/>
      </top>
      <bottom style="thin">
        <color auto="1"/>
      </bottom>
      <diagonal/>
    </border>
    <border>
      <left style="thin">
        <color theme="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
      <left/>
      <right/>
      <top style="thin">
        <color auto="1"/>
      </top>
      <bottom style="double">
        <color auto="1"/>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style="double">
        <color auto="1"/>
      </top>
      <bottom/>
      <diagonal/>
    </border>
    <border>
      <left style="medium">
        <color auto="1"/>
      </left>
      <right style="medium">
        <color auto="1"/>
      </right>
      <top style="medium">
        <color auto="1"/>
      </top>
      <bottom style="thin">
        <color auto="1"/>
      </bottom>
      <diagonal/>
    </border>
    <border>
      <left style="thin">
        <color rgb="FF7F7F7F"/>
      </left>
      <right style="thin">
        <color auto="1"/>
      </right>
      <top/>
      <bottom style="thin">
        <color rgb="FF7F7F7F"/>
      </bottom>
      <diagonal/>
    </border>
    <border>
      <left style="medium">
        <color auto="1"/>
      </left>
      <right style="medium">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diagonal/>
    </border>
    <border>
      <left style="medium">
        <color auto="1"/>
      </left>
      <right/>
      <top style="thin">
        <color auto="1"/>
      </top>
      <bottom style="medium">
        <color auto="1"/>
      </bottom>
      <diagonal/>
    </border>
    <border>
      <left/>
      <right style="thin">
        <color auto="1"/>
      </right>
      <top style="medium">
        <color auto="1"/>
      </top>
      <bottom style="thin">
        <color auto="1"/>
      </bottom>
      <diagonal/>
    </border>
    <border>
      <left style="medium">
        <color auto="1"/>
      </left>
      <right/>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s>
  <cellStyleXfs count="14">
    <xf numFmtId="0" fontId="0" fillId="0" borderId="0"/>
    <xf numFmtId="0" fontId="6" fillId="2" borderId="0" applyNumberFormat="0" applyBorder="0" applyProtection="0"/>
    <xf numFmtId="0" fontId="7" fillId="3" borderId="1" applyNumberFormat="0" applyProtection="0"/>
    <xf numFmtId="0" fontId="7" fillId="3" borderId="1" applyNumberFormat="0" applyProtection="0"/>
    <xf numFmtId="43" fontId="45" fillId="0" borderId="0" applyFont="0" applyFill="0" applyBorder="0" applyProtection="0"/>
    <xf numFmtId="43" fontId="45" fillId="0" borderId="0" applyFont="0" applyFill="0" applyBorder="0" applyProtection="0"/>
    <xf numFmtId="9" fontId="45" fillId="0" borderId="0" applyFont="0" applyFill="0" applyBorder="0" applyProtection="0"/>
    <xf numFmtId="9" fontId="45" fillId="0" borderId="0" applyFont="0" applyFill="0" applyBorder="0" applyProtection="0"/>
    <xf numFmtId="0" fontId="45" fillId="0" borderId="0"/>
    <xf numFmtId="0" fontId="8" fillId="0" borderId="0"/>
    <xf numFmtId="0" fontId="8" fillId="0" borderId="0"/>
    <xf numFmtId="0" fontId="8" fillId="0" borderId="0"/>
    <xf numFmtId="44" fontId="45" fillId="0" borderId="0" applyFont="0" applyFill="0" applyBorder="0" applyProtection="0"/>
    <xf numFmtId="44" fontId="45" fillId="0" borderId="0" applyFont="0" applyFill="0" applyBorder="0" applyProtection="0"/>
  </cellStyleXfs>
  <cellXfs count="386">
    <xf numFmtId="0" fontId="0" fillId="0" borderId="0" xfId="0"/>
    <xf numFmtId="17" fontId="9" fillId="0" borderId="0" xfId="0" applyNumberFormat="1" applyFont="1" applyAlignment="1">
      <alignment horizontal="left"/>
    </xf>
    <xf numFmtId="17" fontId="9" fillId="0" borderId="0" xfId="0" quotePrefix="1" applyNumberFormat="1" applyFont="1" applyAlignment="1">
      <alignment horizontal="left"/>
    </xf>
    <xf numFmtId="49" fontId="9" fillId="0" borderId="0" xfId="0" applyNumberFormat="1" applyFont="1"/>
    <xf numFmtId="0" fontId="8" fillId="0" borderId="0" xfId="0" applyFont="1"/>
    <xf numFmtId="0" fontId="9" fillId="0" borderId="0" xfId="0" applyFont="1"/>
    <xf numFmtId="0" fontId="10" fillId="4" borderId="0" xfId="0" applyFont="1" applyFill="1"/>
    <xf numFmtId="0" fontId="8" fillId="5" borderId="0" xfId="0" applyFont="1" applyFill="1"/>
    <xf numFmtId="0" fontId="8" fillId="5" borderId="0" xfId="0" applyFont="1" applyFill="1" applyAlignment="1">
      <alignment wrapText="1"/>
    </xf>
    <xf numFmtId="0" fontId="11" fillId="4" borderId="0" xfId="0" applyFont="1" applyFill="1"/>
    <xf numFmtId="0" fontId="12" fillId="5" borderId="0" xfId="0" applyFont="1" applyFill="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vertical="center"/>
    </xf>
    <xf numFmtId="0" fontId="14" fillId="6" borderId="0" xfId="0" applyFont="1" applyFill="1" applyAlignment="1">
      <alignment horizontal="left"/>
    </xf>
    <xf numFmtId="0" fontId="15" fillId="7" borderId="0" xfId="0" applyFont="1" applyFill="1" applyAlignment="1">
      <alignment horizontal="left" wrapText="1"/>
    </xf>
    <xf numFmtId="0" fontId="15" fillId="7" borderId="0" xfId="0" applyFont="1" applyFill="1" applyAlignment="1">
      <alignment horizontal="left" vertical="center" wrapText="1"/>
    </xf>
    <xf numFmtId="0" fontId="16" fillId="6" borderId="0" xfId="0" applyFont="1" applyFill="1" applyAlignment="1">
      <alignment horizontal="left"/>
    </xf>
    <xf numFmtId="0" fontId="15" fillId="7" borderId="0" xfId="0" applyFont="1" applyFill="1" applyAlignment="1">
      <alignment horizontal="left" vertical="top" wrapText="1"/>
    </xf>
    <xf numFmtId="0" fontId="17" fillId="0" borderId="0" xfId="0" applyFont="1"/>
    <xf numFmtId="0" fontId="12" fillId="5" borderId="0" xfId="0" applyFont="1" applyFill="1" applyAlignment="1">
      <alignment wrapText="1"/>
    </xf>
    <xf numFmtId="0" fontId="12" fillId="10" borderId="0" xfId="0" applyFont="1" applyFill="1"/>
    <xf numFmtId="0" fontId="15" fillId="5" borderId="0" xfId="0" applyFont="1" applyFill="1" applyAlignment="1">
      <alignment wrapText="1"/>
    </xf>
    <xf numFmtId="0" fontId="15" fillId="5" borderId="0" xfId="0" quotePrefix="1" applyFont="1" applyFill="1" applyAlignment="1">
      <alignment wrapText="1"/>
    </xf>
    <xf numFmtId="0" fontId="10" fillId="5" borderId="0" xfId="0" applyFont="1" applyFill="1"/>
    <xf numFmtId="0" fontId="19" fillId="5" borderId="0" xfId="0" applyFont="1" applyFill="1" applyAlignment="1">
      <alignment wrapText="1"/>
    </xf>
    <xf numFmtId="0" fontId="12" fillId="5" borderId="0" xfId="0" applyFont="1" applyFill="1" applyAlignment="1">
      <alignment horizontal="left" vertical="center" wrapText="1"/>
    </xf>
    <xf numFmtId="0" fontId="12" fillId="5" borderId="0" xfId="0" applyFont="1" applyFill="1" applyAlignment="1">
      <alignment vertical="top" wrapText="1"/>
    </xf>
    <xf numFmtId="0" fontId="12" fillId="0" borderId="0" xfId="0" applyFont="1" applyAlignment="1">
      <alignment horizontal="center" vertical="center"/>
    </xf>
    <xf numFmtId="0" fontId="12" fillId="0" borderId="0" xfId="0" applyFont="1" applyAlignment="1">
      <alignment vertical="top"/>
    </xf>
    <xf numFmtId="0" fontId="17" fillId="0" borderId="0" xfId="0" applyFont="1" applyAlignment="1">
      <alignment vertical="center"/>
    </xf>
    <xf numFmtId="0" fontId="9" fillId="11" borderId="2" xfId="0" applyFont="1" applyFill="1" applyBorder="1" applyAlignment="1">
      <alignment horizontal="center" vertical="center" wrapText="1"/>
    </xf>
    <xf numFmtId="0" fontId="21" fillId="11" borderId="2" xfId="0" applyFont="1" applyFill="1" applyBorder="1" applyAlignment="1">
      <alignment horizontal="center"/>
    </xf>
    <xf numFmtId="0" fontId="8" fillId="13" borderId="2" xfId="0" applyFont="1" applyFill="1" applyBorder="1"/>
    <xf numFmtId="0" fontId="8" fillId="8" borderId="2" xfId="0" applyFont="1" applyFill="1" applyBorder="1" applyAlignment="1">
      <alignment horizontal="center"/>
    </xf>
    <xf numFmtId="14" fontId="8" fillId="9" borderId="2" xfId="0" applyNumberFormat="1" applyFont="1" applyFill="1" applyBorder="1"/>
    <xf numFmtId="1" fontId="12" fillId="9" borderId="2" xfId="4" applyNumberFormat="1" applyFont="1" applyFill="1" applyBorder="1" applyAlignment="1">
      <alignment horizontal="center"/>
    </xf>
    <xf numFmtId="0" fontId="8" fillId="14" borderId="2" xfId="0" applyFont="1" applyFill="1" applyBorder="1"/>
    <xf numFmtId="0" fontId="8" fillId="15" borderId="2" xfId="0" applyFont="1" applyFill="1" applyBorder="1"/>
    <xf numFmtId="0" fontId="8" fillId="8" borderId="2" xfId="0" applyFont="1" applyFill="1" applyBorder="1" applyAlignment="1">
      <alignment horizontal="center" vertical="center"/>
    </xf>
    <xf numFmtId="0" fontId="8" fillId="16" borderId="2" xfId="0" applyFont="1" applyFill="1" applyBorder="1"/>
    <xf numFmtId="0" fontId="22" fillId="17" borderId="2" xfId="0" applyFont="1" applyFill="1" applyBorder="1"/>
    <xf numFmtId="0" fontId="8" fillId="0" borderId="0" xfId="0" applyFont="1" applyAlignment="1">
      <alignment horizontal="center" vertical="center"/>
    </xf>
    <xf numFmtId="1" fontId="8" fillId="0" borderId="0" xfId="0" applyNumberFormat="1" applyFont="1" applyAlignment="1">
      <alignment horizontal="center" vertical="center"/>
    </xf>
    <xf numFmtId="14" fontId="8" fillId="0" borderId="0" xfId="0" applyNumberFormat="1" applyFont="1" applyAlignment="1">
      <alignment vertical="center"/>
    </xf>
    <xf numFmtId="14" fontId="8" fillId="0" borderId="0" xfId="0" applyNumberFormat="1" applyFont="1"/>
    <xf numFmtId="0" fontId="8" fillId="0" borderId="0" xfId="0" applyFont="1" applyAlignment="1">
      <alignment wrapText="1"/>
    </xf>
    <xf numFmtId="0" fontId="12" fillId="18" borderId="2" xfId="0" applyFont="1" applyFill="1" applyBorder="1" applyAlignment="1">
      <alignment horizontal="center" vertical="center"/>
    </xf>
    <xf numFmtId="14" fontId="12" fillId="19" borderId="2" xfId="0" applyNumberFormat="1" applyFont="1" applyFill="1" applyBorder="1"/>
    <xf numFmtId="0" fontId="13" fillId="0" borderId="0" xfId="0" applyFont="1"/>
    <xf numFmtId="0" fontId="24" fillId="20" borderId="3" xfId="0" applyFont="1" applyFill="1" applyBorder="1" applyAlignment="1">
      <alignment vertical="top"/>
    </xf>
    <xf numFmtId="0" fontId="8" fillId="20" borderId="5" xfId="0" applyFont="1" applyFill="1" applyBorder="1" applyAlignment="1">
      <alignment horizontal="center" vertical="center"/>
    </xf>
    <xf numFmtId="0" fontId="0" fillId="5" borderId="0" xfId="0" applyFill="1"/>
    <xf numFmtId="0" fontId="0" fillId="21" borderId="0" xfId="0" applyFill="1"/>
    <xf numFmtId="0" fontId="9" fillId="22" borderId="2" xfId="0" applyFont="1" applyFill="1" applyBorder="1" applyAlignment="1">
      <alignment horizontal="center" vertical="center"/>
    </xf>
    <xf numFmtId="0" fontId="23" fillId="22" borderId="2" xfId="0" applyFont="1" applyFill="1" applyBorder="1" applyAlignment="1">
      <alignment horizontal="center" vertical="center" wrapText="1"/>
    </xf>
    <xf numFmtId="0" fontId="23" fillId="22" borderId="3" xfId="0" applyFont="1" applyFill="1" applyBorder="1" applyAlignment="1">
      <alignment horizontal="center" vertical="center" wrapText="1"/>
    </xf>
    <xf numFmtId="0" fontId="9" fillId="23" borderId="6" xfId="0" applyFont="1" applyFill="1" applyBorder="1" applyAlignment="1">
      <alignment horizontal="left" vertical="center"/>
    </xf>
    <xf numFmtId="0" fontId="8" fillId="24" borderId="0" xfId="0" applyFont="1" applyFill="1"/>
    <xf numFmtId="0" fontId="8" fillId="24" borderId="2" xfId="0" applyFont="1" applyFill="1" applyBorder="1"/>
    <xf numFmtId="0" fontId="8" fillId="19" borderId="2" xfId="0" applyFont="1" applyFill="1" applyBorder="1" applyAlignment="1">
      <alignment vertical="center" wrapText="1"/>
    </xf>
    <xf numFmtId="0" fontId="22" fillId="30" borderId="7" xfId="0" applyFont="1" applyFill="1" applyBorder="1" applyAlignment="1">
      <alignment horizontal="center" vertical="center"/>
    </xf>
    <xf numFmtId="0" fontId="25" fillId="0" borderId="0" xfId="0" applyFont="1"/>
    <xf numFmtId="0" fontId="9" fillId="19" borderId="3" xfId="0" applyFont="1" applyFill="1" applyBorder="1" applyAlignment="1">
      <alignment vertical="center" wrapText="1"/>
    </xf>
    <xf numFmtId="0" fontId="9" fillId="19" borderId="2" xfId="0" applyFont="1" applyFill="1" applyBorder="1" applyAlignment="1">
      <alignment horizontal="center" vertical="center" wrapText="1"/>
    </xf>
    <xf numFmtId="44" fontId="9" fillId="26" borderId="2" xfId="12" applyFont="1" applyFill="1" applyBorder="1"/>
    <xf numFmtId="0" fontId="26" fillId="0" borderId="0" xfId="0" applyFont="1"/>
    <xf numFmtId="0" fontId="9" fillId="23" borderId="3" xfId="0" applyFont="1" applyFill="1" applyBorder="1" applyAlignment="1">
      <alignment horizontal="left" vertical="center"/>
    </xf>
    <xf numFmtId="0" fontId="8" fillId="19" borderId="7" xfId="0" applyFont="1" applyFill="1" applyBorder="1" applyAlignment="1">
      <alignment vertical="center" wrapText="1"/>
    </xf>
    <xf numFmtId="0" fontId="9" fillId="31" borderId="9" xfId="0" applyFont="1" applyFill="1" applyBorder="1" applyAlignment="1">
      <alignment horizontal="center" vertical="center"/>
    </xf>
    <xf numFmtId="0" fontId="23" fillId="31" borderId="10" xfId="0" applyFont="1" applyFill="1" applyBorder="1" applyAlignment="1">
      <alignment horizontal="center" vertical="center" wrapText="1"/>
    </xf>
    <xf numFmtId="0" fontId="23" fillId="31" borderId="2" xfId="0" applyFont="1" applyFill="1" applyBorder="1" applyAlignment="1">
      <alignment horizontal="center" vertical="center" wrapText="1"/>
    </xf>
    <xf numFmtId="0" fontId="8" fillId="22" borderId="5" xfId="0" applyFont="1" applyFill="1" applyBorder="1" applyAlignment="1">
      <alignment horizontal="center"/>
    </xf>
    <xf numFmtId="0" fontId="8" fillId="22" borderId="11" xfId="0" applyFont="1" applyFill="1" applyBorder="1" applyAlignment="1">
      <alignment horizontal="center"/>
    </xf>
    <xf numFmtId="0" fontId="8" fillId="22" borderId="0" xfId="0" applyFont="1" applyFill="1" applyAlignment="1">
      <alignment horizontal="center"/>
    </xf>
    <xf numFmtId="0" fontId="9" fillId="22" borderId="13" xfId="0" applyFont="1" applyFill="1" applyBorder="1" applyAlignment="1">
      <alignment horizontal="center"/>
    </xf>
    <xf numFmtId="0" fontId="30" fillId="0" borderId="0" xfId="0" applyFont="1"/>
    <xf numFmtId="0" fontId="31" fillId="0" borderId="0" xfId="0" applyFont="1" applyAlignment="1">
      <alignment horizontal="center"/>
    </xf>
    <xf numFmtId="0" fontId="9" fillId="32" borderId="7" xfId="0" applyFont="1" applyFill="1" applyBorder="1" applyAlignment="1">
      <alignment vertical="center"/>
    </xf>
    <xf numFmtId="0" fontId="8" fillId="8" borderId="4" xfId="0" applyFont="1" applyFill="1" applyBorder="1" applyAlignment="1">
      <alignment vertical="center"/>
    </xf>
    <xf numFmtId="0" fontId="8" fillId="0" borderId="12" xfId="0" applyFont="1" applyBorder="1"/>
    <xf numFmtId="0" fontId="23" fillId="32" borderId="2" xfId="0" applyFont="1" applyFill="1" applyBorder="1" applyAlignment="1">
      <alignment horizontal="center" vertical="center" wrapText="1"/>
    </xf>
    <xf numFmtId="0" fontId="23" fillId="32" borderId="3" xfId="0" applyFont="1" applyFill="1" applyBorder="1" applyAlignment="1">
      <alignment horizontal="center" vertical="center" wrapText="1"/>
    </xf>
    <xf numFmtId="0" fontId="32" fillId="32" borderId="18" xfId="0" applyFont="1" applyFill="1" applyBorder="1" applyAlignment="1">
      <alignment horizontal="center" vertical="center" wrapText="1"/>
    </xf>
    <xf numFmtId="0" fontId="23" fillId="32" borderId="4" xfId="0" applyFont="1" applyFill="1" applyBorder="1" applyAlignment="1">
      <alignment horizontal="center" vertical="center" wrapText="1"/>
    </xf>
    <xf numFmtId="0" fontId="9" fillId="32" borderId="2" xfId="0" applyFont="1" applyFill="1" applyBorder="1" applyAlignment="1">
      <alignment vertical="center"/>
    </xf>
    <xf numFmtId="164" fontId="12" fillId="12" borderId="2" xfId="0" applyNumberFormat="1" applyFont="1" applyFill="1" applyBorder="1" applyAlignment="1">
      <alignment horizontal="center" vertical="center"/>
    </xf>
    <xf numFmtId="44" fontId="32" fillId="12" borderId="20" xfId="12" applyFont="1" applyFill="1" applyBorder="1" applyAlignment="1">
      <alignment horizontal="center" vertical="center"/>
    </xf>
    <xf numFmtId="14" fontId="12" fillId="12" borderId="4" xfId="12" applyNumberFormat="1" applyFont="1" applyFill="1" applyBorder="1" applyAlignment="1">
      <alignment horizontal="center" vertical="center"/>
    </xf>
    <xf numFmtId="0" fontId="8" fillId="0" borderId="6" xfId="0" applyFont="1" applyBorder="1"/>
    <xf numFmtId="0" fontId="8" fillId="0" borderId="21" xfId="0" applyFont="1" applyBorder="1"/>
    <xf numFmtId="14" fontId="12" fillId="0" borderId="2" xfId="0" applyNumberFormat="1" applyFont="1" applyBorder="1" applyAlignment="1">
      <alignment horizontal="center" vertical="center"/>
    </xf>
    <xf numFmtId="9" fontId="12" fillId="0" borderId="2" xfId="6" applyFont="1" applyBorder="1" applyAlignment="1">
      <alignment horizontal="center" vertical="center"/>
    </xf>
    <xf numFmtId="0" fontId="12" fillId="0" borderId="2" xfId="0" applyFont="1" applyBorder="1" applyAlignment="1">
      <alignment horizontal="center" vertical="center"/>
    </xf>
    <xf numFmtId="0" fontId="12" fillId="0" borderId="22" xfId="0" applyFont="1" applyBorder="1" applyAlignment="1">
      <alignment horizontal="center" vertical="center"/>
    </xf>
    <xf numFmtId="9" fontId="12" fillId="0" borderId="23" xfId="6" applyFont="1" applyBorder="1" applyAlignment="1">
      <alignment horizontal="center" vertical="center"/>
    </xf>
    <xf numFmtId="0" fontId="12" fillId="0" borderId="23" xfId="0" applyFont="1" applyBorder="1" applyAlignment="1">
      <alignment horizontal="center" vertical="center"/>
    </xf>
    <xf numFmtId="44" fontId="32" fillId="12" borderId="24" xfId="12" applyFont="1" applyFill="1" applyBorder="1" applyAlignment="1">
      <alignment horizontal="center" vertical="center"/>
    </xf>
    <xf numFmtId="0" fontId="23" fillId="0" borderId="0" xfId="0" applyFont="1" applyAlignment="1">
      <alignment horizontal="left" vertical="top" wrapText="1"/>
    </xf>
    <xf numFmtId="9" fontId="12" fillId="0" borderId="0" xfId="6" applyFont="1" applyAlignment="1">
      <alignment horizontal="center" vertical="center"/>
    </xf>
    <xf numFmtId="0" fontId="22" fillId="0" borderId="0" xfId="0" applyFont="1" applyAlignment="1">
      <alignment horizontal="center" vertical="center"/>
    </xf>
    <xf numFmtId="2" fontId="12" fillId="0" borderId="0" xfId="0" applyNumberFormat="1" applyFont="1" applyAlignment="1">
      <alignment horizontal="center" vertical="center"/>
    </xf>
    <xf numFmtId="164" fontId="12" fillId="0" borderId="0" xfId="0" applyNumberFormat="1" applyFont="1" applyAlignment="1">
      <alignment horizontal="center" vertical="center"/>
    </xf>
    <xf numFmtId="2" fontId="8" fillId="0" borderId="0" xfId="0" applyNumberFormat="1" applyFont="1" applyAlignment="1">
      <alignment horizontal="center" vertical="center"/>
    </xf>
    <xf numFmtId="44" fontId="12" fillId="0" borderId="0" xfId="12" applyFont="1" applyAlignment="1">
      <alignment horizontal="center" vertical="center"/>
    </xf>
    <xf numFmtId="14" fontId="12" fillId="0" borderId="0" xfId="12" applyNumberFormat="1" applyFont="1" applyAlignment="1">
      <alignment horizontal="center" vertical="center"/>
    </xf>
    <xf numFmtId="0" fontId="29" fillId="0" borderId="0" xfId="0" applyFont="1"/>
    <xf numFmtId="0" fontId="33" fillId="11" borderId="2" xfId="0" applyFont="1" applyFill="1" applyBorder="1" applyAlignment="1">
      <alignment horizontal="center" vertical="center" wrapText="1"/>
    </xf>
    <xf numFmtId="0" fontId="33" fillId="11" borderId="32" xfId="0" applyFont="1" applyFill="1" applyBorder="1" applyAlignment="1">
      <alignment horizontal="center" vertical="center" wrapText="1"/>
    </xf>
    <xf numFmtId="0" fontId="33" fillId="11" borderId="5" xfId="0" applyFont="1" applyFill="1" applyBorder="1" applyAlignment="1">
      <alignment horizontal="center" vertical="center" wrapText="1"/>
    </xf>
    <xf numFmtId="0" fontId="33" fillId="11" borderId="31" xfId="0" applyFont="1" applyFill="1" applyBorder="1" applyAlignment="1">
      <alignment horizontal="center" vertical="center" wrapText="1"/>
    </xf>
    <xf numFmtId="0" fontId="33" fillId="11" borderId="4" xfId="0" applyFont="1" applyFill="1" applyBorder="1" applyAlignment="1">
      <alignment horizontal="center" vertical="center" wrapText="1"/>
    </xf>
    <xf numFmtId="0" fontId="23" fillId="11" borderId="2" xfId="0" applyFont="1" applyFill="1" applyBorder="1" applyAlignment="1">
      <alignment horizontal="center" vertical="center" wrapText="1"/>
    </xf>
    <xf numFmtId="0" fontId="23" fillId="11" borderId="3" xfId="0" applyFont="1" applyFill="1" applyBorder="1" applyAlignment="1">
      <alignment horizontal="center" vertical="center" wrapText="1"/>
    </xf>
    <xf numFmtId="164" fontId="18" fillId="9" borderId="2" xfId="0" applyNumberFormat="1" applyFont="1" applyFill="1" applyBorder="1" applyAlignment="1">
      <alignment horizontal="center" vertical="center"/>
    </xf>
    <xf numFmtId="164" fontId="12" fillId="9" borderId="2" xfId="0" applyNumberFormat="1" applyFont="1" applyFill="1" applyBorder="1" applyAlignment="1">
      <alignment horizontal="center" vertical="center"/>
    </xf>
    <xf numFmtId="165" fontId="32" fillId="9" borderId="2" xfId="12" applyNumberFormat="1" applyFont="1" applyFill="1" applyBorder="1"/>
    <xf numFmtId="164" fontId="36" fillId="9" borderId="2" xfId="0" applyNumberFormat="1" applyFont="1" applyFill="1" applyBorder="1" applyAlignment="1">
      <alignment horizontal="center" vertical="center"/>
    </xf>
    <xf numFmtId="165" fontId="37" fillId="9" borderId="2" xfId="12" applyNumberFormat="1" applyFont="1" applyFill="1" applyBorder="1"/>
    <xf numFmtId="0" fontId="38" fillId="0" borderId="4" xfId="0" applyFont="1" applyBorder="1"/>
    <xf numFmtId="0" fontId="38" fillId="0" borderId="0" xfId="0" applyFont="1"/>
    <xf numFmtId="14" fontId="39" fillId="38" borderId="2" xfId="0" applyNumberFormat="1" applyFont="1" applyFill="1" applyBorder="1" applyAlignment="1">
      <alignment horizontal="center"/>
    </xf>
    <xf numFmtId="14" fontId="39" fillId="38" borderId="3" xfId="0" applyNumberFormat="1" applyFont="1" applyFill="1" applyBorder="1" applyAlignment="1">
      <alignment horizontal="center"/>
    </xf>
    <xf numFmtId="164" fontId="18" fillId="9" borderId="35" xfId="0" applyNumberFormat="1" applyFont="1" applyFill="1" applyBorder="1" applyAlignment="1">
      <alignment horizontal="center" vertical="center"/>
    </xf>
    <xf numFmtId="165" fontId="15" fillId="9" borderId="5" xfId="12" applyNumberFormat="1" applyFont="1" applyFill="1" applyBorder="1" applyAlignment="1">
      <alignment horizontal="center" vertical="center"/>
    </xf>
    <xf numFmtId="164" fontId="18" fillId="9" borderId="36" xfId="0" applyNumberFormat="1" applyFont="1" applyFill="1" applyBorder="1" applyAlignment="1">
      <alignment horizontal="center" vertical="center"/>
    </xf>
    <xf numFmtId="0" fontId="34" fillId="0" borderId="0" xfId="0" applyFont="1" applyAlignment="1">
      <alignment horizontal="center"/>
    </xf>
    <xf numFmtId="0" fontId="0" fillId="0" borderId="0" xfId="0" applyAlignment="1">
      <alignment horizontal="center" vertical="center"/>
    </xf>
    <xf numFmtId="44" fontId="12" fillId="0" borderId="0" xfId="0" applyNumberFormat="1" applyFont="1" applyAlignment="1">
      <alignment vertical="center"/>
    </xf>
    <xf numFmtId="44" fontId="8" fillId="0" borderId="0" xfId="12" applyFont="1" applyAlignment="1">
      <alignment vertical="center"/>
    </xf>
    <xf numFmtId="164" fontId="8" fillId="0" borderId="0" xfId="0" applyNumberFormat="1" applyFont="1" applyAlignment="1">
      <alignment horizontal="center" vertical="center"/>
    </xf>
    <xf numFmtId="43" fontId="8" fillId="0" borderId="0" xfId="0" applyNumberFormat="1" applyFont="1" applyAlignment="1">
      <alignment vertical="center"/>
    </xf>
    <xf numFmtId="164" fontId="8" fillId="0" borderId="0" xfId="0" applyNumberFormat="1" applyFont="1"/>
    <xf numFmtId="0" fontId="40" fillId="0" borderId="6" xfId="0" applyFont="1" applyBorder="1" applyAlignment="1">
      <alignment horizontal="right" wrapText="1"/>
    </xf>
    <xf numFmtId="0" fontId="40" fillId="0" borderId="0" xfId="0" applyFont="1" applyAlignment="1">
      <alignment horizontal="right" wrapText="1"/>
    </xf>
    <xf numFmtId="166" fontId="12" fillId="9" borderId="2" xfId="0" applyNumberFormat="1" applyFont="1" applyFill="1" applyBorder="1" applyAlignment="1">
      <alignment horizontal="center"/>
    </xf>
    <xf numFmtId="164" fontId="8" fillId="9" borderId="2" xfId="12" applyNumberFormat="1" applyFont="1" applyFill="1" applyBorder="1" applyAlignment="1">
      <alignment horizontal="center"/>
    </xf>
    <xf numFmtId="164" fontId="8" fillId="9" borderId="2" xfId="0" applyNumberFormat="1" applyFont="1" applyFill="1" applyBorder="1" applyAlignment="1">
      <alignment horizontal="center" vertical="center"/>
    </xf>
    <xf numFmtId="164" fontId="12" fillId="9" borderId="2" xfId="12" applyNumberFormat="1" applyFont="1" applyFill="1" applyBorder="1" applyAlignment="1">
      <alignment horizontal="center" vertical="center"/>
    </xf>
    <xf numFmtId="0" fontId="8" fillId="39" borderId="2" xfId="0" applyFont="1" applyFill="1" applyBorder="1" applyAlignment="1">
      <alignment horizontal="center"/>
    </xf>
    <xf numFmtId="44" fontId="41" fillId="0" borderId="0" xfId="0" applyNumberFormat="1" applyFont="1" applyAlignment="1">
      <alignment horizontal="right" wrapText="1"/>
    </xf>
    <xf numFmtId="0" fontId="42" fillId="0" borderId="0" xfId="0" applyFont="1"/>
    <xf numFmtId="44" fontId="42" fillId="0" borderId="0" xfId="12" applyFont="1"/>
    <xf numFmtId="0" fontId="8" fillId="0" borderId="0" xfId="12" applyNumberFormat="1" applyFont="1"/>
    <xf numFmtId="0" fontId="8" fillId="0" borderId="0" xfId="12" applyNumberFormat="1" applyFont="1" applyAlignment="1">
      <alignment horizontal="center"/>
    </xf>
    <xf numFmtId="166" fontId="12" fillId="0" borderId="0" xfId="0" applyNumberFormat="1" applyFont="1" applyAlignment="1">
      <alignment horizontal="center"/>
    </xf>
    <xf numFmtId="2" fontId="8" fillId="0" borderId="0" xfId="12" applyNumberFormat="1" applyFont="1" applyAlignment="1">
      <alignment horizontal="center"/>
    </xf>
    <xf numFmtId="2" fontId="12" fillId="0" borderId="0" xfId="12" applyNumberFormat="1" applyFont="1" applyAlignment="1">
      <alignment horizontal="center" vertical="center"/>
    </xf>
    <xf numFmtId="0" fontId="8" fillId="0" borderId="0" xfId="0" applyFont="1" applyAlignment="1">
      <alignment horizontal="center"/>
    </xf>
    <xf numFmtId="44" fontId="8" fillId="0" borderId="0" xfId="12" applyFont="1" applyAlignment="1">
      <alignment horizontal="center"/>
    </xf>
    <xf numFmtId="44" fontId="8" fillId="0" borderId="0" xfId="12" applyFont="1"/>
    <xf numFmtId="43" fontId="8" fillId="0" borderId="0" xfId="0" applyNumberFormat="1" applyFont="1"/>
    <xf numFmtId="0" fontId="9" fillId="0" borderId="11" xfId="0" applyFont="1" applyBorder="1"/>
    <xf numFmtId="0" fontId="9" fillId="11" borderId="8" xfId="0" applyFont="1" applyFill="1" applyBorder="1" applyAlignment="1">
      <alignment horizontal="center" vertical="center" wrapText="1"/>
    </xf>
    <xf numFmtId="0" fontId="9" fillId="11" borderId="33" xfId="0" applyFont="1" applyFill="1" applyBorder="1" applyAlignment="1">
      <alignment horizontal="center" vertical="center" wrapText="1"/>
    </xf>
    <xf numFmtId="0" fontId="9" fillId="11" borderId="37" xfId="0" applyFont="1" applyFill="1" applyBorder="1" applyAlignment="1">
      <alignment horizontal="center" vertical="center" wrapText="1"/>
    </xf>
    <xf numFmtId="0" fontId="9" fillId="11" borderId="38" xfId="0" applyFont="1" applyFill="1" applyBorder="1" applyAlignment="1">
      <alignment horizontal="center" vertical="center" wrapText="1"/>
    </xf>
    <xf numFmtId="0" fontId="9" fillId="11" borderId="31" xfId="0" applyFont="1" applyFill="1" applyBorder="1" applyAlignment="1">
      <alignment horizontal="center" vertical="center" wrapText="1"/>
    </xf>
    <xf numFmtId="164" fontId="9" fillId="11" borderId="2" xfId="0" applyNumberFormat="1" applyFont="1" applyFill="1" applyBorder="1" applyAlignment="1">
      <alignment horizontal="center" vertical="center" wrapText="1"/>
    </xf>
    <xf numFmtId="0" fontId="43" fillId="0" borderId="0" xfId="0" applyFont="1" applyAlignment="1">
      <alignment horizontal="left"/>
    </xf>
    <xf numFmtId="0" fontId="12" fillId="9" borderId="3" xfId="0" applyFont="1" applyFill="1" applyBorder="1" applyAlignment="1">
      <alignment horizontal="center" vertical="center"/>
    </xf>
    <xf numFmtId="167" fontId="12" fillId="9" borderId="3" xfId="9" applyNumberFormat="1" applyFont="1" applyFill="1" applyBorder="1" applyAlignment="1">
      <alignment horizontal="center"/>
    </xf>
    <xf numFmtId="2" fontId="8" fillId="12" borderId="31" xfId="0" applyNumberFormat="1" applyFont="1" applyFill="1" applyBorder="1" applyAlignment="1">
      <alignment horizontal="center" vertical="center"/>
    </xf>
    <xf numFmtId="44" fontId="8" fillId="12" borderId="4" xfId="12" applyFont="1" applyFill="1" applyBorder="1"/>
    <xf numFmtId="44" fontId="8" fillId="12" borderId="38" xfId="12" applyFont="1" applyFill="1" applyBorder="1"/>
    <xf numFmtId="2" fontId="8" fillId="0" borderId="2" xfId="0" applyNumberFormat="1" applyFont="1" applyBorder="1" applyAlignment="1">
      <alignment horizontal="center" vertical="center"/>
    </xf>
    <xf numFmtId="164" fontId="8" fillId="0" borderId="2" xfId="0" applyNumberFormat="1" applyFont="1" applyBorder="1" applyAlignment="1">
      <alignment horizontal="center" vertical="center"/>
    </xf>
    <xf numFmtId="0" fontId="9" fillId="0" borderId="6" xfId="0" applyFont="1" applyBorder="1" applyAlignment="1">
      <alignment horizontal="left" vertical="center" wrapText="1"/>
    </xf>
    <xf numFmtId="2" fontId="8" fillId="0" borderId="0" xfId="0" applyNumberFormat="1" applyFont="1"/>
    <xf numFmtId="0" fontId="8" fillId="0" borderId="23" xfId="0" applyFont="1" applyBorder="1" applyAlignment="1">
      <alignment horizontal="center"/>
    </xf>
    <xf numFmtId="0" fontId="8" fillId="0" borderId="39" xfId="0" applyFont="1" applyBorder="1" applyAlignment="1">
      <alignment horizontal="center"/>
    </xf>
    <xf numFmtId="166" fontId="9" fillId="9" borderId="3" xfId="0" applyNumberFormat="1" applyFont="1" applyFill="1" applyBorder="1" applyAlignment="1">
      <alignment horizontal="center"/>
    </xf>
    <xf numFmtId="0" fontId="8" fillId="0" borderId="40" xfId="0" applyFont="1" applyBorder="1" applyAlignment="1">
      <alignment horizontal="center"/>
    </xf>
    <xf numFmtId="2" fontId="9" fillId="9" borderId="35" xfId="0" applyNumberFormat="1" applyFont="1" applyFill="1" applyBorder="1" applyAlignment="1">
      <alignment horizontal="center"/>
    </xf>
    <xf numFmtId="44" fontId="9" fillId="9" borderId="36" xfId="12" applyFont="1" applyFill="1" applyBorder="1" applyAlignment="1">
      <alignment horizontal="center"/>
    </xf>
    <xf numFmtId="44" fontId="8" fillId="0" borderId="34" xfId="12" applyFont="1" applyBorder="1"/>
    <xf numFmtId="2" fontId="9" fillId="19" borderId="2" xfId="0" applyNumberFormat="1" applyFont="1" applyFill="1" applyBorder="1" applyAlignment="1">
      <alignment horizontal="center" vertical="center"/>
    </xf>
    <xf numFmtId="164" fontId="9" fillId="9" borderId="2" xfId="0" applyNumberFormat="1" applyFont="1" applyFill="1" applyBorder="1" applyAlignment="1">
      <alignment horizontal="center" vertical="center"/>
    </xf>
    <xf numFmtId="164" fontId="9" fillId="19" borderId="2" xfId="0" applyNumberFormat="1" applyFont="1" applyFill="1" applyBorder="1" applyAlignment="1">
      <alignment horizontal="center" vertical="center"/>
    </xf>
    <xf numFmtId="2" fontId="9" fillId="9" borderId="2" xfId="0" applyNumberFormat="1" applyFont="1" applyFill="1" applyBorder="1" applyAlignment="1">
      <alignment horizontal="center" vertical="center"/>
    </xf>
    <xf numFmtId="0" fontId="44" fillId="0" borderId="2" xfId="0" applyFont="1" applyBorder="1" applyAlignment="1">
      <alignment horizontal="left" vertical="center" wrapText="1"/>
    </xf>
    <xf numFmtId="164" fontId="9" fillId="0" borderId="5" xfId="0" applyNumberFormat="1" applyFont="1" applyBorder="1" applyAlignment="1">
      <alignment horizontal="center" vertical="center"/>
    </xf>
    <xf numFmtId="2" fontId="9" fillId="0" borderId="0" xfId="0" applyNumberFormat="1" applyFont="1" applyAlignment="1">
      <alignment horizontal="left" vertical="center" wrapText="1"/>
    </xf>
    <xf numFmtId="2" fontId="8" fillId="12" borderId="28" xfId="0" applyNumberFormat="1" applyFont="1" applyFill="1" applyBorder="1" applyAlignment="1">
      <alignment horizontal="center" vertical="center"/>
    </xf>
    <xf numFmtId="164" fontId="12" fillId="9" borderId="29" xfId="0" applyNumberFormat="1" applyFont="1" applyFill="1" applyBorder="1" applyAlignment="1">
      <alignment horizontal="center" vertical="center"/>
    </xf>
    <xf numFmtId="44" fontId="8" fillId="12" borderId="41" xfId="12" applyFont="1" applyFill="1" applyBorder="1"/>
    <xf numFmtId="44" fontId="8" fillId="12" borderId="27" xfId="12" applyFont="1" applyFill="1" applyBorder="1"/>
    <xf numFmtId="0" fontId="8" fillId="0" borderId="42" xfId="0" applyFont="1" applyBorder="1"/>
    <xf numFmtId="0" fontId="9" fillId="0" borderId="0" xfId="0" applyFont="1" applyAlignment="1">
      <alignment horizontal="left" vertical="center" wrapText="1"/>
    </xf>
    <xf numFmtId="164" fontId="9" fillId="0" borderId="23" xfId="0" applyNumberFormat="1" applyFont="1" applyBorder="1" applyAlignment="1">
      <alignment horizontal="center" vertical="center"/>
    </xf>
    <xf numFmtId="0" fontId="0" fillId="0" borderId="0" xfId="0" applyAlignment="1">
      <alignment wrapText="1"/>
    </xf>
    <xf numFmtId="165" fontId="18" fillId="9" borderId="34" xfId="12" applyNumberFormat="1" applyFont="1" applyFill="1" applyBorder="1" applyAlignment="1">
      <alignment horizontal="center" vertical="center"/>
    </xf>
    <xf numFmtId="165" fontId="15" fillId="9" borderId="36" xfId="0" applyNumberFormat="1" applyFont="1" applyFill="1" applyBorder="1" applyAlignment="1">
      <alignment horizontal="center" vertical="center"/>
    </xf>
    <xf numFmtId="165" fontId="35" fillId="9" borderId="34" xfId="12" applyNumberFormat="1" applyFont="1" applyFill="1" applyBorder="1" applyAlignment="1">
      <alignment horizontal="center" vertical="center"/>
    </xf>
    <xf numFmtId="165" fontId="18" fillId="9" borderId="35" xfId="12" applyNumberFormat="1" applyFont="1" applyFill="1" applyBorder="1" applyAlignment="1">
      <alignment horizontal="center" vertical="center"/>
    </xf>
    <xf numFmtId="164" fontId="18" fillId="9" borderId="4" xfId="0" applyNumberFormat="1" applyFont="1" applyFill="1" applyBorder="1" applyAlignment="1">
      <alignment horizontal="center" vertical="center"/>
    </xf>
    <xf numFmtId="164" fontId="53" fillId="9" borderId="2" xfId="0" applyNumberFormat="1" applyFont="1" applyFill="1" applyBorder="1" applyAlignment="1">
      <alignment horizontal="center" vertical="center"/>
    </xf>
    <xf numFmtId="0" fontId="5" fillId="8" borderId="2" xfId="0" applyFont="1" applyFill="1" applyBorder="1" applyAlignment="1">
      <alignment horizontal="center"/>
    </xf>
    <xf numFmtId="2" fontId="5" fillId="12" borderId="31" xfId="0" applyNumberFormat="1" applyFont="1" applyFill="1" applyBorder="1" applyAlignment="1">
      <alignment horizontal="center" vertical="center"/>
    </xf>
    <xf numFmtId="44" fontId="5" fillId="12" borderId="4" xfId="12" applyFont="1" applyFill="1" applyBorder="1" applyProtection="1"/>
    <xf numFmtId="44" fontId="5" fillId="12" borderId="38" xfId="12" applyFont="1" applyFill="1" applyBorder="1" applyProtection="1"/>
    <xf numFmtId="0" fontId="5" fillId="0" borderId="0" xfId="0" applyFont="1"/>
    <xf numFmtId="0" fontId="5" fillId="5" borderId="0" xfId="0" applyFont="1" applyFill="1" applyAlignment="1">
      <alignment wrapText="1"/>
    </xf>
    <xf numFmtId="0" fontId="5" fillId="8" borderId="0" xfId="0" applyFont="1" applyFill="1"/>
    <xf numFmtId="0" fontId="5" fillId="9" borderId="0" xfId="0" applyFont="1" applyFill="1"/>
    <xf numFmtId="0" fontId="5" fillId="5" borderId="0" xfId="0" quotePrefix="1" applyFont="1" applyFill="1" applyAlignment="1">
      <alignment wrapText="1"/>
    </xf>
    <xf numFmtId="9" fontId="12" fillId="0" borderId="2" xfId="6" applyFont="1" applyBorder="1" applyAlignment="1" applyProtection="1">
      <alignment horizontal="center" vertical="center"/>
    </xf>
    <xf numFmtId="0" fontId="5" fillId="8" borderId="3" xfId="0" applyFont="1" applyFill="1" applyBorder="1" applyAlignment="1">
      <alignment horizontal="left" vertical="center"/>
    </xf>
    <xf numFmtId="44" fontId="5" fillId="12" borderId="4" xfId="12" applyFont="1" applyFill="1" applyBorder="1"/>
    <xf numFmtId="44" fontId="5" fillId="12" borderId="38" xfId="12" applyFont="1" applyFill="1" applyBorder="1"/>
    <xf numFmtId="44" fontId="5" fillId="12" borderId="41" xfId="12" applyFont="1" applyFill="1" applyBorder="1"/>
    <xf numFmtId="2" fontId="5" fillId="12" borderId="28" xfId="0" applyNumberFormat="1" applyFont="1" applyFill="1" applyBorder="1" applyAlignment="1">
      <alignment horizontal="center" vertical="center"/>
    </xf>
    <xf numFmtId="44" fontId="5" fillId="12" borderId="27" xfId="12" applyFont="1" applyFill="1" applyBorder="1"/>
    <xf numFmtId="164" fontId="23" fillId="9" borderId="2" xfId="0" applyNumberFormat="1" applyFont="1" applyFill="1" applyBorder="1" applyAlignment="1">
      <alignment horizontal="center" vertical="center"/>
    </xf>
    <xf numFmtId="164" fontId="12" fillId="23" borderId="2" xfId="0" applyNumberFormat="1" applyFont="1" applyFill="1" applyBorder="1" applyAlignment="1">
      <alignment horizontal="center" vertical="center"/>
    </xf>
    <xf numFmtId="0" fontId="24" fillId="20" borderId="5" xfId="0" applyFont="1" applyFill="1" applyBorder="1" applyAlignment="1">
      <alignment vertical="top"/>
    </xf>
    <xf numFmtId="0" fontId="24" fillId="20" borderId="4" xfId="0" applyFont="1" applyFill="1" applyBorder="1" applyAlignment="1">
      <alignment vertical="top"/>
    </xf>
    <xf numFmtId="0" fontId="3" fillId="0" borderId="0" xfId="0" applyFont="1"/>
    <xf numFmtId="44" fontId="4" fillId="20" borderId="5" xfId="12" applyFont="1" applyFill="1" applyBorder="1" applyAlignment="1">
      <alignment vertical="center"/>
    </xf>
    <xf numFmtId="0" fontId="4" fillId="20" borderId="5" xfId="0" applyFont="1" applyFill="1" applyBorder="1" applyAlignment="1">
      <alignment horizontal="center" vertical="center"/>
    </xf>
    <xf numFmtId="44" fontId="4" fillId="24" borderId="0" xfId="12" applyFont="1" applyFill="1" applyAlignment="1">
      <alignment vertical="center"/>
    </xf>
    <xf numFmtId="0" fontId="4" fillId="24" borderId="0" xfId="0" applyFont="1" applyFill="1"/>
    <xf numFmtId="44" fontId="4" fillId="26" borderId="2" xfId="12" applyFont="1" applyFill="1" applyBorder="1"/>
    <xf numFmtId="44" fontId="4" fillId="26" borderId="2" xfId="12" applyFont="1" applyFill="1" applyBorder="1" applyAlignment="1">
      <alignment vertical="center"/>
    </xf>
    <xf numFmtId="44" fontId="9" fillId="26" borderId="2" xfId="12" applyFont="1" applyFill="1" applyBorder="1" applyAlignment="1">
      <alignment vertical="center"/>
    </xf>
    <xf numFmtId="0" fontId="4" fillId="24" borderId="5" xfId="0" applyFont="1" applyFill="1" applyBorder="1" applyAlignment="1">
      <alignment vertical="center"/>
    </xf>
    <xf numFmtId="0" fontId="4" fillId="24" borderId="5" xfId="0" applyFont="1" applyFill="1" applyBorder="1"/>
    <xf numFmtId="44" fontId="0" fillId="0" borderId="0" xfId="12" applyFont="1" applyAlignment="1">
      <alignment vertical="center"/>
    </xf>
    <xf numFmtId="0" fontId="33" fillId="33" borderId="31" xfId="0" applyFont="1" applyFill="1" applyBorder="1" applyAlignment="1">
      <alignment horizontal="center" vertical="center" wrapText="1"/>
    </xf>
    <xf numFmtId="0" fontId="9" fillId="32" borderId="2" xfId="0" applyFont="1" applyFill="1" applyBorder="1" applyAlignment="1">
      <alignment vertical="center" wrapText="1"/>
    </xf>
    <xf numFmtId="0" fontId="54" fillId="32" borderId="2" xfId="0" applyFont="1" applyFill="1" applyBorder="1" applyAlignment="1">
      <alignment vertical="center" wrapText="1"/>
    </xf>
    <xf numFmtId="0" fontId="23" fillId="32" borderId="2" xfId="0" applyFont="1" applyFill="1" applyBorder="1" applyAlignment="1">
      <alignment horizontal="center" vertical="center"/>
    </xf>
    <xf numFmtId="0" fontId="4" fillId="25" borderId="2" xfId="0" applyFont="1" applyFill="1" applyBorder="1" applyAlignment="1">
      <alignment horizontal="center" vertical="center"/>
    </xf>
    <xf numFmtId="44" fontId="4" fillId="25" borderId="2" xfId="12" applyFont="1" applyFill="1" applyBorder="1" applyAlignment="1">
      <alignment horizontal="center" vertical="center"/>
    </xf>
    <xf numFmtId="0" fontId="4" fillId="27" borderId="2" xfId="0" applyFont="1" applyFill="1" applyBorder="1" applyAlignment="1">
      <alignment horizontal="center" vertical="center"/>
    </xf>
    <xf numFmtId="44" fontId="4" fillId="27" borderId="2" xfId="12" applyFont="1" applyFill="1" applyBorder="1" applyAlignment="1">
      <alignment horizontal="center" vertical="center"/>
    </xf>
    <xf numFmtId="0" fontId="4" fillId="28" borderId="2" xfId="0" applyFont="1" applyFill="1" applyBorder="1" applyAlignment="1">
      <alignment horizontal="center" vertical="center"/>
    </xf>
    <xf numFmtId="44" fontId="4" fillId="28" borderId="2" xfId="12" applyFont="1" applyFill="1" applyBorder="1" applyAlignment="1">
      <alignment horizontal="center" vertical="center"/>
    </xf>
    <xf numFmtId="44" fontId="4" fillId="29" borderId="7" xfId="12" applyFont="1" applyFill="1" applyBorder="1" applyAlignment="1">
      <alignment horizontal="center" vertical="center"/>
    </xf>
    <xf numFmtId="0" fontId="5" fillId="8" borderId="2" xfId="0" applyFont="1" applyFill="1" applyBorder="1" applyAlignment="1">
      <alignment horizontal="left" vertical="center" wrapText="1"/>
    </xf>
    <xf numFmtId="0" fontId="7" fillId="8" borderId="19" xfId="2" applyFill="1" applyBorder="1" applyAlignment="1" applyProtection="1">
      <alignment horizontal="left" vertical="center"/>
    </xf>
    <xf numFmtId="0" fontId="9" fillId="31" borderId="3" xfId="0" applyFont="1" applyFill="1" applyBorder="1" applyAlignment="1">
      <alignment horizontal="center" vertical="center"/>
    </xf>
    <xf numFmtId="0" fontId="27" fillId="31" borderId="0" xfId="0" applyFont="1" applyFill="1" applyAlignment="1">
      <alignment horizontal="center" vertical="center"/>
    </xf>
    <xf numFmtId="0" fontId="27" fillId="22" borderId="0" xfId="0" applyFont="1" applyFill="1" applyAlignment="1">
      <alignment horizontal="center" vertical="center"/>
    </xf>
    <xf numFmtId="0" fontId="0" fillId="31" borderId="0" xfId="0" applyFill="1" applyAlignment="1">
      <alignment horizontal="center" vertical="center"/>
    </xf>
    <xf numFmtId="44" fontId="8" fillId="26" borderId="9" xfId="12" applyFont="1" applyFill="1" applyBorder="1" applyAlignment="1">
      <alignment horizontal="center" vertical="center"/>
    </xf>
    <xf numFmtId="44" fontId="8" fillId="26" borderId="8" xfId="12" applyFont="1" applyFill="1" applyBorder="1" applyAlignment="1">
      <alignment horizontal="center" vertical="center"/>
    </xf>
    <xf numFmtId="44" fontId="9" fillId="26" borderId="14" xfId="12" applyFont="1" applyFill="1" applyBorder="1" applyAlignment="1">
      <alignment horizontal="center" vertical="center"/>
    </xf>
    <xf numFmtId="44" fontId="8" fillId="26" borderId="16" xfId="12" applyFont="1" applyFill="1" applyBorder="1" applyAlignment="1">
      <alignment horizontal="center" vertical="center"/>
    </xf>
    <xf numFmtId="2" fontId="4" fillId="25" borderId="2" xfId="0" applyNumberFormat="1" applyFont="1" applyFill="1" applyBorder="1" applyAlignment="1">
      <alignment horizontal="center" vertical="center"/>
    </xf>
    <xf numFmtId="2" fontId="53" fillId="9" borderId="2" xfId="0" applyNumberFormat="1" applyFont="1" applyFill="1" applyBorder="1" applyAlignment="1">
      <alignment horizontal="center" vertical="center"/>
    </xf>
    <xf numFmtId="2" fontId="4" fillId="25" borderId="2" xfId="12" applyNumberFormat="1" applyFont="1" applyFill="1" applyBorder="1" applyAlignment="1">
      <alignment horizontal="center" vertical="center"/>
    </xf>
    <xf numFmtId="2" fontId="4" fillId="27" borderId="2" xfId="0" applyNumberFormat="1" applyFont="1" applyFill="1" applyBorder="1" applyAlignment="1">
      <alignment horizontal="center" vertical="center"/>
    </xf>
    <xf numFmtId="2" fontId="4" fillId="27" borderId="2" xfId="12" applyNumberFormat="1" applyFont="1" applyFill="1" applyBorder="1" applyAlignment="1">
      <alignment horizontal="center" vertical="center"/>
    </xf>
    <xf numFmtId="2" fontId="4" fillId="28" borderId="2" xfId="0" applyNumberFormat="1" applyFont="1" applyFill="1" applyBorder="1" applyAlignment="1">
      <alignment horizontal="center" vertical="center"/>
    </xf>
    <xf numFmtId="2" fontId="4" fillId="28" borderId="2" xfId="12" applyNumberFormat="1" applyFont="1" applyFill="1" applyBorder="1" applyAlignment="1">
      <alignment horizontal="center" vertical="center"/>
    </xf>
    <xf numFmtId="2" fontId="4" fillId="29" borderId="7" xfId="12" applyNumberFormat="1" applyFont="1" applyFill="1" applyBorder="1" applyAlignment="1">
      <alignment horizontal="center" vertical="center"/>
    </xf>
    <xf numFmtId="2" fontId="22" fillId="30" borderId="7" xfId="0" applyNumberFormat="1" applyFont="1" applyFill="1" applyBorder="1" applyAlignment="1">
      <alignment horizontal="center" vertical="center"/>
    </xf>
    <xf numFmtId="2" fontId="22" fillId="0" borderId="0" xfId="0" applyNumberFormat="1" applyFont="1" applyAlignment="1">
      <alignment horizontal="center" vertical="center"/>
    </xf>
    <xf numFmtId="2" fontId="31" fillId="0" borderId="0" xfId="0" applyNumberFormat="1" applyFont="1" applyAlignment="1">
      <alignment horizontal="center"/>
    </xf>
    <xf numFmtId="2" fontId="23" fillId="11" borderId="2" xfId="0" applyNumberFormat="1" applyFont="1" applyFill="1" applyBorder="1" applyAlignment="1">
      <alignment horizontal="center" vertical="center" wrapText="1"/>
    </xf>
    <xf numFmtId="2" fontId="23" fillId="11" borderId="3" xfId="0" applyNumberFormat="1" applyFont="1" applyFill="1" applyBorder="1" applyAlignment="1">
      <alignment horizontal="center" vertical="center" wrapText="1"/>
    </xf>
    <xf numFmtId="2" fontId="23" fillId="9" borderId="2" xfId="0" applyNumberFormat="1" applyFont="1" applyFill="1" applyBorder="1" applyAlignment="1">
      <alignment horizontal="center" vertical="center"/>
    </xf>
    <xf numFmtId="2" fontId="38" fillId="0" borderId="4" xfId="0" applyNumberFormat="1" applyFont="1" applyBorder="1"/>
    <xf numFmtId="2" fontId="38" fillId="0" borderId="0" xfId="0" applyNumberFormat="1" applyFont="1"/>
    <xf numFmtId="44" fontId="32" fillId="12" borderId="20" xfId="12" applyFont="1" applyFill="1" applyBorder="1"/>
    <xf numFmtId="44" fontId="32" fillId="12" borderId="24" xfId="12" applyFont="1" applyFill="1" applyBorder="1"/>
    <xf numFmtId="44" fontId="32" fillId="9" borderId="2" xfId="12" applyFont="1" applyFill="1" applyBorder="1"/>
    <xf numFmtId="44" fontId="37" fillId="9" borderId="2" xfId="12" applyFont="1" applyFill="1" applyBorder="1"/>
    <xf numFmtId="168" fontId="8" fillId="26" borderId="4" xfId="4" applyNumberFormat="1" applyFont="1" applyFill="1" applyBorder="1" applyAlignment="1">
      <alignment horizontal="center" vertical="center"/>
    </xf>
    <xf numFmtId="168" fontId="8" fillId="26" borderId="2" xfId="4" applyNumberFormat="1" applyFont="1" applyFill="1" applyBorder="1" applyAlignment="1">
      <alignment horizontal="center" vertical="center"/>
    </xf>
    <xf numFmtId="168" fontId="8" fillId="26" borderId="2" xfId="12" applyNumberFormat="1" applyFont="1" applyFill="1" applyBorder="1" applyAlignment="1">
      <alignment horizontal="center" vertical="center"/>
    </xf>
    <xf numFmtId="168" fontId="8" fillId="26" borderId="8" xfId="4" applyNumberFormat="1" applyFont="1" applyFill="1" applyBorder="1" applyAlignment="1">
      <alignment horizontal="center" vertical="center"/>
    </xf>
    <xf numFmtId="168" fontId="9" fillId="26" borderId="14" xfId="4" applyNumberFormat="1" applyFont="1" applyFill="1" applyBorder="1" applyAlignment="1">
      <alignment horizontal="center" vertical="center"/>
    </xf>
    <xf numFmtId="168" fontId="9" fillId="26" borderId="15" xfId="12" applyNumberFormat="1" applyFont="1" applyFill="1" applyBorder="1" applyAlignment="1">
      <alignment horizontal="center" vertical="center"/>
    </xf>
    <xf numFmtId="168" fontId="8" fillId="26" borderId="16" xfId="4" applyNumberFormat="1" applyFont="1" applyFill="1" applyBorder="1" applyAlignment="1">
      <alignment horizontal="center" vertical="center"/>
    </xf>
    <xf numFmtId="168" fontId="8" fillId="26" borderId="16" xfId="12" applyNumberFormat="1" applyFont="1" applyFill="1" applyBorder="1" applyAlignment="1">
      <alignment horizontal="center" vertical="center"/>
    </xf>
    <xf numFmtId="168" fontId="12" fillId="26" borderId="8" xfId="4" applyNumberFormat="1" applyFont="1" applyFill="1" applyBorder="1" applyAlignment="1">
      <alignment horizontal="center" vertical="center"/>
    </xf>
    <xf numFmtId="168" fontId="9" fillId="26" borderId="2" xfId="12" applyNumberFormat="1" applyFont="1" applyFill="1" applyBorder="1" applyAlignment="1">
      <alignment horizontal="center" vertical="center"/>
    </xf>
    <xf numFmtId="168" fontId="8" fillId="24" borderId="5" xfId="0" applyNumberFormat="1" applyFont="1" applyFill="1" applyBorder="1" applyAlignment="1">
      <alignment horizontal="center" vertical="center"/>
    </xf>
    <xf numFmtId="168" fontId="8" fillId="24" borderId="2" xfId="0" applyNumberFormat="1" applyFont="1" applyFill="1" applyBorder="1" applyAlignment="1">
      <alignment horizontal="center" vertical="center"/>
    </xf>
    <xf numFmtId="164" fontId="9" fillId="0" borderId="4" xfId="0" applyNumberFormat="1" applyFont="1" applyBorder="1" applyAlignment="1">
      <alignment horizontal="center" vertical="center"/>
    </xf>
    <xf numFmtId="164" fontId="8" fillId="40" borderId="2" xfId="0" applyNumberFormat="1" applyFont="1" applyFill="1" applyBorder="1" applyAlignment="1">
      <alignment horizontal="center" vertical="center"/>
    </xf>
    <xf numFmtId="164" fontId="9" fillId="0" borderId="2" xfId="0" applyNumberFormat="1" applyFont="1" applyBorder="1" applyAlignment="1">
      <alignment horizontal="center" vertical="center"/>
    </xf>
    <xf numFmtId="164" fontId="9" fillId="0" borderId="3" xfId="0" applyNumberFormat="1" applyFont="1" applyBorder="1" applyAlignment="1">
      <alignment horizontal="center" vertical="center"/>
    </xf>
    <xf numFmtId="0" fontId="9" fillId="11" borderId="2" xfId="0" applyFont="1" applyFill="1" applyBorder="1" applyAlignment="1">
      <alignment horizontal="center" vertical="center" wrapText="1"/>
    </xf>
    <xf numFmtId="0" fontId="2" fillId="8" borderId="3" xfId="0" applyFont="1" applyFill="1" applyBorder="1" applyAlignment="1">
      <alignment horizontal="left" vertical="center"/>
    </xf>
    <xf numFmtId="164" fontId="2" fillId="0" borderId="2" xfId="0" applyNumberFormat="1" applyFont="1" applyBorder="1" applyAlignment="1">
      <alignment horizontal="center" vertical="center"/>
    </xf>
    <xf numFmtId="0" fontId="9" fillId="11" borderId="2" xfId="0" applyFont="1" applyFill="1" applyBorder="1" applyAlignment="1">
      <alignment horizontal="center" vertical="center"/>
    </xf>
    <xf numFmtId="0" fontId="9" fillId="11" borderId="2" xfId="0" applyFont="1" applyFill="1" applyBorder="1" applyAlignment="1">
      <alignment horizontal="center"/>
    </xf>
    <xf numFmtId="0" fontId="9" fillId="11" borderId="2" xfId="0" applyFont="1" applyFill="1" applyBorder="1" applyAlignment="1">
      <alignment horizontal="center" vertical="center" wrapText="1"/>
    </xf>
    <xf numFmtId="0" fontId="9" fillId="11" borderId="2" xfId="0" applyFont="1" applyFill="1" applyBorder="1" applyAlignment="1">
      <alignment horizontal="left" vertical="center" wrapText="1"/>
    </xf>
    <xf numFmtId="14" fontId="12" fillId="12" borderId="3" xfId="0" applyNumberFormat="1" applyFont="1" applyFill="1" applyBorder="1" applyAlignment="1">
      <alignment horizontal="center" vertical="center" wrapText="1"/>
    </xf>
    <xf numFmtId="14" fontId="12" fillId="12" borderId="4" xfId="0" applyNumberFormat="1" applyFont="1" applyFill="1" applyBorder="1" applyAlignment="1">
      <alignment horizontal="center" vertical="center" wrapText="1"/>
    </xf>
    <xf numFmtId="0" fontId="8" fillId="9" borderId="3" xfId="0" applyFont="1" applyFill="1" applyBorder="1" applyAlignment="1">
      <alignment horizontal="center" vertical="top"/>
    </xf>
    <xf numFmtId="0" fontId="8" fillId="9" borderId="4" xfId="0" applyFont="1" applyFill="1" applyBorder="1" applyAlignment="1">
      <alignment horizontal="center" vertical="top"/>
    </xf>
    <xf numFmtId="0" fontId="12" fillId="8" borderId="3" xfId="0" applyFont="1" applyFill="1" applyBorder="1" applyAlignment="1">
      <alignment horizontal="center" vertical="center" wrapText="1"/>
    </xf>
    <xf numFmtId="0" fontId="12" fillId="8" borderId="4" xfId="0" applyFont="1" applyFill="1" applyBorder="1" applyAlignment="1">
      <alignment horizontal="center" vertical="center" wrapText="1"/>
    </xf>
    <xf numFmtId="44" fontId="4" fillId="26" borderId="7" xfId="12" applyFont="1" applyFill="1" applyBorder="1" applyAlignment="1">
      <alignment horizontal="center" vertical="center"/>
    </xf>
    <xf numFmtId="44" fontId="4" fillId="26" borderId="8" xfId="12" applyFont="1" applyFill="1" applyBorder="1" applyAlignment="1">
      <alignment horizontal="center" vertical="center"/>
    </xf>
    <xf numFmtId="0" fontId="22" fillId="30" borderId="17" xfId="0" applyFont="1" applyFill="1" applyBorder="1" applyAlignment="1">
      <alignment horizontal="center" vertical="center"/>
    </xf>
    <xf numFmtId="0" fontId="22" fillId="30" borderId="12" xfId="0" applyFont="1" applyFill="1" applyBorder="1" applyAlignment="1">
      <alignment horizontal="center" vertical="center"/>
    </xf>
    <xf numFmtId="0" fontId="22" fillId="30" borderId="14" xfId="0" applyFont="1" applyFill="1" applyBorder="1" applyAlignment="1">
      <alignment horizontal="center" vertical="center"/>
    </xf>
    <xf numFmtId="0" fontId="8" fillId="27" borderId="17" xfId="0" applyFont="1" applyFill="1" applyBorder="1" applyAlignment="1">
      <alignment horizontal="center" vertical="center"/>
    </xf>
    <xf numFmtId="0" fontId="8" fillId="27" borderId="12" xfId="0" applyFont="1" applyFill="1" applyBorder="1" applyAlignment="1">
      <alignment horizontal="center" vertical="center"/>
    </xf>
    <xf numFmtId="0" fontId="8" fillId="27" borderId="14" xfId="0" applyFont="1" applyFill="1" applyBorder="1" applyAlignment="1">
      <alignment horizontal="center" vertical="center"/>
    </xf>
    <xf numFmtId="0" fontId="8" fillId="28" borderId="17" xfId="0" applyFont="1" applyFill="1" applyBorder="1" applyAlignment="1">
      <alignment horizontal="center" vertical="center"/>
    </xf>
    <xf numFmtId="0" fontId="8" fillId="28" borderId="12" xfId="0" applyFont="1" applyFill="1" applyBorder="1" applyAlignment="1">
      <alignment horizontal="center" vertical="center"/>
    </xf>
    <xf numFmtId="0" fontId="8" fillId="28" borderId="14"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4" xfId="0" applyFont="1" applyFill="1" applyBorder="1" applyAlignment="1">
      <alignment horizontal="center" vertical="center"/>
    </xf>
    <xf numFmtId="0" fontId="9" fillId="22" borderId="7" xfId="0" applyFont="1" applyFill="1" applyBorder="1" applyAlignment="1">
      <alignment horizontal="center" vertical="center" wrapText="1"/>
    </xf>
    <xf numFmtId="0" fontId="9" fillId="22" borderId="8" xfId="0" applyFont="1" applyFill="1" applyBorder="1" applyAlignment="1">
      <alignment horizontal="center" vertical="center" wrapText="1"/>
    </xf>
    <xf numFmtId="0" fontId="9" fillId="31" borderId="7" xfId="0" applyFont="1" applyFill="1" applyBorder="1" applyAlignment="1">
      <alignment horizontal="center" vertical="center" wrapText="1"/>
    </xf>
    <xf numFmtId="0" fontId="9" fillId="31" borderId="8" xfId="0" applyFont="1" applyFill="1" applyBorder="1" applyAlignment="1">
      <alignment horizontal="center" vertical="center" wrapText="1"/>
    </xf>
    <xf numFmtId="0" fontId="8" fillId="25" borderId="7" xfId="0" applyFont="1" applyFill="1" applyBorder="1" applyAlignment="1">
      <alignment horizontal="center" vertical="center"/>
    </xf>
    <xf numFmtId="0" fontId="8" fillId="25" borderId="12" xfId="0" applyFont="1" applyFill="1" applyBorder="1" applyAlignment="1">
      <alignment horizontal="center" vertical="center"/>
    </xf>
    <xf numFmtId="0" fontId="8" fillId="25" borderId="14" xfId="0" applyFont="1" applyFill="1" applyBorder="1" applyAlignment="1">
      <alignment horizontal="center" vertical="center"/>
    </xf>
    <xf numFmtId="0" fontId="29" fillId="0" borderId="0" xfId="0" applyFont="1" applyAlignment="1">
      <alignment horizontal="left" vertical="top"/>
    </xf>
    <xf numFmtId="44" fontId="39" fillId="0" borderId="6" xfId="12" applyFont="1" applyBorder="1" applyAlignment="1">
      <alignment horizontal="left" vertical="center" wrapText="1" indent="1"/>
    </xf>
    <xf numFmtId="0" fontId="28" fillId="0" borderId="0" xfId="0" applyFont="1" applyAlignment="1">
      <alignment horizontal="left" vertical="top"/>
    </xf>
    <xf numFmtId="0" fontId="9" fillId="11" borderId="25" xfId="0" applyFont="1" applyFill="1" applyBorder="1" applyAlignment="1">
      <alignment horizontal="center"/>
    </xf>
    <xf numFmtId="0" fontId="9" fillId="11" borderId="26" xfId="0" applyFont="1" applyFill="1" applyBorder="1" applyAlignment="1">
      <alignment horizontal="center"/>
    </xf>
    <xf numFmtId="0" fontId="9" fillId="11" borderId="27" xfId="0" applyFont="1" applyFill="1" applyBorder="1" applyAlignment="1">
      <alignment horizontal="center"/>
    </xf>
    <xf numFmtId="0" fontId="9" fillId="11" borderId="3" xfId="0" applyFont="1" applyFill="1" applyBorder="1" applyAlignment="1">
      <alignment horizontal="center"/>
    </xf>
    <xf numFmtId="0" fontId="9" fillId="11" borderId="5" xfId="0" applyFont="1" applyFill="1" applyBorder="1" applyAlignment="1">
      <alignment horizontal="center"/>
    </xf>
    <xf numFmtId="0" fontId="9" fillId="11" borderId="4" xfId="0" applyFont="1" applyFill="1" applyBorder="1" applyAlignment="1">
      <alignment horizontal="center"/>
    </xf>
    <xf numFmtId="164" fontId="18" fillId="9" borderId="2" xfId="0" applyNumberFormat="1" applyFont="1" applyFill="1" applyBorder="1" applyAlignment="1">
      <alignment horizontal="center" vertical="center"/>
    </xf>
    <xf numFmtId="164" fontId="18" fillId="19" borderId="2" xfId="0" applyNumberFormat="1" applyFont="1" applyFill="1" applyBorder="1" applyAlignment="1">
      <alignment horizontal="center" vertical="center"/>
    </xf>
    <xf numFmtId="14" fontId="34" fillId="37" borderId="2" xfId="0" applyNumberFormat="1" applyFont="1" applyFill="1" applyBorder="1" applyAlignment="1">
      <alignment horizontal="center" vertical="center"/>
    </xf>
    <xf numFmtId="0" fontId="18" fillId="2" borderId="2" xfId="0" applyFont="1" applyFill="1" applyBorder="1" applyAlignment="1">
      <alignment horizontal="center" vertical="center"/>
    </xf>
    <xf numFmtId="14" fontId="34" fillId="37" borderId="3" xfId="0" applyNumberFormat="1" applyFont="1" applyFill="1" applyBorder="1" applyAlignment="1">
      <alignment horizontal="center" vertical="center"/>
    </xf>
    <xf numFmtId="0" fontId="18" fillId="2" borderId="3" xfId="0" applyFont="1" applyFill="1" applyBorder="1" applyAlignment="1">
      <alignment horizontal="center" vertical="center"/>
    </xf>
    <xf numFmtId="165" fontId="18" fillId="9" borderId="31" xfId="12" applyNumberFormat="1" applyFont="1" applyFill="1" applyBorder="1" applyAlignment="1">
      <alignment horizontal="center" vertical="center"/>
    </xf>
    <xf numFmtId="165" fontId="18" fillId="19" borderId="31" xfId="0" applyNumberFormat="1" applyFont="1" applyFill="1" applyBorder="1" applyAlignment="1">
      <alignment horizontal="center" vertical="center"/>
    </xf>
    <xf numFmtId="165" fontId="15" fillId="9" borderId="32" xfId="0" applyNumberFormat="1" applyFont="1" applyFill="1" applyBorder="1" applyAlignment="1">
      <alignment horizontal="center" vertical="center"/>
    </xf>
    <xf numFmtId="165" fontId="18" fillId="19" borderId="32" xfId="0" applyNumberFormat="1" applyFont="1" applyFill="1" applyBorder="1" applyAlignment="1">
      <alignment horizontal="center" vertical="center"/>
    </xf>
    <xf numFmtId="165" fontId="15" fillId="9" borderId="5" xfId="12" applyNumberFormat="1" applyFont="1" applyFill="1" applyBorder="1" applyAlignment="1">
      <alignment horizontal="center" vertical="center" wrapText="1"/>
    </xf>
    <xf numFmtId="165" fontId="18" fillId="19" borderId="5" xfId="0" applyNumberFormat="1" applyFont="1" applyFill="1" applyBorder="1" applyAlignment="1">
      <alignment horizontal="center" vertical="center"/>
    </xf>
    <xf numFmtId="165" fontId="35" fillId="9" borderId="31" xfId="12" applyNumberFormat="1" applyFont="1" applyFill="1" applyBorder="1" applyAlignment="1">
      <alignment horizontal="center" vertical="center"/>
    </xf>
    <xf numFmtId="165" fontId="35" fillId="19" borderId="31" xfId="0" applyNumberFormat="1" applyFont="1" applyFill="1" applyBorder="1" applyAlignment="1">
      <alignment horizontal="center" vertical="center"/>
    </xf>
    <xf numFmtId="165" fontId="18" fillId="9" borderId="2" xfId="4" applyNumberFormat="1" applyFont="1" applyFill="1" applyBorder="1" applyAlignment="1">
      <alignment horizontal="center" vertical="center"/>
    </xf>
    <xf numFmtId="165" fontId="18" fillId="19" borderId="2" xfId="4" applyNumberFormat="1" applyFont="1" applyFill="1" applyBorder="1" applyAlignment="1">
      <alignment horizontal="center" vertical="center"/>
    </xf>
    <xf numFmtId="164" fontId="18" fillId="9" borderId="32" xfId="0" applyNumberFormat="1" applyFont="1" applyFill="1" applyBorder="1" applyAlignment="1">
      <alignment horizontal="center" vertical="center"/>
    </xf>
    <xf numFmtId="164" fontId="18" fillId="19" borderId="32" xfId="0" applyNumberFormat="1" applyFont="1" applyFill="1" applyBorder="1" applyAlignment="1">
      <alignment horizontal="center" vertical="center"/>
    </xf>
    <xf numFmtId="164" fontId="18" fillId="9" borderId="4" xfId="0" applyNumberFormat="1" applyFont="1" applyFill="1" applyBorder="1" applyAlignment="1">
      <alignment horizontal="center" vertical="center"/>
    </xf>
    <xf numFmtId="164" fontId="18" fillId="19" borderId="4" xfId="0" applyNumberFormat="1" applyFont="1" applyFill="1" applyBorder="1" applyAlignment="1">
      <alignment horizontal="center" vertical="center"/>
    </xf>
    <xf numFmtId="14" fontId="34" fillId="36" borderId="2" xfId="0" applyNumberFormat="1" applyFont="1" applyFill="1" applyBorder="1" applyAlignment="1">
      <alignment horizontal="center" vertical="center"/>
    </xf>
    <xf numFmtId="0" fontId="18" fillId="28" borderId="2" xfId="0" applyFont="1" applyFill="1" applyBorder="1" applyAlignment="1">
      <alignment horizontal="center" vertical="center"/>
    </xf>
    <xf numFmtId="14" fontId="34" fillId="36" borderId="3" xfId="0" applyNumberFormat="1" applyFont="1" applyFill="1" applyBorder="1" applyAlignment="1">
      <alignment horizontal="center" vertical="center"/>
    </xf>
    <xf numFmtId="0" fontId="18" fillId="28" borderId="3" xfId="0" applyFont="1" applyFill="1" applyBorder="1" applyAlignment="1">
      <alignment horizontal="center" vertical="center"/>
    </xf>
    <xf numFmtId="14" fontId="34" fillId="35" borderId="2" xfId="0" applyNumberFormat="1" applyFont="1" applyFill="1" applyBorder="1" applyAlignment="1">
      <alignment horizontal="center" vertical="center"/>
    </xf>
    <xf numFmtId="0" fontId="18" fillId="27" borderId="2" xfId="0" applyFont="1" applyFill="1" applyBorder="1" applyAlignment="1">
      <alignment horizontal="center" vertical="center"/>
    </xf>
    <xf numFmtId="14" fontId="34" fillId="35" borderId="3" xfId="0" applyNumberFormat="1" applyFont="1" applyFill="1" applyBorder="1" applyAlignment="1">
      <alignment horizontal="center" vertical="center"/>
    </xf>
    <xf numFmtId="0" fontId="18" fillId="27" borderId="3" xfId="0" applyFont="1" applyFill="1" applyBorder="1" applyAlignment="1">
      <alignment horizontal="center" vertical="center"/>
    </xf>
    <xf numFmtId="0" fontId="33" fillId="11" borderId="25" xfId="0" applyFont="1" applyFill="1" applyBorder="1" applyAlignment="1">
      <alignment horizontal="center" vertical="center" wrapText="1"/>
    </xf>
    <xf numFmtId="0" fontId="33" fillId="11" borderId="26" xfId="0" applyFont="1" applyFill="1" applyBorder="1" applyAlignment="1">
      <alignment horizontal="center" vertical="center" wrapText="1"/>
    </xf>
    <xf numFmtId="0" fontId="33" fillId="11" borderId="27" xfId="0" applyFont="1" applyFill="1" applyBorder="1" applyAlignment="1">
      <alignment horizontal="center" vertical="center" wrapText="1"/>
    </xf>
    <xf numFmtId="0" fontId="33" fillId="11" borderId="28" xfId="0" applyFont="1" applyFill="1" applyBorder="1" applyAlignment="1">
      <alignment horizontal="center" vertical="center" wrapText="1"/>
    </xf>
    <xf numFmtId="0" fontId="33" fillId="11" borderId="29" xfId="0" applyFont="1" applyFill="1" applyBorder="1" applyAlignment="1">
      <alignment horizontal="center" vertical="center" wrapText="1"/>
    </xf>
    <xf numFmtId="0" fontId="33" fillId="11" borderId="30" xfId="0" applyFont="1" applyFill="1" applyBorder="1" applyAlignment="1">
      <alignment horizontal="center" vertical="center" wrapText="1"/>
    </xf>
    <xf numFmtId="0" fontId="33" fillId="33" borderId="3" xfId="0" applyFont="1" applyFill="1" applyBorder="1" applyAlignment="1">
      <alignment horizontal="center" vertical="center" wrapText="1"/>
    </xf>
    <xf numFmtId="0" fontId="33" fillId="33" borderId="5" xfId="0" applyFont="1" applyFill="1" applyBorder="1" applyAlignment="1">
      <alignment horizontal="center" vertical="center" wrapText="1"/>
    </xf>
    <xf numFmtId="14" fontId="34" fillId="34" borderId="7" xfId="0" applyNumberFormat="1" applyFont="1" applyFill="1" applyBorder="1" applyAlignment="1">
      <alignment horizontal="center" vertical="center"/>
    </xf>
    <xf numFmtId="14" fontId="34" fillId="34" borderId="8" xfId="0" applyNumberFormat="1" applyFont="1" applyFill="1" applyBorder="1" applyAlignment="1">
      <alignment horizontal="center" vertical="center"/>
    </xf>
    <xf numFmtId="14" fontId="34" fillId="34" borderId="22" xfId="0" applyNumberFormat="1" applyFont="1" applyFill="1" applyBorder="1" applyAlignment="1">
      <alignment horizontal="center" vertical="center"/>
    </xf>
    <xf numFmtId="14" fontId="34" fillId="34" borderId="33" xfId="0" applyNumberFormat="1" applyFont="1" applyFill="1" applyBorder="1" applyAlignment="1">
      <alignment horizontal="center" vertical="center"/>
    </xf>
    <xf numFmtId="164" fontId="18" fillId="9" borderId="43" xfId="0" applyNumberFormat="1" applyFont="1" applyFill="1" applyBorder="1" applyAlignment="1">
      <alignment horizontal="center" vertical="center"/>
    </xf>
    <xf numFmtId="164" fontId="18" fillId="9" borderId="44" xfId="0" applyNumberFormat="1" applyFont="1" applyFill="1" applyBorder="1" applyAlignment="1">
      <alignment horizontal="center" vertical="center"/>
    </xf>
    <xf numFmtId="0" fontId="28" fillId="0" borderId="0" xfId="0" applyFont="1" applyAlignment="1">
      <alignment horizontal="left"/>
    </xf>
    <xf numFmtId="14" fontId="8" fillId="8" borderId="3" xfId="0" applyNumberFormat="1" applyFont="1" applyFill="1" applyBorder="1" applyAlignment="1">
      <alignment horizontal="center"/>
    </xf>
    <xf numFmtId="14" fontId="8" fillId="8" borderId="4" xfId="0" applyNumberFormat="1" applyFont="1" applyFill="1" applyBorder="1" applyAlignment="1">
      <alignment horizontal="center"/>
    </xf>
    <xf numFmtId="0" fontId="23" fillId="32" borderId="7" xfId="0" applyFont="1" applyFill="1" applyBorder="1" applyAlignment="1">
      <alignment vertical="center" wrapText="1"/>
    </xf>
    <xf numFmtId="0" fontId="23" fillId="32" borderId="12" xfId="0" applyFont="1" applyFill="1" applyBorder="1" applyAlignment="1">
      <alignment vertical="center" wrapText="1"/>
    </xf>
    <xf numFmtId="0" fontId="23" fillId="32" borderId="8" xfId="0" applyFont="1" applyFill="1" applyBorder="1" applyAlignment="1">
      <alignment vertical="center" wrapText="1"/>
    </xf>
    <xf numFmtId="0" fontId="29" fillId="0" borderId="0" xfId="0" applyFont="1" applyAlignment="1">
      <alignment horizontal="left" vertical="top" wrapText="1"/>
    </xf>
    <xf numFmtId="0" fontId="23" fillId="32" borderId="2" xfId="0" applyFont="1" applyFill="1" applyBorder="1" applyAlignment="1">
      <alignment vertical="center" wrapText="1"/>
    </xf>
    <xf numFmtId="0" fontId="12" fillId="8" borderId="2" xfId="0" applyFont="1" applyFill="1" applyBorder="1" applyAlignment="1">
      <alignment horizontal="center" vertical="center"/>
    </xf>
    <xf numFmtId="0" fontId="23" fillId="32" borderId="7" xfId="0" applyFont="1" applyFill="1" applyBorder="1" applyAlignment="1">
      <alignment horizontal="left" vertical="center" wrapText="1"/>
    </xf>
    <xf numFmtId="0" fontId="23" fillId="32" borderId="12" xfId="0" applyFont="1" applyFill="1" applyBorder="1" applyAlignment="1">
      <alignment horizontal="left" vertical="center" wrapText="1"/>
    </xf>
    <xf numFmtId="0" fontId="23" fillId="32" borderId="8" xfId="0" applyFont="1" applyFill="1" applyBorder="1" applyAlignment="1">
      <alignment horizontal="left" vertical="center" wrapText="1"/>
    </xf>
    <xf numFmtId="2" fontId="29" fillId="0" borderId="0" xfId="0" applyNumberFormat="1" applyFont="1" applyAlignment="1">
      <alignment horizontal="left" vertical="top" wrapText="1"/>
    </xf>
    <xf numFmtId="0" fontId="23" fillId="32" borderId="2" xfId="0" applyFont="1" applyFill="1" applyBorder="1" applyAlignment="1">
      <alignment horizontal="left" vertical="center" wrapText="1"/>
    </xf>
    <xf numFmtId="14" fontId="8" fillId="8" borderId="3" xfId="0" applyNumberFormat="1" applyFont="1" applyFill="1" applyBorder="1" applyAlignment="1">
      <alignment horizontal="left"/>
    </xf>
    <xf numFmtId="14" fontId="8" fillId="8" borderId="4" xfId="0" applyNumberFormat="1" applyFont="1" applyFill="1" applyBorder="1" applyAlignment="1">
      <alignment horizontal="left"/>
    </xf>
  </cellXfs>
  <cellStyles count="14">
    <cellStyle name="Akzent6 2" xfId="1" xr:uid="{00000000-0005-0000-0000-000000000000}"/>
    <cellStyle name="Eingabe" xfId="2" builtinId="20"/>
    <cellStyle name="Eingabe 2" xfId="3" xr:uid="{00000000-0005-0000-0000-000002000000}"/>
    <cellStyle name="Komma" xfId="4" builtinId="3"/>
    <cellStyle name="Komma 2" xfId="5" xr:uid="{00000000-0005-0000-0000-000004000000}"/>
    <cellStyle name="Prozent" xfId="6" builtinId="5"/>
    <cellStyle name="Prozent 2" xfId="7" xr:uid="{00000000-0005-0000-0000-000006000000}"/>
    <cellStyle name="Standard" xfId="0" builtinId="0"/>
    <cellStyle name="Standard 2" xfId="8" xr:uid="{00000000-0005-0000-0000-000008000000}"/>
    <cellStyle name="Standard 4 2" xfId="9" xr:uid="{00000000-0005-0000-0000-000009000000}"/>
    <cellStyle name="Standard 4 2 2" xfId="10" xr:uid="{00000000-0005-0000-0000-00000A000000}"/>
    <cellStyle name="Standard 4 2_Liesmich-Seite" xfId="11" xr:uid="{00000000-0005-0000-0000-00000B000000}"/>
    <cellStyle name="Währung" xfId="12" builtinId="4"/>
    <cellStyle name="Währung 2" xfId="13" xr:uid="{00000000-0005-0000-0000-00000D000000}"/>
  </cellStyles>
  <dxfs count="2905">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ont>
        <color rgb="FFF2F2F2"/>
      </font>
    </dxf>
    <dxf>
      <font>
        <color rgb="FFF2F2F2"/>
      </font>
    </dxf>
    <dxf>
      <font>
        <color rgb="FFF2F2F2"/>
      </font>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ont>
        <color theme="0" tint="-0.24994659260841701"/>
      </font>
      <fill>
        <patternFill patternType="solid">
          <fgColor indexed="26"/>
          <bgColor indexed="26"/>
        </patternFill>
      </fill>
    </dxf>
    <dxf>
      <font>
        <color theme="0" tint="-0.14996795556505021"/>
      </font>
      <fill>
        <patternFill patternType="solid">
          <fgColor theme="0" tint="-4.9989318521683403E-2"/>
          <bgColor indexed="26"/>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0.14996795556505021"/>
      </font>
      <fill>
        <patternFill patternType="solid">
          <fgColor theme="0" tint="-4.9989318521683403E-2"/>
          <bgColor theme="0" tint="-0.14996795556505021"/>
        </patternFill>
      </fill>
    </dxf>
    <dxf>
      <font>
        <color theme="0" tint="-0.14996795556505021"/>
      </font>
      <fill>
        <patternFill patternType="solid">
          <fgColor theme="0" tint="-4.9989318521683403E-2"/>
          <bgColor theme="0" tint="-0.14996795556505021"/>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0" tint="-0.14996795556505021"/>
      </font>
    </dxf>
    <dxf>
      <font>
        <color theme="0" tint="-0.14996795556505021"/>
      </font>
    </dxf>
    <dxf>
      <font>
        <color theme="0" tint="-0.14996795556505021"/>
      </font>
    </dxf>
    <dxf>
      <font>
        <color theme="0" tint="-0.14996795556505021"/>
      </font>
    </dxf>
    <dxf>
      <font>
        <color theme="5" tint="-0.24994659260841701"/>
      </font>
      <fill>
        <patternFill patternType="solid">
          <fgColor theme="5" tint="0.79998168889431442"/>
          <bgColor theme="5" tint="0.79998168889431442"/>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4.9989318521683403E-2"/>
      </font>
    </dxf>
    <dxf>
      <font>
        <color theme="0" tint="-4.9989318521683403E-2"/>
      </font>
    </dxf>
    <dxf>
      <font>
        <color theme="0" tint="-0.14996795556505021"/>
      </font>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b val="0"/>
        <i/>
        <color indexed="2"/>
      </font>
      <fill>
        <patternFill patternType="solid">
          <fgColor theme="5" tint="0.79998168889431442"/>
          <bgColor theme="5" tint="0.79998168889431442"/>
        </patternFill>
      </fill>
      <border>
        <left style="thin">
          <color auto="1"/>
        </left>
        <right style="thin">
          <color auto="1"/>
        </right>
        <top style="thin">
          <color auto="1"/>
        </top>
        <bottom style="thin">
          <color auto="1"/>
        </bottom>
      </border>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color theme="0" tint="-0.14996795556505021"/>
      </font>
    </dxf>
    <dxf>
      <font>
        <color theme="0"/>
      </font>
      <fill>
        <patternFill patternType="solid">
          <fgColor rgb="FF548235"/>
          <bgColor rgb="FF548235"/>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ill>
        <patternFill patternType="solid">
          <fgColor theme="9"/>
          <bgColor theme="9"/>
        </patternFill>
      </fill>
    </dxf>
    <dxf>
      <font>
        <color theme="0" tint="-0.14996795556505021"/>
      </font>
    </dxf>
    <dxf>
      <font>
        <color theme="0" tint="-0.14996795556505021"/>
      </font>
      <fill>
        <patternFill patternType="solid">
          <fgColor theme="0" tint="-0.14996795556505021"/>
          <bgColor theme="0" tint="-0.14996795556505021"/>
        </patternFill>
      </fill>
    </dxf>
    <dxf>
      <font>
        <color theme="5" tint="-0.24994659260841701"/>
      </font>
      <fill>
        <patternFill patternType="solid">
          <fgColor theme="5" tint="0.79998168889431442"/>
          <bgColor theme="5" tint="0.79998168889431442"/>
        </patternFill>
      </fill>
    </dxf>
    <dxf>
      <font>
        <color rgb="FF9C0006"/>
      </font>
      <fill>
        <patternFill patternType="solid">
          <fgColor rgb="FFFFC7CE"/>
          <bgColor rgb="FFFFC7CE"/>
        </patternFill>
      </fill>
    </dxf>
    <dxf>
      <font>
        <color theme="5" tint="-0.24994659260841701"/>
      </font>
      <fill>
        <patternFill patternType="solid">
          <fgColor theme="5" tint="0.79998168889431442"/>
          <bgColor theme="5" tint="0.79998168889431442"/>
        </patternFill>
      </fill>
    </dxf>
    <dxf>
      <font>
        <color rgb="FF9C0006"/>
      </font>
      <fill>
        <patternFill patternType="solid">
          <fgColor rgb="FFFFC7CE"/>
          <bgColor rgb="FFFFC7CE"/>
        </patternFill>
      </fill>
    </dxf>
    <dxf>
      <font>
        <color theme="0" tint="-0.14996795556505021"/>
      </font>
      <fill>
        <patternFill patternType="solid">
          <fgColor theme="0" tint="-4.9989318521683403E-2"/>
          <bgColor theme="0" tint="-0.14996795556505021"/>
        </patternFill>
      </fill>
    </dxf>
    <dxf>
      <font>
        <color theme="0" tint="-0.24994659260841701"/>
      </font>
      <fill>
        <patternFill patternType="solid">
          <fgColor indexed="26"/>
          <bgColor indexed="26"/>
        </patternFill>
      </fill>
    </dxf>
    <dxf>
      <font>
        <color theme="0" tint="-0.14996795556505021"/>
      </font>
      <fill>
        <patternFill patternType="solid">
          <fgColor theme="0" tint="-4.9989318521683403E-2"/>
          <bgColor theme="0" tint="-4.9989318521683403E-2"/>
        </patternFill>
      </fill>
    </dxf>
    <dxf>
      <font>
        <color theme="0" tint="-0.14996795556505021"/>
      </font>
      <fill>
        <patternFill patternType="solid">
          <fgColor theme="0" tint="-4.9989318521683403E-2"/>
          <bgColor indexed="26"/>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color rgb="FFF2F2F2"/>
      </font>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5" tint="-0.24994659260841701"/>
      </font>
      <fill>
        <patternFill patternType="solid">
          <fgColor theme="5" tint="0.79998168889431442"/>
          <bgColor theme="5" tint="0.79998168889431442"/>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ont>
        <color rgb="FFF2F2F2"/>
      </font>
    </dxf>
    <dxf>
      <font>
        <color rgb="FFF2F2F2"/>
      </font>
    </dxf>
    <dxf>
      <font>
        <color rgb="FFF2F2F2"/>
      </font>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ont>
        <color theme="0" tint="-0.24994659260841701"/>
      </font>
      <fill>
        <patternFill patternType="solid">
          <fgColor indexed="26"/>
          <bgColor indexed="26"/>
        </patternFill>
      </fill>
    </dxf>
    <dxf>
      <font>
        <color theme="0" tint="-0.14996795556505021"/>
      </font>
      <fill>
        <patternFill patternType="solid">
          <fgColor theme="0" tint="-4.9989318521683403E-2"/>
          <bgColor indexed="26"/>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0.14996795556505021"/>
      </font>
      <fill>
        <patternFill patternType="solid">
          <fgColor theme="0" tint="-4.9989318521683403E-2"/>
          <bgColor theme="0" tint="-0.14996795556505021"/>
        </patternFill>
      </fill>
    </dxf>
    <dxf>
      <font>
        <color theme="0" tint="-0.14996795556505021"/>
      </font>
      <fill>
        <patternFill patternType="solid">
          <fgColor theme="0" tint="-4.9989318521683403E-2"/>
          <bgColor theme="0" tint="-0.14996795556505021"/>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0" tint="-0.14996795556505021"/>
      </font>
    </dxf>
    <dxf>
      <font>
        <color theme="0" tint="-0.14996795556505021"/>
      </font>
    </dxf>
    <dxf>
      <font>
        <color theme="0" tint="-0.14996795556505021"/>
      </font>
    </dxf>
    <dxf>
      <font>
        <color theme="0" tint="-0.14996795556505021"/>
      </font>
    </dxf>
    <dxf>
      <font>
        <color theme="5" tint="-0.24994659260841701"/>
      </font>
      <fill>
        <patternFill patternType="solid">
          <fgColor theme="5" tint="0.79998168889431442"/>
          <bgColor theme="5" tint="0.79998168889431442"/>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4.9989318521683403E-2"/>
      </font>
    </dxf>
    <dxf>
      <font>
        <color theme="0" tint="-4.9989318521683403E-2"/>
      </font>
    </dxf>
    <dxf>
      <font>
        <color theme="0" tint="-0.14996795556505021"/>
      </font>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b val="0"/>
        <i/>
        <color indexed="2"/>
      </font>
      <fill>
        <patternFill patternType="solid">
          <fgColor theme="5" tint="0.79998168889431442"/>
          <bgColor theme="5" tint="0.79998168889431442"/>
        </patternFill>
      </fill>
      <border>
        <left style="thin">
          <color auto="1"/>
        </left>
        <right style="thin">
          <color auto="1"/>
        </right>
        <top style="thin">
          <color auto="1"/>
        </top>
        <bottom style="thin">
          <color auto="1"/>
        </bottom>
      </border>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color theme="0" tint="-0.14996795556505021"/>
      </font>
    </dxf>
    <dxf>
      <font>
        <color theme="0"/>
      </font>
      <fill>
        <patternFill patternType="solid">
          <fgColor rgb="FF548235"/>
          <bgColor rgb="FF548235"/>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ill>
        <patternFill patternType="solid">
          <fgColor theme="9"/>
          <bgColor theme="9"/>
        </patternFill>
      </fill>
    </dxf>
    <dxf>
      <font>
        <color theme="0" tint="-0.14996795556505021"/>
      </font>
    </dxf>
    <dxf>
      <font>
        <color theme="0" tint="-0.14996795556505021"/>
      </font>
      <fill>
        <patternFill patternType="solid">
          <fgColor theme="0" tint="-0.14996795556505021"/>
          <bgColor theme="0" tint="-0.14996795556505021"/>
        </patternFill>
      </fill>
    </dxf>
    <dxf>
      <font>
        <color theme="5" tint="-0.24994659260841701"/>
      </font>
      <fill>
        <patternFill patternType="solid">
          <fgColor theme="5" tint="0.79998168889431442"/>
          <bgColor theme="5" tint="0.79998168889431442"/>
        </patternFill>
      </fill>
    </dxf>
    <dxf>
      <font>
        <color rgb="FF9C0006"/>
      </font>
      <fill>
        <patternFill patternType="solid">
          <fgColor rgb="FFFFC7CE"/>
          <bgColor rgb="FFFFC7CE"/>
        </patternFill>
      </fill>
    </dxf>
    <dxf>
      <font>
        <color theme="5" tint="-0.24994659260841701"/>
      </font>
      <fill>
        <patternFill patternType="solid">
          <fgColor theme="5" tint="0.79998168889431442"/>
          <bgColor theme="5" tint="0.79998168889431442"/>
        </patternFill>
      </fill>
    </dxf>
    <dxf>
      <font>
        <color rgb="FF9C0006"/>
      </font>
      <fill>
        <patternFill patternType="solid">
          <fgColor rgb="FFFFC7CE"/>
          <bgColor rgb="FFFFC7CE"/>
        </patternFill>
      </fill>
    </dxf>
    <dxf>
      <font>
        <color theme="0" tint="-0.14996795556505021"/>
      </font>
      <fill>
        <patternFill patternType="solid">
          <fgColor theme="0" tint="-4.9989318521683403E-2"/>
          <bgColor theme="0" tint="-0.14996795556505021"/>
        </patternFill>
      </fill>
    </dxf>
    <dxf>
      <font>
        <color theme="0" tint="-0.24994659260841701"/>
      </font>
      <fill>
        <patternFill patternType="solid">
          <fgColor indexed="26"/>
          <bgColor indexed="26"/>
        </patternFill>
      </fill>
    </dxf>
    <dxf>
      <font>
        <color theme="0" tint="-0.14996795556505021"/>
      </font>
      <fill>
        <patternFill patternType="solid">
          <fgColor theme="0" tint="-4.9989318521683403E-2"/>
          <bgColor theme="0" tint="-4.9989318521683403E-2"/>
        </patternFill>
      </fill>
    </dxf>
    <dxf>
      <font>
        <color theme="0" tint="-0.14996795556505021"/>
      </font>
      <fill>
        <patternFill patternType="solid">
          <fgColor theme="0" tint="-4.9989318521683403E-2"/>
          <bgColor indexed="26"/>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color rgb="FFF2F2F2"/>
      </font>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5" tint="-0.24994659260841701"/>
      </font>
      <fill>
        <patternFill patternType="solid">
          <fgColor theme="5" tint="0.79998168889431442"/>
          <bgColor theme="5" tint="0.79998168889431442"/>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ont>
        <color rgb="FFF2F2F2"/>
      </font>
    </dxf>
    <dxf>
      <font>
        <color rgb="FFF2F2F2"/>
      </font>
    </dxf>
    <dxf>
      <font>
        <color rgb="FFF2F2F2"/>
      </font>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ont>
        <color theme="0" tint="-0.24994659260841701"/>
      </font>
      <fill>
        <patternFill patternType="solid">
          <fgColor indexed="26"/>
          <bgColor indexed="26"/>
        </patternFill>
      </fill>
    </dxf>
    <dxf>
      <font>
        <color theme="0" tint="-0.14996795556505021"/>
      </font>
      <fill>
        <patternFill patternType="solid">
          <fgColor theme="0" tint="-4.9989318521683403E-2"/>
          <bgColor indexed="26"/>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0.14996795556505021"/>
      </font>
      <fill>
        <patternFill patternType="solid">
          <fgColor theme="0" tint="-4.9989318521683403E-2"/>
          <bgColor theme="0" tint="-0.14996795556505021"/>
        </patternFill>
      </fill>
    </dxf>
    <dxf>
      <font>
        <color theme="0" tint="-0.14996795556505021"/>
      </font>
      <fill>
        <patternFill patternType="solid">
          <fgColor theme="0" tint="-4.9989318521683403E-2"/>
          <bgColor theme="0" tint="-0.14996795556505021"/>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0" tint="-0.14996795556505021"/>
      </font>
    </dxf>
    <dxf>
      <font>
        <color theme="0" tint="-0.14996795556505021"/>
      </font>
    </dxf>
    <dxf>
      <font>
        <color theme="0" tint="-0.14996795556505021"/>
      </font>
    </dxf>
    <dxf>
      <font>
        <color theme="0" tint="-0.14996795556505021"/>
      </font>
    </dxf>
    <dxf>
      <font>
        <color theme="5" tint="-0.24994659260841701"/>
      </font>
      <fill>
        <patternFill patternType="solid">
          <fgColor theme="5" tint="0.79998168889431442"/>
          <bgColor theme="5" tint="0.79998168889431442"/>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4.9989318521683403E-2"/>
      </font>
    </dxf>
    <dxf>
      <font>
        <color theme="0" tint="-4.9989318521683403E-2"/>
      </font>
    </dxf>
    <dxf>
      <font>
        <color theme="0" tint="-0.14996795556505021"/>
      </font>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b val="0"/>
        <i/>
        <color indexed="2"/>
      </font>
      <fill>
        <patternFill patternType="solid">
          <fgColor theme="5" tint="0.79998168889431442"/>
          <bgColor theme="5" tint="0.79998168889431442"/>
        </patternFill>
      </fill>
      <border>
        <left style="thin">
          <color auto="1"/>
        </left>
        <right style="thin">
          <color auto="1"/>
        </right>
        <top style="thin">
          <color auto="1"/>
        </top>
        <bottom style="thin">
          <color auto="1"/>
        </bottom>
      </border>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color theme="0" tint="-0.14996795556505021"/>
      </font>
    </dxf>
    <dxf>
      <font>
        <color theme="0"/>
      </font>
      <fill>
        <patternFill patternType="solid">
          <fgColor rgb="FF548235"/>
          <bgColor rgb="FF548235"/>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ill>
        <patternFill patternType="solid">
          <fgColor theme="9"/>
          <bgColor theme="9"/>
        </patternFill>
      </fill>
    </dxf>
    <dxf>
      <font>
        <color theme="0" tint="-0.14996795556505021"/>
      </font>
    </dxf>
    <dxf>
      <font>
        <color theme="0" tint="-0.14996795556505021"/>
      </font>
      <fill>
        <patternFill patternType="solid">
          <fgColor theme="0" tint="-0.14996795556505021"/>
          <bgColor theme="0" tint="-0.14996795556505021"/>
        </patternFill>
      </fill>
    </dxf>
    <dxf>
      <font>
        <color theme="5" tint="-0.24994659260841701"/>
      </font>
      <fill>
        <patternFill patternType="solid">
          <fgColor theme="5" tint="0.79998168889431442"/>
          <bgColor theme="5" tint="0.79998168889431442"/>
        </patternFill>
      </fill>
    </dxf>
    <dxf>
      <font>
        <color rgb="FF9C0006"/>
      </font>
      <fill>
        <patternFill patternType="solid">
          <fgColor rgb="FFFFC7CE"/>
          <bgColor rgb="FFFFC7CE"/>
        </patternFill>
      </fill>
    </dxf>
    <dxf>
      <font>
        <color theme="5" tint="-0.24994659260841701"/>
      </font>
      <fill>
        <patternFill patternType="solid">
          <fgColor theme="5" tint="0.79998168889431442"/>
          <bgColor theme="5" tint="0.79998168889431442"/>
        </patternFill>
      </fill>
    </dxf>
    <dxf>
      <font>
        <color rgb="FF9C0006"/>
      </font>
      <fill>
        <patternFill patternType="solid">
          <fgColor rgb="FFFFC7CE"/>
          <bgColor rgb="FFFFC7CE"/>
        </patternFill>
      </fill>
    </dxf>
    <dxf>
      <font>
        <color theme="0" tint="-0.14996795556505021"/>
      </font>
      <fill>
        <patternFill patternType="solid">
          <fgColor theme="0" tint="-4.9989318521683403E-2"/>
          <bgColor theme="0" tint="-0.14996795556505021"/>
        </patternFill>
      </fill>
    </dxf>
    <dxf>
      <font>
        <color theme="0" tint="-0.24994659260841701"/>
      </font>
      <fill>
        <patternFill patternType="solid">
          <fgColor indexed="26"/>
          <bgColor indexed="26"/>
        </patternFill>
      </fill>
    </dxf>
    <dxf>
      <font>
        <color theme="0" tint="-0.14996795556505021"/>
      </font>
      <fill>
        <patternFill patternType="solid">
          <fgColor theme="0" tint="-4.9989318521683403E-2"/>
          <bgColor theme="0" tint="-4.9989318521683403E-2"/>
        </patternFill>
      </fill>
    </dxf>
    <dxf>
      <font>
        <color theme="0" tint="-0.14996795556505021"/>
      </font>
      <fill>
        <patternFill patternType="solid">
          <fgColor theme="0" tint="-4.9989318521683403E-2"/>
          <bgColor indexed="26"/>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color rgb="FFF2F2F2"/>
      </font>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5" tint="-0.24994659260841701"/>
      </font>
      <fill>
        <patternFill patternType="solid">
          <fgColor theme="5" tint="0.79998168889431442"/>
          <bgColor theme="5" tint="0.79998168889431442"/>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ont>
        <color rgb="FFF2F2F2"/>
      </font>
    </dxf>
    <dxf>
      <font>
        <color rgb="FFF2F2F2"/>
      </font>
    </dxf>
    <dxf>
      <font>
        <color rgb="FFF2F2F2"/>
      </font>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ont>
        <color theme="0" tint="-0.24994659260841701"/>
      </font>
      <fill>
        <patternFill patternType="solid">
          <fgColor indexed="26"/>
          <bgColor indexed="26"/>
        </patternFill>
      </fill>
    </dxf>
    <dxf>
      <font>
        <color theme="0" tint="-0.14996795556505021"/>
      </font>
      <fill>
        <patternFill patternType="solid">
          <fgColor theme="0" tint="-4.9989318521683403E-2"/>
          <bgColor indexed="26"/>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0.14996795556505021"/>
      </font>
      <fill>
        <patternFill patternType="solid">
          <fgColor theme="0" tint="-4.9989318521683403E-2"/>
          <bgColor theme="0" tint="-0.14996795556505021"/>
        </patternFill>
      </fill>
    </dxf>
    <dxf>
      <font>
        <color theme="0" tint="-0.14996795556505021"/>
      </font>
      <fill>
        <patternFill patternType="solid">
          <fgColor theme="0" tint="-4.9989318521683403E-2"/>
          <bgColor theme="0" tint="-0.14996795556505021"/>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0" tint="-0.14996795556505021"/>
      </font>
    </dxf>
    <dxf>
      <font>
        <color theme="0" tint="-0.14996795556505021"/>
      </font>
    </dxf>
    <dxf>
      <font>
        <color theme="0" tint="-0.14996795556505021"/>
      </font>
    </dxf>
    <dxf>
      <font>
        <color theme="0" tint="-0.14996795556505021"/>
      </font>
    </dxf>
    <dxf>
      <font>
        <color theme="5" tint="-0.24994659260841701"/>
      </font>
      <fill>
        <patternFill patternType="solid">
          <fgColor theme="5" tint="0.79998168889431442"/>
          <bgColor theme="5" tint="0.79998168889431442"/>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4.9989318521683403E-2"/>
      </font>
    </dxf>
    <dxf>
      <font>
        <color theme="0" tint="-4.9989318521683403E-2"/>
      </font>
    </dxf>
    <dxf>
      <font>
        <color theme="0" tint="-0.14996795556505021"/>
      </font>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b val="0"/>
        <i/>
        <color indexed="2"/>
      </font>
      <fill>
        <patternFill patternType="solid">
          <fgColor theme="5" tint="0.79998168889431442"/>
          <bgColor theme="5" tint="0.79998168889431442"/>
        </patternFill>
      </fill>
      <border>
        <left style="thin">
          <color auto="1"/>
        </left>
        <right style="thin">
          <color auto="1"/>
        </right>
        <top style="thin">
          <color auto="1"/>
        </top>
        <bottom style="thin">
          <color auto="1"/>
        </bottom>
      </border>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color theme="0" tint="-0.14996795556505021"/>
      </font>
    </dxf>
    <dxf>
      <font>
        <color theme="0"/>
      </font>
      <fill>
        <patternFill patternType="solid">
          <fgColor rgb="FF548235"/>
          <bgColor rgb="FF548235"/>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ill>
        <patternFill patternType="solid">
          <fgColor theme="9"/>
          <bgColor theme="9"/>
        </patternFill>
      </fill>
    </dxf>
    <dxf>
      <font>
        <color theme="0" tint="-0.14996795556505021"/>
      </font>
    </dxf>
    <dxf>
      <font>
        <color theme="0" tint="-0.14996795556505021"/>
      </font>
      <fill>
        <patternFill patternType="solid">
          <fgColor theme="0" tint="-0.14996795556505021"/>
          <bgColor theme="0" tint="-0.14996795556505021"/>
        </patternFill>
      </fill>
    </dxf>
    <dxf>
      <font>
        <color theme="5" tint="-0.24994659260841701"/>
      </font>
      <fill>
        <patternFill patternType="solid">
          <fgColor theme="5" tint="0.79998168889431442"/>
          <bgColor theme="5" tint="0.79998168889431442"/>
        </patternFill>
      </fill>
    </dxf>
    <dxf>
      <font>
        <color rgb="FF9C0006"/>
      </font>
      <fill>
        <patternFill patternType="solid">
          <fgColor rgb="FFFFC7CE"/>
          <bgColor rgb="FFFFC7CE"/>
        </patternFill>
      </fill>
    </dxf>
    <dxf>
      <font>
        <color theme="5" tint="-0.24994659260841701"/>
      </font>
      <fill>
        <patternFill patternType="solid">
          <fgColor theme="5" tint="0.79998168889431442"/>
          <bgColor theme="5" tint="0.79998168889431442"/>
        </patternFill>
      </fill>
    </dxf>
    <dxf>
      <font>
        <color rgb="FF9C0006"/>
      </font>
      <fill>
        <patternFill patternType="solid">
          <fgColor rgb="FFFFC7CE"/>
          <bgColor rgb="FFFFC7CE"/>
        </patternFill>
      </fill>
    </dxf>
    <dxf>
      <font>
        <color theme="0" tint="-0.14996795556505021"/>
      </font>
      <fill>
        <patternFill patternType="solid">
          <fgColor theme="0" tint="-4.9989318521683403E-2"/>
          <bgColor theme="0" tint="-0.14996795556505021"/>
        </patternFill>
      </fill>
    </dxf>
    <dxf>
      <font>
        <color theme="0" tint="-0.24994659260841701"/>
      </font>
      <fill>
        <patternFill patternType="solid">
          <fgColor indexed="26"/>
          <bgColor indexed="26"/>
        </patternFill>
      </fill>
    </dxf>
    <dxf>
      <font>
        <color theme="0" tint="-0.14996795556505021"/>
      </font>
      <fill>
        <patternFill patternType="solid">
          <fgColor theme="0" tint="-4.9989318521683403E-2"/>
          <bgColor theme="0" tint="-4.9989318521683403E-2"/>
        </patternFill>
      </fill>
    </dxf>
    <dxf>
      <font>
        <color theme="0" tint="-0.14996795556505021"/>
      </font>
      <fill>
        <patternFill patternType="solid">
          <fgColor theme="0" tint="-4.9989318521683403E-2"/>
          <bgColor indexed="26"/>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color rgb="FFF2F2F2"/>
      </font>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5" tint="-0.24994659260841701"/>
      </font>
      <fill>
        <patternFill patternType="solid">
          <fgColor theme="5" tint="0.79998168889431442"/>
          <bgColor theme="5" tint="0.79998168889431442"/>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ont>
        <color rgb="FFF2F2F2"/>
      </font>
    </dxf>
    <dxf>
      <font>
        <color rgb="FFF2F2F2"/>
      </font>
    </dxf>
    <dxf>
      <font>
        <color rgb="FFF2F2F2"/>
      </font>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ont>
        <color theme="0" tint="-0.24994659260841701"/>
      </font>
      <fill>
        <patternFill patternType="solid">
          <fgColor indexed="26"/>
          <bgColor indexed="26"/>
        </patternFill>
      </fill>
    </dxf>
    <dxf>
      <font>
        <color theme="0" tint="-0.14996795556505021"/>
      </font>
      <fill>
        <patternFill patternType="solid">
          <fgColor theme="0" tint="-4.9989318521683403E-2"/>
          <bgColor indexed="26"/>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0.14996795556505021"/>
      </font>
      <fill>
        <patternFill patternType="solid">
          <fgColor theme="0" tint="-4.9989318521683403E-2"/>
          <bgColor theme="0" tint="-0.14996795556505021"/>
        </patternFill>
      </fill>
    </dxf>
    <dxf>
      <font>
        <color theme="0" tint="-0.14996795556505021"/>
      </font>
      <fill>
        <patternFill patternType="solid">
          <fgColor theme="0" tint="-4.9989318521683403E-2"/>
          <bgColor theme="0" tint="-0.14996795556505021"/>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0" tint="-0.14996795556505021"/>
      </font>
    </dxf>
    <dxf>
      <font>
        <color theme="0" tint="-0.14996795556505021"/>
      </font>
    </dxf>
    <dxf>
      <font>
        <color theme="0" tint="-0.14996795556505021"/>
      </font>
    </dxf>
    <dxf>
      <font>
        <color theme="0" tint="-0.14996795556505021"/>
      </font>
    </dxf>
    <dxf>
      <font>
        <color theme="5" tint="-0.24994659260841701"/>
      </font>
      <fill>
        <patternFill patternType="solid">
          <fgColor theme="5" tint="0.79998168889431442"/>
          <bgColor theme="5" tint="0.79998168889431442"/>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4.9989318521683403E-2"/>
      </font>
    </dxf>
    <dxf>
      <font>
        <color theme="0" tint="-4.9989318521683403E-2"/>
      </font>
    </dxf>
    <dxf>
      <font>
        <color theme="0" tint="-0.14996795556505021"/>
      </font>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b val="0"/>
        <i/>
        <color indexed="2"/>
      </font>
      <fill>
        <patternFill patternType="solid">
          <fgColor theme="5" tint="0.79998168889431442"/>
          <bgColor theme="5" tint="0.79998168889431442"/>
        </patternFill>
      </fill>
      <border>
        <left style="thin">
          <color auto="1"/>
        </left>
        <right style="thin">
          <color auto="1"/>
        </right>
        <top style="thin">
          <color auto="1"/>
        </top>
        <bottom style="thin">
          <color auto="1"/>
        </bottom>
      </border>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color theme="0" tint="-0.14996795556505021"/>
      </font>
    </dxf>
    <dxf>
      <font>
        <color theme="0"/>
      </font>
      <fill>
        <patternFill patternType="solid">
          <fgColor rgb="FF548235"/>
          <bgColor rgb="FF548235"/>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ill>
        <patternFill patternType="solid">
          <fgColor theme="9"/>
          <bgColor theme="9"/>
        </patternFill>
      </fill>
    </dxf>
    <dxf>
      <font>
        <color theme="0" tint="-0.14996795556505021"/>
      </font>
    </dxf>
    <dxf>
      <font>
        <color theme="0" tint="-0.14996795556505021"/>
      </font>
      <fill>
        <patternFill patternType="solid">
          <fgColor theme="0" tint="-0.14996795556505021"/>
          <bgColor theme="0" tint="-0.14996795556505021"/>
        </patternFill>
      </fill>
    </dxf>
    <dxf>
      <font>
        <color theme="5" tint="-0.24994659260841701"/>
      </font>
      <fill>
        <patternFill patternType="solid">
          <fgColor theme="5" tint="0.79998168889431442"/>
          <bgColor theme="5" tint="0.79998168889431442"/>
        </patternFill>
      </fill>
    </dxf>
    <dxf>
      <font>
        <color rgb="FF9C0006"/>
      </font>
      <fill>
        <patternFill patternType="solid">
          <fgColor rgb="FFFFC7CE"/>
          <bgColor rgb="FFFFC7CE"/>
        </patternFill>
      </fill>
    </dxf>
    <dxf>
      <font>
        <color theme="5" tint="-0.24994659260841701"/>
      </font>
      <fill>
        <patternFill patternType="solid">
          <fgColor theme="5" tint="0.79998168889431442"/>
          <bgColor theme="5" tint="0.79998168889431442"/>
        </patternFill>
      </fill>
    </dxf>
    <dxf>
      <font>
        <color rgb="FF9C0006"/>
      </font>
      <fill>
        <patternFill patternType="solid">
          <fgColor rgb="FFFFC7CE"/>
          <bgColor rgb="FFFFC7CE"/>
        </patternFill>
      </fill>
    </dxf>
    <dxf>
      <font>
        <color theme="0" tint="-0.14996795556505021"/>
      </font>
      <fill>
        <patternFill patternType="solid">
          <fgColor theme="0" tint="-4.9989318521683403E-2"/>
          <bgColor theme="0" tint="-0.14996795556505021"/>
        </patternFill>
      </fill>
    </dxf>
    <dxf>
      <font>
        <color theme="0" tint="-0.24994659260841701"/>
      </font>
      <fill>
        <patternFill patternType="solid">
          <fgColor indexed="26"/>
          <bgColor indexed="26"/>
        </patternFill>
      </fill>
    </dxf>
    <dxf>
      <font>
        <color theme="0" tint="-0.14996795556505021"/>
      </font>
      <fill>
        <patternFill patternType="solid">
          <fgColor theme="0" tint="-4.9989318521683403E-2"/>
          <bgColor theme="0" tint="-4.9989318521683403E-2"/>
        </patternFill>
      </fill>
    </dxf>
    <dxf>
      <font>
        <color theme="0" tint="-0.14996795556505021"/>
      </font>
      <fill>
        <patternFill patternType="solid">
          <fgColor theme="0" tint="-4.9989318521683403E-2"/>
          <bgColor indexed="26"/>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color rgb="FFF2F2F2"/>
      </font>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5" tint="-0.24994659260841701"/>
      </font>
      <fill>
        <patternFill patternType="solid">
          <fgColor theme="5" tint="0.79998168889431442"/>
          <bgColor theme="5" tint="0.79998168889431442"/>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ont>
        <color rgb="FFF2F2F2"/>
      </font>
    </dxf>
    <dxf>
      <font>
        <color rgb="FFF2F2F2"/>
      </font>
    </dxf>
    <dxf>
      <font>
        <color rgb="FFF2F2F2"/>
      </font>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ont>
        <color theme="0" tint="-0.24994659260841701"/>
      </font>
      <fill>
        <patternFill patternType="solid">
          <fgColor indexed="26"/>
          <bgColor indexed="26"/>
        </patternFill>
      </fill>
    </dxf>
    <dxf>
      <font>
        <color theme="0" tint="-0.14996795556505021"/>
      </font>
      <fill>
        <patternFill patternType="solid">
          <fgColor theme="0" tint="-4.9989318521683403E-2"/>
          <bgColor indexed="26"/>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0.14996795556505021"/>
      </font>
      <fill>
        <patternFill patternType="solid">
          <fgColor theme="0" tint="-4.9989318521683403E-2"/>
          <bgColor theme="0" tint="-0.14996795556505021"/>
        </patternFill>
      </fill>
    </dxf>
    <dxf>
      <font>
        <color theme="0" tint="-0.14996795556505021"/>
      </font>
      <fill>
        <patternFill patternType="solid">
          <fgColor theme="0" tint="-4.9989318521683403E-2"/>
          <bgColor theme="0" tint="-0.14996795556505021"/>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0" tint="-0.14996795556505021"/>
      </font>
    </dxf>
    <dxf>
      <font>
        <color theme="0" tint="-0.14996795556505021"/>
      </font>
    </dxf>
    <dxf>
      <font>
        <color theme="0" tint="-0.14996795556505021"/>
      </font>
    </dxf>
    <dxf>
      <font>
        <color theme="0" tint="-0.14996795556505021"/>
      </font>
    </dxf>
    <dxf>
      <font>
        <color theme="5" tint="-0.24994659260841701"/>
      </font>
      <fill>
        <patternFill patternType="solid">
          <fgColor theme="5" tint="0.79998168889431442"/>
          <bgColor theme="5" tint="0.79998168889431442"/>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4.9989318521683403E-2"/>
      </font>
    </dxf>
    <dxf>
      <font>
        <color theme="0" tint="-4.9989318521683403E-2"/>
      </font>
    </dxf>
    <dxf>
      <font>
        <color theme="0" tint="-0.14996795556505021"/>
      </font>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b val="0"/>
        <i/>
        <color indexed="2"/>
      </font>
      <fill>
        <patternFill patternType="solid">
          <fgColor theme="5" tint="0.79998168889431442"/>
          <bgColor theme="5" tint="0.79998168889431442"/>
        </patternFill>
      </fill>
      <border>
        <left style="thin">
          <color auto="1"/>
        </left>
        <right style="thin">
          <color auto="1"/>
        </right>
        <top style="thin">
          <color auto="1"/>
        </top>
        <bottom style="thin">
          <color auto="1"/>
        </bottom>
      </border>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color theme="0" tint="-0.14996795556505021"/>
      </font>
    </dxf>
    <dxf>
      <font>
        <color theme="0"/>
      </font>
      <fill>
        <patternFill patternType="solid">
          <fgColor rgb="FF548235"/>
          <bgColor rgb="FF548235"/>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ill>
        <patternFill patternType="solid">
          <fgColor theme="9"/>
          <bgColor theme="9"/>
        </patternFill>
      </fill>
    </dxf>
    <dxf>
      <font>
        <color theme="0" tint="-0.14996795556505021"/>
      </font>
    </dxf>
    <dxf>
      <font>
        <color theme="0" tint="-0.14996795556505021"/>
      </font>
      <fill>
        <patternFill patternType="solid">
          <fgColor theme="0" tint="-0.14996795556505021"/>
          <bgColor theme="0" tint="-0.14996795556505021"/>
        </patternFill>
      </fill>
    </dxf>
    <dxf>
      <font>
        <color theme="5" tint="-0.24994659260841701"/>
      </font>
      <fill>
        <patternFill patternType="solid">
          <fgColor theme="5" tint="0.79998168889431442"/>
          <bgColor theme="5" tint="0.79998168889431442"/>
        </patternFill>
      </fill>
    </dxf>
    <dxf>
      <font>
        <color rgb="FF9C0006"/>
      </font>
      <fill>
        <patternFill patternType="solid">
          <fgColor rgb="FFFFC7CE"/>
          <bgColor rgb="FFFFC7CE"/>
        </patternFill>
      </fill>
    </dxf>
    <dxf>
      <font>
        <color theme="5" tint="-0.24994659260841701"/>
      </font>
      <fill>
        <patternFill patternType="solid">
          <fgColor theme="5" tint="0.79998168889431442"/>
          <bgColor theme="5" tint="0.79998168889431442"/>
        </patternFill>
      </fill>
    </dxf>
    <dxf>
      <font>
        <color rgb="FF9C0006"/>
      </font>
      <fill>
        <patternFill patternType="solid">
          <fgColor rgb="FFFFC7CE"/>
          <bgColor rgb="FFFFC7CE"/>
        </patternFill>
      </fill>
    </dxf>
    <dxf>
      <font>
        <color theme="0" tint="-0.14996795556505021"/>
      </font>
      <fill>
        <patternFill patternType="solid">
          <fgColor theme="0" tint="-4.9989318521683403E-2"/>
          <bgColor theme="0" tint="-0.14996795556505021"/>
        </patternFill>
      </fill>
    </dxf>
    <dxf>
      <font>
        <color theme="0" tint="-0.24994659260841701"/>
      </font>
      <fill>
        <patternFill patternType="solid">
          <fgColor indexed="26"/>
          <bgColor indexed="26"/>
        </patternFill>
      </fill>
    </dxf>
    <dxf>
      <font>
        <color theme="0" tint="-0.14996795556505021"/>
      </font>
      <fill>
        <patternFill patternType="solid">
          <fgColor theme="0" tint="-4.9989318521683403E-2"/>
          <bgColor theme="0" tint="-4.9989318521683403E-2"/>
        </patternFill>
      </fill>
    </dxf>
    <dxf>
      <font>
        <color theme="0" tint="-0.14996795556505021"/>
      </font>
      <fill>
        <patternFill patternType="solid">
          <fgColor theme="0" tint="-4.9989318521683403E-2"/>
          <bgColor indexed="26"/>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color rgb="FFF2F2F2"/>
      </font>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5" tint="-0.24994659260841701"/>
      </font>
      <fill>
        <patternFill patternType="solid">
          <fgColor theme="5" tint="0.79998168889431442"/>
          <bgColor theme="5" tint="0.79998168889431442"/>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ont>
        <color rgb="FFF2F2F2"/>
      </font>
    </dxf>
    <dxf>
      <font>
        <color rgb="FFF2F2F2"/>
      </font>
    </dxf>
    <dxf>
      <font>
        <color rgb="FFF2F2F2"/>
      </font>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ont>
        <color theme="0" tint="-0.24994659260841701"/>
      </font>
      <fill>
        <patternFill patternType="solid">
          <fgColor indexed="26"/>
          <bgColor indexed="26"/>
        </patternFill>
      </fill>
    </dxf>
    <dxf>
      <font>
        <color theme="0" tint="-0.14996795556505021"/>
      </font>
      <fill>
        <patternFill patternType="solid">
          <fgColor theme="0" tint="-4.9989318521683403E-2"/>
          <bgColor theme="0" tint="-4.9989318521683403E-2"/>
        </patternFill>
      </fill>
    </dxf>
    <dxf>
      <font>
        <color theme="0" tint="-0.14996795556505021"/>
      </font>
      <fill>
        <patternFill patternType="solid">
          <fgColor theme="0" tint="-4.9989318521683403E-2"/>
          <bgColor indexed="26"/>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0.14996795556505021"/>
      </font>
      <fill>
        <patternFill patternType="solid">
          <fgColor theme="0" tint="-4.9989318521683403E-2"/>
          <bgColor theme="0" tint="-0.14996795556505021"/>
        </patternFill>
      </fill>
    </dxf>
    <dxf>
      <font>
        <color theme="0" tint="-0.14996795556505021"/>
      </font>
      <fill>
        <patternFill patternType="solid">
          <fgColor theme="0" tint="-4.9989318521683403E-2"/>
          <bgColor theme="0" tint="-0.14996795556505021"/>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0" tint="-0.14996795556505021"/>
      </font>
    </dxf>
    <dxf>
      <font>
        <color theme="0" tint="-0.14996795556505021"/>
      </font>
    </dxf>
    <dxf>
      <font>
        <color theme="0" tint="-0.14996795556505021"/>
      </font>
    </dxf>
    <dxf>
      <font>
        <color theme="0" tint="-0.14996795556505021"/>
      </font>
    </dxf>
    <dxf>
      <font>
        <color theme="5" tint="-0.24994659260841701"/>
      </font>
      <fill>
        <patternFill patternType="solid">
          <fgColor theme="5" tint="0.79998168889431442"/>
          <bgColor theme="5" tint="0.79998168889431442"/>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4.9989318521683403E-2"/>
      </font>
    </dxf>
    <dxf>
      <font>
        <color theme="0" tint="-4.9989318521683403E-2"/>
      </font>
    </dxf>
    <dxf>
      <font>
        <color theme="0" tint="-0.14996795556505021"/>
      </font>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b val="0"/>
        <i/>
        <color indexed="2"/>
      </font>
      <fill>
        <patternFill patternType="solid">
          <fgColor theme="5" tint="0.79998168889431442"/>
          <bgColor theme="5" tint="0.79998168889431442"/>
        </patternFill>
      </fill>
      <border>
        <left style="thin">
          <color auto="1"/>
        </left>
        <right style="thin">
          <color auto="1"/>
        </right>
        <top style="thin">
          <color auto="1"/>
        </top>
        <bottom style="thin">
          <color auto="1"/>
        </bottom>
      </border>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color theme="0" tint="-0.14996795556505021"/>
      </font>
    </dxf>
    <dxf>
      <font>
        <color theme="0"/>
      </font>
      <fill>
        <patternFill patternType="solid">
          <fgColor rgb="FF548235"/>
          <bgColor rgb="FF548235"/>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ill>
        <patternFill patternType="solid">
          <fgColor theme="9"/>
          <bgColor theme="9"/>
        </patternFill>
      </fill>
    </dxf>
    <dxf>
      <font>
        <color theme="0" tint="-0.14996795556505021"/>
      </font>
    </dxf>
    <dxf>
      <font>
        <color theme="0" tint="-0.14996795556505021"/>
      </font>
      <fill>
        <patternFill patternType="solid">
          <fgColor theme="0" tint="-0.14996795556505021"/>
          <bgColor theme="0" tint="-0.14996795556505021"/>
        </patternFill>
      </fill>
    </dxf>
    <dxf>
      <font>
        <color theme="5" tint="-0.24994659260841701"/>
      </font>
      <fill>
        <patternFill patternType="solid">
          <fgColor theme="5" tint="0.79998168889431442"/>
          <bgColor theme="5" tint="0.79998168889431442"/>
        </patternFill>
      </fill>
    </dxf>
    <dxf>
      <font>
        <color rgb="FF9C0006"/>
      </font>
      <fill>
        <patternFill patternType="solid">
          <fgColor rgb="FFFFC7CE"/>
          <bgColor rgb="FFFFC7CE"/>
        </patternFill>
      </fill>
    </dxf>
    <dxf>
      <font>
        <color theme="5" tint="-0.24994659260841701"/>
      </font>
      <fill>
        <patternFill patternType="solid">
          <fgColor theme="5" tint="0.79998168889431442"/>
          <bgColor theme="5" tint="0.79998168889431442"/>
        </patternFill>
      </fill>
    </dxf>
    <dxf>
      <font>
        <color rgb="FF9C0006"/>
      </font>
      <fill>
        <patternFill patternType="solid">
          <fgColor rgb="FFFFC7CE"/>
          <bgColor rgb="FFFFC7CE"/>
        </patternFill>
      </fill>
    </dxf>
    <dxf>
      <font>
        <color theme="0" tint="-0.14996795556505021"/>
      </font>
      <fill>
        <patternFill patternType="solid">
          <fgColor theme="0" tint="-4.9989318521683403E-2"/>
          <bgColor theme="0" tint="-0.14996795556505021"/>
        </patternFill>
      </fill>
    </dxf>
    <dxf>
      <font>
        <color theme="0" tint="-0.24994659260841701"/>
      </font>
      <fill>
        <patternFill patternType="solid">
          <fgColor indexed="26"/>
          <bgColor indexed="26"/>
        </patternFill>
      </fill>
    </dxf>
    <dxf>
      <font>
        <color theme="0" tint="-0.14996795556505021"/>
      </font>
      <fill>
        <patternFill patternType="solid">
          <fgColor theme="0" tint="-4.9989318521683403E-2"/>
          <bgColor indexed="26"/>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color rgb="FFF2F2F2"/>
      </font>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5" tint="-0.24994659260841701"/>
      </font>
      <fill>
        <patternFill patternType="solid">
          <fgColor theme="5" tint="0.79998168889431442"/>
          <bgColor theme="5" tint="0.79998168889431442"/>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ont>
        <color rgb="FFF2F2F2"/>
      </font>
    </dxf>
    <dxf>
      <font>
        <color rgb="FFF2F2F2"/>
      </font>
    </dxf>
    <dxf>
      <font>
        <color rgb="FFF2F2F2"/>
      </font>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ont>
        <color theme="0" tint="-0.24994659260841701"/>
      </font>
      <fill>
        <patternFill patternType="solid">
          <fgColor indexed="26"/>
          <bgColor indexed="26"/>
        </patternFill>
      </fill>
    </dxf>
    <dxf>
      <font>
        <color theme="0" tint="-0.14996795556505021"/>
      </font>
      <fill>
        <patternFill patternType="solid">
          <fgColor theme="0" tint="-4.9989318521683403E-2"/>
          <bgColor indexed="26"/>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0.14996795556505021"/>
      </font>
      <fill>
        <patternFill patternType="solid">
          <fgColor theme="0" tint="-4.9989318521683403E-2"/>
          <bgColor theme="0" tint="-0.14996795556505021"/>
        </patternFill>
      </fill>
    </dxf>
    <dxf>
      <font>
        <color theme="0" tint="-0.14996795556505021"/>
      </font>
      <fill>
        <patternFill patternType="solid">
          <fgColor theme="0" tint="-4.9989318521683403E-2"/>
          <bgColor theme="0" tint="-0.14996795556505021"/>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0" tint="-0.14996795556505021"/>
      </font>
    </dxf>
    <dxf>
      <font>
        <color theme="0" tint="-0.14996795556505021"/>
      </font>
    </dxf>
    <dxf>
      <font>
        <color theme="0" tint="-0.14996795556505021"/>
      </font>
    </dxf>
    <dxf>
      <font>
        <color theme="0" tint="-0.14996795556505021"/>
      </font>
    </dxf>
    <dxf>
      <font>
        <color theme="5" tint="-0.24994659260841701"/>
      </font>
      <fill>
        <patternFill patternType="solid">
          <fgColor theme="5" tint="0.79998168889431442"/>
          <bgColor theme="5" tint="0.79998168889431442"/>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4.9989318521683403E-2"/>
      </font>
    </dxf>
    <dxf>
      <font>
        <color theme="0" tint="-4.9989318521683403E-2"/>
      </font>
    </dxf>
    <dxf>
      <font>
        <color theme="0" tint="-0.14996795556505021"/>
      </font>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b val="0"/>
        <i/>
        <color indexed="2"/>
      </font>
      <fill>
        <patternFill patternType="solid">
          <fgColor theme="5" tint="0.79998168889431442"/>
          <bgColor theme="5" tint="0.79998168889431442"/>
        </patternFill>
      </fill>
      <border>
        <left style="thin">
          <color auto="1"/>
        </left>
        <right style="thin">
          <color auto="1"/>
        </right>
        <top style="thin">
          <color auto="1"/>
        </top>
        <bottom style="thin">
          <color auto="1"/>
        </bottom>
      </border>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color theme="0" tint="-0.14996795556505021"/>
      </font>
    </dxf>
    <dxf>
      <font>
        <color theme="0"/>
      </font>
      <fill>
        <patternFill patternType="solid">
          <fgColor rgb="FF548235"/>
          <bgColor rgb="FF548235"/>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ill>
        <patternFill patternType="solid">
          <fgColor theme="9"/>
          <bgColor theme="9"/>
        </patternFill>
      </fill>
    </dxf>
    <dxf>
      <font>
        <color theme="0" tint="-0.14996795556505021"/>
      </font>
    </dxf>
    <dxf>
      <font>
        <color theme="0" tint="-0.14996795556505021"/>
      </font>
      <fill>
        <patternFill patternType="solid">
          <fgColor theme="0" tint="-0.14996795556505021"/>
          <bgColor theme="0" tint="-0.14996795556505021"/>
        </patternFill>
      </fill>
    </dxf>
    <dxf>
      <font>
        <color theme="5" tint="-0.24994659260841701"/>
      </font>
      <fill>
        <patternFill patternType="solid">
          <fgColor theme="5" tint="0.79998168889431442"/>
          <bgColor theme="5" tint="0.79998168889431442"/>
        </patternFill>
      </fill>
    </dxf>
    <dxf>
      <font>
        <color rgb="FF9C0006"/>
      </font>
      <fill>
        <patternFill patternType="solid">
          <fgColor rgb="FFFFC7CE"/>
          <bgColor rgb="FFFFC7CE"/>
        </patternFill>
      </fill>
    </dxf>
    <dxf>
      <font>
        <color theme="5" tint="-0.24994659260841701"/>
      </font>
      <fill>
        <patternFill patternType="solid">
          <fgColor theme="5" tint="0.79998168889431442"/>
          <bgColor theme="5" tint="0.79998168889431442"/>
        </patternFill>
      </fill>
    </dxf>
    <dxf>
      <font>
        <color rgb="FF9C0006"/>
      </font>
      <fill>
        <patternFill patternType="solid">
          <fgColor rgb="FFFFC7CE"/>
          <bgColor rgb="FFFFC7CE"/>
        </patternFill>
      </fill>
    </dxf>
    <dxf>
      <font>
        <color theme="0" tint="-0.14996795556505021"/>
      </font>
      <fill>
        <patternFill patternType="solid">
          <fgColor theme="0" tint="-4.9989318521683403E-2"/>
          <bgColor theme="0" tint="-0.14996795556505021"/>
        </patternFill>
      </fill>
    </dxf>
    <dxf>
      <font>
        <color theme="0" tint="-0.24994659260841701"/>
      </font>
      <fill>
        <patternFill patternType="solid">
          <fgColor indexed="26"/>
          <bgColor indexed="26"/>
        </patternFill>
      </fill>
    </dxf>
    <dxf>
      <font>
        <color theme="0" tint="-0.14996795556505021"/>
      </font>
      <fill>
        <patternFill patternType="solid">
          <fgColor theme="0" tint="-4.9989318521683403E-2"/>
          <bgColor theme="0" tint="-4.9989318521683403E-2"/>
        </patternFill>
      </fill>
    </dxf>
    <dxf>
      <font>
        <color theme="0" tint="-0.14996795556505021"/>
      </font>
      <fill>
        <patternFill patternType="solid">
          <fgColor theme="0" tint="-4.9989318521683403E-2"/>
          <bgColor indexed="26"/>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color rgb="FFF2F2F2"/>
      </font>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5" tint="-0.24994659260841701"/>
      </font>
      <fill>
        <patternFill patternType="solid">
          <fgColor theme="5" tint="0.79998168889431442"/>
          <bgColor theme="5" tint="0.79998168889431442"/>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ont>
        <color rgb="FFF2F2F2"/>
      </font>
    </dxf>
    <dxf>
      <font>
        <color rgb="FFF2F2F2"/>
      </font>
    </dxf>
    <dxf>
      <font>
        <color rgb="FFF2F2F2"/>
      </font>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ont>
        <color theme="0" tint="-0.24994659260841701"/>
      </font>
      <fill>
        <patternFill patternType="solid">
          <fgColor indexed="26"/>
          <bgColor indexed="26"/>
        </patternFill>
      </fill>
    </dxf>
    <dxf>
      <font>
        <color theme="0" tint="-0.14996795556505021"/>
      </font>
      <fill>
        <patternFill patternType="solid">
          <fgColor theme="0" tint="-4.9989318521683403E-2"/>
          <bgColor indexed="26"/>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0.14996795556505021"/>
      </font>
      <fill>
        <patternFill patternType="solid">
          <fgColor theme="0" tint="-4.9989318521683403E-2"/>
          <bgColor theme="0" tint="-0.14996795556505021"/>
        </patternFill>
      </fill>
    </dxf>
    <dxf>
      <font>
        <color theme="0" tint="-0.14996795556505021"/>
      </font>
      <fill>
        <patternFill patternType="solid">
          <fgColor theme="0" tint="-4.9989318521683403E-2"/>
          <bgColor theme="0" tint="-0.14996795556505021"/>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0" tint="-0.14996795556505021"/>
      </font>
    </dxf>
    <dxf>
      <font>
        <color theme="0" tint="-0.14996795556505021"/>
      </font>
    </dxf>
    <dxf>
      <font>
        <color theme="0" tint="-0.14996795556505021"/>
      </font>
    </dxf>
    <dxf>
      <font>
        <color theme="0" tint="-0.14996795556505021"/>
      </font>
    </dxf>
    <dxf>
      <font>
        <color theme="5" tint="-0.24994659260841701"/>
      </font>
      <fill>
        <patternFill patternType="solid">
          <fgColor theme="5" tint="0.79998168889431442"/>
          <bgColor theme="5" tint="0.79998168889431442"/>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4.9989318521683403E-2"/>
      </font>
    </dxf>
    <dxf>
      <font>
        <color theme="0" tint="-4.9989318521683403E-2"/>
      </font>
    </dxf>
    <dxf>
      <font>
        <color theme="0" tint="-0.14996795556505021"/>
      </font>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b val="0"/>
        <i/>
        <color indexed="2"/>
      </font>
      <fill>
        <patternFill patternType="solid">
          <fgColor theme="5" tint="0.79998168889431442"/>
          <bgColor theme="5" tint="0.79998168889431442"/>
        </patternFill>
      </fill>
      <border>
        <left style="thin">
          <color auto="1"/>
        </left>
        <right style="thin">
          <color auto="1"/>
        </right>
        <top style="thin">
          <color auto="1"/>
        </top>
        <bottom style="thin">
          <color auto="1"/>
        </bottom>
      </border>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color theme="0" tint="-0.14996795556505021"/>
      </font>
    </dxf>
    <dxf>
      <font>
        <color theme="0"/>
      </font>
      <fill>
        <patternFill patternType="solid">
          <fgColor rgb="FF548235"/>
          <bgColor rgb="FF548235"/>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ill>
        <patternFill patternType="solid">
          <fgColor theme="9"/>
          <bgColor theme="9"/>
        </patternFill>
      </fill>
    </dxf>
    <dxf>
      <font>
        <color theme="0" tint="-0.14996795556505021"/>
      </font>
    </dxf>
    <dxf>
      <font>
        <color theme="0" tint="-0.14996795556505021"/>
      </font>
      <fill>
        <patternFill patternType="solid">
          <fgColor theme="0" tint="-0.14996795556505021"/>
          <bgColor theme="0" tint="-0.14996795556505021"/>
        </patternFill>
      </fill>
    </dxf>
    <dxf>
      <font>
        <color theme="5" tint="-0.24994659260841701"/>
      </font>
      <fill>
        <patternFill patternType="solid">
          <fgColor theme="5" tint="0.79998168889431442"/>
          <bgColor theme="5" tint="0.79998168889431442"/>
        </patternFill>
      </fill>
    </dxf>
    <dxf>
      <font>
        <color rgb="FF9C0006"/>
      </font>
      <fill>
        <patternFill patternType="solid">
          <fgColor rgb="FFFFC7CE"/>
          <bgColor rgb="FFFFC7CE"/>
        </patternFill>
      </fill>
    </dxf>
    <dxf>
      <font>
        <color theme="5" tint="-0.24994659260841701"/>
      </font>
      <fill>
        <patternFill patternType="solid">
          <fgColor theme="5" tint="0.79998168889431442"/>
          <bgColor theme="5" tint="0.79998168889431442"/>
        </patternFill>
      </fill>
    </dxf>
    <dxf>
      <font>
        <color rgb="FF9C0006"/>
      </font>
      <fill>
        <patternFill patternType="solid">
          <fgColor rgb="FFFFC7CE"/>
          <bgColor rgb="FFFFC7CE"/>
        </patternFill>
      </fill>
    </dxf>
    <dxf>
      <font>
        <color theme="0" tint="-0.14996795556505021"/>
      </font>
      <fill>
        <patternFill patternType="solid">
          <fgColor theme="0" tint="-4.9989318521683403E-2"/>
          <bgColor theme="0" tint="-0.14996795556505021"/>
        </patternFill>
      </fill>
    </dxf>
    <dxf>
      <font>
        <color theme="0" tint="-0.24994659260841701"/>
      </font>
      <fill>
        <patternFill patternType="solid">
          <fgColor indexed="26"/>
          <bgColor indexed="26"/>
        </patternFill>
      </fill>
    </dxf>
    <dxf>
      <font>
        <color theme="0" tint="-0.14996795556505021"/>
      </font>
      <fill>
        <patternFill patternType="solid">
          <fgColor theme="0" tint="-4.9989318521683403E-2"/>
          <bgColor theme="0" tint="-4.9989318521683403E-2"/>
        </patternFill>
      </fill>
    </dxf>
    <dxf>
      <font>
        <color theme="0" tint="-0.14996795556505021"/>
      </font>
      <fill>
        <patternFill patternType="solid">
          <fgColor theme="0" tint="-4.9989318521683403E-2"/>
          <bgColor indexed="26"/>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color rgb="FFF2F2F2"/>
      </font>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5" tint="-0.24994659260841701"/>
      </font>
      <fill>
        <patternFill patternType="solid">
          <fgColor theme="5" tint="0.79998168889431442"/>
          <bgColor theme="5" tint="0.79998168889431442"/>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ont>
        <color rgb="FFF2F2F2"/>
      </font>
    </dxf>
    <dxf>
      <font>
        <color rgb="FFF2F2F2"/>
      </font>
    </dxf>
    <dxf>
      <font>
        <color rgb="FFF2F2F2"/>
      </font>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ont>
        <color theme="0" tint="-0.24994659260841701"/>
      </font>
      <fill>
        <patternFill patternType="solid">
          <fgColor indexed="26"/>
          <bgColor indexed="26"/>
        </patternFill>
      </fill>
    </dxf>
    <dxf>
      <font>
        <color theme="0" tint="-0.14996795556505021"/>
      </font>
      <fill>
        <patternFill patternType="solid">
          <fgColor theme="0" tint="-4.9989318521683403E-2"/>
          <bgColor indexed="26"/>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0.14996795556505021"/>
      </font>
      <fill>
        <patternFill patternType="solid">
          <fgColor theme="0" tint="-4.9989318521683403E-2"/>
          <bgColor theme="0" tint="-0.14996795556505021"/>
        </patternFill>
      </fill>
    </dxf>
    <dxf>
      <font>
        <color theme="0" tint="-0.14996795556505021"/>
      </font>
      <fill>
        <patternFill patternType="solid">
          <fgColor theme="0" tint="-4.9989318521683403E-2"/>
          <bgColor theme="0" tint="-0.14996795556505021"/>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0" tint="-0.14996795556505021"/>
      </font>
    </dxf>
    <dxf>
      <font>
        <color theme="0" tint="-0.14996795556505021"/>
      </font>
    </dxf>
    <dxf>
      <font>
        <color theme="0" tint="-0.14996795556505021"/>
      </font>
    </dxf>
    <dxf>
      <font>
        <color theme="0" tint="-0.14996795556505021"/>
      </font>
    </dxf>
    <dxf>
      <font>
        <color theme="5" tint="-0.24994659260841701"/>
      </font>
      <fill>
        <patternFill patternType="solid">
          <fgColor theme="5" tint="0.79998168889431442"/>
          <bgColor theme="5" tint="0.79998168889431442"/>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4.9989318521683403E-2"/>
      </font>
    </dxf>
    <dxf>
      <font>
        <color theme="0" tint="-4.9989318521683403E-2"/>
      </font>
    </dxf>
    <dxf>
      <font>
        <color theme="0" tint="-0.14996795556505021"/>
      </font>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b val="0"/>
        <i/>
        <color indexed="2"/>
      </font>
      <fill>
        <patternFill patternType="solid">
          <fgColor theme="5" tint="0.79998168889431442"/>
          <bgColor theme="5" tint="0.79998168889431442"/>
        </patternFill>
      </fill>
      <border>
        <left style="thin">
          <color auto="1"/>
        </left>
        <right style="thin">
          <color auto="1"/>
        </right>
        <top style="thin">
          <color auto="1"/>
        </top>
        <bottom style="thin">
          <color auto="1"/>
        </bottom>
      </border>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color theme="0" tint="-0.14996795556505021"/>
      </font>
    </dxf>
    <dxf>
      <font>
        <color theme="0"/>
      </font>
      <fill>
        <patternFill patternType="solid">
          <fgColor rgb="FF548235"/>
          <bgColor rgb="FF548235"/>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ill>
        <patternFill patternType="solid">
          <fgColor theme="9"/>
          <bgColor theme="9"/>
        </patternFill>
      </fill>
    </dxf>
    <dxf>
      <font>
        <color theme="0" tint="-0.14996795556505021"/>
      </font>
    </dxf>
    <dxf>
      <font>
        <color theme="0" tint="-0.14996795556505021"/>
      </font>
      <fill>
        <patternFill patternType="solid">
          <fgColor theme="0" tint="-0.14996795556505021"/>
          <bgColor theme="0" tint="-0.14996795556505021"/>
        </patternFill>
      </fill>
    </dxf>
    <dxf>
      <font>
        <color theme="5" tint="-0.24994659260841701"/>
      </font>
      <fill>
        <patternFill patternType="solid">
          <fgColor theme="5" tint="0.79998168889431442"/>
          <bgColor theme="5" tint="0.79998168889431442"/>
        </patternFill>
      </fill>
    </dxf>
    <dxf>
      <font>
        <color rgb="FF9C0006"/>
      </font>
      <fill>
        <patternFill patternType="solid">
          <fgColor rgb="FFFFC7CE"/>
          <bgColor rgb="FFFFC7CE"/>
        </patternFill>
      </fill>
    </dxf>
    <dxf>
      <font>
        <color theme="5" tint="-0.24994659260841701"/>
      </font>
      <fill>
        <patternFill patternType="solid">
          <fgColor theme="5" tint="0.79998168889431442"/>
          <bgColor theme="5" tint="0.79998168889431442"/>
        </patternFill>
      </fill>
    </dxf>
    <dxf>
      <font>
        <color rgb="FF9C0006"/>
      </font>
      <fill>
        <patternFill patternType="solid">
          <fgColor rgb="FFFFC7CE"/>
          <bgColor rgb="FFFFC7CE"/>
        </patternFill>
      </fill>
    </dxf>
    <dxf>
      <font>
        <color theme="0" tint="-0.14996795556505021"/>
      </font>
      <fill>
        <patternFill patternType="solid">
          <fgColor theme="0" tint="-4.9989318521683403E-2"/>
          <bgColor theme="0" tint="-0.14996795556505021"/>
        </patternFill>
      </fill>
    </dxf>
    <dxf>
      <font>
        <color theme="0" tint="-0.24994659260841701"/>
      </font>
      <fill>
        <patternFill patternType="solid">
          <fgColor indexed="26"/>
          <bgColor indexed="26"/>
        </patternFill>
      </fill>
    </dxf>
    <dxf>
      <font>
        <color theme="0" tint="-0.14996795556505021"/>
      </font>
      <fill>
        <patternFill patternType="solid">
          <fgColor theme="0" tint="-4.9989318521683403E-2"/>
          <bgColor theme="0" tint="-4.9989318521683403E-2"/>
        </patternFill>
      </fill>
    </dxf>
    <dxf>
      <font>
        <color theme="0" tint="-0.14996795556505021"/>
      </font>
      <fill>
        <patternFill patternType="solid">
          <fgColor theme="0" tint="-4.9989318521683403E-2"/>
          <bgColor indexed="26"/>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color rgb="FFF2F2F2"/>
      </font>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5" tint="-0.24994659260841701"/>
      </font>
      <fill>
        <patternFill patternType="solid">
          <fgColor theme="5" tint="0.79998168889431442"/>
          <bgColor theme="5" tint="0.79998168889431442"/>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ont>
        <color rgb="FFF2F2F2"/>
      </font>
    </dxf>
    <dxf>
      <font>
        <color rgb="FFF2F2F2"/>
      </font>
    </dxf>
    <dxf>
      <font>
        <color rgb="FFF2F2F2"/>
      </font>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indexed="26"/>
          <bgColor indexed="26"/>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0.14996795556505021"/>
      </font>
      <fill>
        <patternFill patternType="solid">
          <fgColor theme="0" tint="-4.9989318521683403E-2"/>
          <bgColor theme="0" tint="-0.14996795556505021"/>
        </patternFill>
      </fill>
    </dxf>
    <dxf>
      <font>
        <color theme="0" tint="-0.14996795556505021"/>
      </font>
      <fill>
        <patternFill patternType="solid">
          <fgColor theme="0" tint="-4.9989318521683403E-2"/>
          <bgColor theme="0" tint="-0.14996795556505021"/>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0" tint="-0.14996795556505021"/>
      </font>
    </dxf>
    <dxf>
      <font>
        <color theme="0" tint="-0.14996795556505021"/>
      </font>
    </dxf>
    <dxf>
      <font>
        <color theme="0" tint="-0.14996795556505021"/>
      </font>
    </dxf>
    <dxf>
      <font>
        <color theme="0" tint="-0.14996795556505021"/>
      </font>
    </dxf>
    <dxf>
      <font>
        <color theme="5" tint="-0.24994659260841701"/>
      </font>
      <fill>
        <patternFill patternType="solid">
          <fgColor theme="5" tint="0.79998168889431442"/>
          <bgColor theme="5" tint="0.79998168889431442"/>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4.9989318521683403E-2"/>
      </font>
    </dxf>
    <dxf>
      <font>
        <color theme="0" tint="-4.9989318521683403E-2"/>
      </font>
    </dxf>
    <dxf>
      <font>
        <color theme="0" tint="-0.14996795556505021"/>
      </font>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tint="-0.14996795556505021"/>
      </font>
      <fill>
        <patternFill patternType="solid">
          <fgColor theme="0" tint="-0.14996795556505021"/>
          <bgColor theme="0" tint="-0.14996795556505021"/>
        </patternFill>
      </fill>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b val="0"/>
        <i/>
        <color indexed="2"/>
      </font>
      <fill>
        <patternFill patternType="solid">
          <fgColor theme="5" tint="0.79998168889431442"/>
          <bgColor theme="5" tint="0.79998168889431442"/>
        </patternFill>
      </fill>
      <border>
        <left style="thin">
          <color auto="1"/>
        </left>
        <right style="thin">
          <color auto="1"/>
        </right>
        <top style="thin">
          <color auto="1"/>
        </top>
        <bottom style="thin">
          <color auto="1"/>
        </bottom>
      </border>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color theme="0" tint="-0.14996795556505021"/>
      </font>
    </dxf>
    <dxf>
      <font>
        <color theme="0"/>
      </font>
      <fill>
        <patternFill patternType="solid">
          <fgColor rgb="FF548235"/>
          <bgColor rgb="FF548235"/>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ill>
        <patternFill patternType="solid">
          <fgColor theme="9"/>
          <bgColor theme="9"/>
        </patternFill>
      </fill>
    </dxf>
    <dxf>
      <font>
        <color theme="0" tint="-0.14996795556505021"/>
      </font>
    </dxf>
    <dxf>
      <font>
        <color theme="0" tint="-0.14996795556505021"/>
      </font>
      <fill>
        <patternFill patternType="solid">
          <fgColor theme="0" tint="-0.14996795556505021"/>
          <bgColor theme="0" tint="-0.14996795556505021"/>
        </patternFill>
      </fill>
    </dxf>
    <dxf>
      <font>
        <color theme="5" tint="-0.24994659260841701"/>
      </font>
      <fill>
        <patternFill patternType="solid">
          <fgColor theme="5" tint="0.79998168889431442"/>
          <bgColor theme="5" tint="0.79998168889431442"/>
        </patternFill>
      </fill>
    </dxf>
    <dxf>
      <font>
        <color rgb="FF9C0006"/>
      </font>
      <fill>
        <patternFill patternType="solid">
          <fgColor rgb="FFFFC7CE"/>
          <bgColor rgb="FFFFC7CE"/>
        </patternFill>
      </fill>
    </dxf>
    <dxf>
      <font>
        <color theme="5" tint="-0.24994659260841701"/>
      </font>
      <fill>
        <patternFill patternType="solid">
          <fgColor theme="5" tint="0.79998168889431442"/>
          <bgColor theme="5" tint="0.79998168889431442"/>
        </patternFill>
      </fill>
    </dxf>
    <dxf>
      <font>
        <color rgb="FF9C0006"/>
      </font>
      <fill>
        <patternFill patternType="solid">
          <fgColor rgb="FFFFC7CE"/>
          <bgColor rgb="FFFFC7CE"/>
        </patternFill>
      </fill>
    </dxf>
    <dxf>
      <font>
        <color theme="0" tint="-0.14996795556505021"/>
      </font>
      <fill>
        <patternFill patternType="solid">
          <fgColor theme="0" tint="-4.9989318521683403E-2"/>
          <bgColor theme="0" tint="-0.14996795556505021"/>
        </patternFill>
      </fill>
    </dxf>
    <dxf>
      <font>
        <color theme="0" tint="-0.24994659260841701"/>
      </font>
      <fill>
        <patternFill patternType="solid">
          <fgColor indexed="26"/>
          <bgColor indexed="26"/>
        </patternFill>
      </fill>
    </dxf>
    <dxf>
      <font>
        <color theme="0" tint="-0.14996795556505021"/>
      </font>
      <fill>
        <patternFill patternType="solid">
          <fgColor theme="0" tint="-4.9989318521683403E-2"/>
          <bgColor theme="0" tint="-4.9989318521683403E-2"/>
        </patternFill>
      </fill>
    </dxf>
    <dxf>
      <font>
        <color theme="0" tint="-0.14996795556505021"/>
      </font>
      <fill>
        <patternFill patternType="solid">
          <fgColor theme="0" tint="-4.9989318521683403E-2"/>
          <bgColor indexed="26"/>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font>
      <fill>
        <patternFill patternType="solid">
          <fgColor rgb="FF548235"/>
          <bgColor rgb="FF548235"/>
        </patternFill>
      </fill>
    </dxf>
    <dxf>
      <fill>
        <patternFill patternType="solid">
          <fgColor theme="9"/>
          <bgColor theme="9"/>
        </patternFill>
      </fill>
    </dxf>
    <dxf>
      <fill>
        <patternFill patternType="solid">
          <fgColor theme="9" tint="0.39994506668294322"/>
          <bgColor theme="9" tint="0.39994506668294322"/>
        </patternFill>
      </fill>
    </dxf>
    <dxf>
      <fill>
        <patternFill patternType="solid">
          <fgColor theme="9" tint="0.59996337778862885"/>
          <bgColor theme="9" tint="0.59996337778862885"/>
        </patternFill>
      </fill>
    </dxf>
    <dxf>
      <fill>
        <patternFill patternType="solid">
          <fgColor theme="9" tint="0.79998168889431442"/>
          <bgColor theme="9" tint="0.79998168889431442"/>
        </patternFill>
      </fill>
    </dxf>
    <dxf>
      <font>
        <color rgb="FFF2F2F2"/>
      </font>
    </dxf>
    <dxf>
      <font>
        <color theme="5" tint="-0.24994659260841701"/>
      </font>
      <fill>
        <patternFill patternType="solid">
          <fgColor theme="5" tint="0.79998168889431442"/>
          <bgColor theme="5" tint="0.79998168889431442"/>
        </patternFill>
      </fill>
    </dxf>
    <dxf>
      <font>
        <color theme="5" tint="-0.24994659260841701"/>
      </font>
      <fill>
        <patternFill patternType="solid">
          <fgColor theme="5" tint="0.79998168889431442"/>
          <bgColor theme="5" tint="0.79998168889431442"/>
        </patternFill>
      </fill>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5" tint="-0.24994659260841701"/>
      </font>
      <fill>
        <patternFill patternType="solid">
          <fgColor theme="5" tint="0.79998168889431442"/>
          <bgColor theme="5" tint="0.79998168889431442"/>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theme="0" tint="-0.34998626667073579"/>
      </font>
      <fill>
        <patternFill patternType="solid">
          <fgColor theme="0" tint="-0.14996795556505021"/>
          <bgColor theme="0" tint="-0.14996795556505021"/>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theme="8"/>
          <bgColor theme="8"/>
        </patternFill>
      </fill>
    </dxf>
    <dxf>
      <fill>
        <patternFill patternType="solid">
          <fgColor theme="8" tint="0.39994506668294322"/>
          <bgColor theme="8" tint="0.39994506668294322"/>
        </patternFill>
      </fill>
    </dxf>
    <dxf>
      <fill>
        <patternFill patternType="solid">
          <fgColor theme="8" tint="0.59996337778862885"/>
          <bgColor theme="8" tint="0.59996337778862885"/>
        </patternFill>
      </fill>
    </dxf>
    <dxf>
      <fill>
        <patternFill patternType="solid">
          <fgColor theme="8" tint="0.39994506668294322"/>
          <bgColor theme="8" tint="0.39994506668294322"/>
        </patternFill>
      </fill>
    </dxf>
    <dxf>
      <fill>
        <patternFill patternType="solid">
          <fgColor theme="8" tint="0.59996337778862885"/>
          <bgColor theme="8" tint="0.59996337778862885"/>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theme="8"/>
          <bgColor theme="8"/>
        </patternFill>
      </fill>
    </dxf>
    <dxf>
      <fill>
        <patternFill patternType="solid">
          <fgColor theme="8" tint="0.39994506668294322"/>
          <bgColor theme="8" tint="0.39994506668294322"/>
        </patternFill>
      </fill>
    </dxf>
    <dxf>
      <fill>
        <patternFill patternType="solid">
          <fgColor theme="8" tint="0.59996337778862885"/>
          <bgColor theme="8" tint="0.59996337778862885"/>
        </patternFill>
      </fill>
    </dxf>
    <dxf>
      <fill>
        <patternFill patternType="solid">
          <fgColor theme="8" tint="0.39994506668294322"/>
          <bgColor theme="8" tint="0.39994506668294322"/>
        </patternFill>
      </fill>
    </dxf>
    <dxf>
      <fill>
        <patternFill patternType="solid">
          <fgColor theme="8" tint="0.59996337778862885"/>
          <bgColor theme="8" tint="0.59996337778862885"/>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theme="8"/>
          <bgColor theme="8"/>
        </patternFill>
      </fill>
    </dxf>
    <dxf>
      <fill>
        <patternFill patternType="solid">
          <fgColor theme="8" tint="0.39994506668294322"/>
          <bgColor theme="8" tint="0.39994506668294322"/>
        </patternFill>
      </fill>
    </dxf>
    <dxf>
      <fill>
        <patternFill patternType="solid">
          <fgColor theme="8" tint="0.59996337778862885"/>
          <bgColor theme="8" tint="0.59996337778862885"/>
        </patternFill>
      </fill>
    </dxf>
    <dxf>
      <fill>
        <patternFill patternType="solid">
          <fgColor theme="8" tint="0.39994506668294322"/>
          <bgColor theme="8" tint="0.39994506668294322"/>
        </patternFill>
      </fill>
    </dxf>
    <dxf>
      <fill>
        <patternFill patternType="solid">
          <fgColor theme="8" tint="0.59996337778862885"/>
          <bgColor theme="8" tint="0.59996337778862885"/>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color rgb="FF9C0006"/>
      </font>
      <fill>
        <patternFill patternType="solid">
          <fgColor rgb="FFFFC7CE"/>
          <bgColor rgb="FFFFC7CE"/>
        </patternFill>
      </fill>
    </dxf>
    <dxf>
      <fill>
        <patternFill patternType="solid">
          <fgColor theme="8"/>
          <bgColor theme="8"/>
        </patternFill>
      </fill>
    </dxf>
    <dxf>
      <fill>
        <patternFill patternType="solid">
          <fgColor theme="8" tint="0.39994506668294322"/>
          <bgColor theme="8" tint="0.39994506668294322"/>
        </patternFill>
      </fill>
    </dxf>
    <dxf>
      <fill>
        <patternFill patternType="solid">
          <fgColor theme="8" tint="0.59996337778862885"/>
          <bgColor theme="8" tint="0.59996337778862885"/>
        </patternFill>
      </fill>
    </dxf>
    <dxf>
      <fill>
        <patternFill patternType="solid">
          <fgColor theme="8" tint="0.39994506668294322"/>
          <bgColor theme="8" tint="0.39994506668294322"/>
        </patternFill>
      </fill>
    </dxf>
    <dxf>
      <fill>
        <patternFill patternType="solid">
          <fgColor theme="8" tint="0.59996337778862885"/>
          <bgColor theme="8" tint="0.59996337778862885"/>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color theme="8" tint="-0.249977111117893"/>
      </font>
    </dxf>
    <dxf>
      <font>
        <color theme="8" tint="-0.249977111117893"/>
      </font>
    </dxf>
    <dxf>
      <font>
        <color theme="8" tint="-0.249977111117893"/>
      </font>
    </dxf>
    <dxf>
      <font>
        <color theme="8" tint="-0.249977111117893"/>
      </font>
    </dxf>
    <dxf>
      <font>
        <color theme="8" tint="-0.249977111117893"/>
      </font>
    </dxf>
    <dxf>
      <font>
        <color theme="8" tint="-0.249977111117893"/>
      </font>
    </dxf>
    <dxf>
      <font>
        <color theme="8" tint="-0.249977111117893"/>
      </font>
    </dxf>
    <dxf>
      <font>
        <color theme="8" tint="-0.249977111117893"/>
      </font>
    </dxf>
    <dxf>
      <fill>
        <patternFill patternType="solid">
          <fgColor theme="8"/>
          <bgColor theme="8"/>
        </patternFill>
      </fill>
    </dxf>
    <dxf>
      <fill>
        <patternFill patternType="solid">
          <fgColor theme="8" tint="0.39994506668294322"/>
          <bgColor theme="8" tint="0.39994506668294322"/>
        </patternFill>
      </fill>
    </dxf>
    <dxf>
      <fill>
        <patternFill patternType="solid">
          <fgColor theme="8" tint="0.59996337778862885"/>
          <bgColor theme="8" tint="0.59996337778862885"/>
        </patternFill>
      </fill>
    </dxf>
    <dxf>
      <fill>
        <patternFill patternType="solid">
          <fgColor theme="8" tint="0.39994506668294322"/>
          <bgColor theme="8" tint="0.39994506668294322"/>
        </patternFill>
      </fill>
    </dxf>
    <dxf>
      <fill>
        <patternFill patternType="solid">
          <fgColor theme="8" tint="0.59996337778862885"/>
          <bgColor theme="8" tint="0.59996337778862885"/>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59</xdr:row>
      <xdr:rowOff>0</xdr:rowOff>
    </xdr:from>
    <xdr:to>
      <xdr:col>0</xdr:col>
      <xdr:colOff>11506645</xdr:colOff>
      <xdr:row>93</xdr:row>
      <xdr:rowOff>169672</xdr:rowOff>
    </xdr:to>
    <xdr:pic>
      <xdr:nvPicPr>
        <xdr:cNvPr id="3" name="Grafik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862050"/>
          <a:ext cx="11506645" cy="81579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819150</xdr:colOff>
      <xdr:row>13</xdr:row>
      <xdr:rowOff>57150</xdr:rowOff>
    </xdr:from>
    <xdr:to>
      <xdr:col>3</xdr:col>
      <xdr:colOff>504825</xdr:colOff>
      <xdr:row>16</xdr:row>
      <xdr:rowOff>57150</xdr:rowOff>
    </xdr:to>
    <xdr:sp macro="" textlink="">
      <xdr:nvSpPr>
        <xdr:cNvPr id="2" name="Abgerundetes Rechteck 2">
          <a:extLst>
            <a:ext uri="{FF2B5EF4-FFF2-40B4-BE49-F238E27FC236}">
              <a16:creationId xmlns:a16="http://schemas.microsoft.com/office/drawing/2014/main" id="{00000000-0008-0000-0200-000002000000}"/>
            </a:ext>
          </a:extLst>
        </xdr:cNvPr>
        <xdr:cNvSpPr/>
      </xdr:nvSpPr>
      <xdr:spPr bwMode="auto">
        <a:xfrm>
          <a:off x="819150" y="2581275"/>
          <a:ext cx="2600325" cy="571500"/>
        </a:xfrm>
        <a:prstGeom prst="roundRect">
          <a:avLst>
            <a:gd name="adj" fmla="val 16667"/>
          </a:avLst>
        </a:prstGeom>
        <a:solidFill>
          <a:schemeClr val="accent1">
            <a:lumMod val="75000"/>
          </a:schemeClr>
        </a:solidFill>
        <a:ln>
          <a:noFill/>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defRPr/>
          </a:pPr>
          <a:r>
            <a:rPr lang="de-DE" sz="1200"/>
            <a:t>In Spalte B und C die Projektmonate</a:t>
          </a:r>
          <a:r>
            <a:rPr lang="de-DE" sz="1200" baseline="0"/>
            <a:t> angeben, nicht das jeweilige Datum</a:t>
          </a:r>
          <a:endParaRPr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1095375</xdr:colOff>
      <xdr:row>60</xdr:row>
      <xdr:rowOff>190501</xdr:rowOff>
    </xdr:from>
    <xdr:to>
      <xdr:col>10</xdr:col>
      <xdr:colOff>123824</xdr:colOff>
      <xdr:row>65</xdr:row>
      <xdr:rowOff>107155</xdr:rowOff>
    </xdr:to>
    <xdr:sp macro="" textlink="">
      <xdr:nvSpPr>
        <xdr:cNvPr id="2" name="Abgerundetes Rechteck 17">
          <a:extLst>
            <a:ext uri="{FF2B5EF4-FFF2-40B4-BE49-F238E27FC236}">
              <a16:creationId xmlns:a16="http://schemas.microsoft.com/office/drawing/2014/main" id="{00000000-0008-0000-0500-000002000000}"/>
            </a:ext>
          </a:extLst>
        </xdr:cNvPr>
        <xdr:cNvSpPr/>
      </xdr:nvSpPr>
      <xdr:spPr bwMode="auto">
        <a:xfrm>
          <a:off x="6179344" y="15728157"/>
          <a:ext cx="4886324" cy="1035842"/>
        </a:xfrm>
        <a:prstGeom prst="roundRect">
          <a:avLst>
            <a:gd name="adj" fmla="val 16667"/>
          </a:avLst>
        </a:prstGeom>
        <a:solidFill>
          <a:schemeClr val="accent1">
            <a:lumMod val="75000"/>
          </a:schemeClr>
        </a:solidFill>
        <a:ln>
          <a:noFill/>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defRPr/>
          </a:pPr>
          <a:r>
            <a:rPr lang="de-DE" sz="1200"/>
            <a:t>Daraus ergeben sich in Spalte F die maximum declarable day-equivalents, also die sogenannte Soll-Arbeitszeit über alle Verträge und Projekte, die für die Berechnung der daily rate relevant ist. Zur Berechnung der FTEs benötigen Sie die Vertragsdaten der Person. Beachten Sie, dass jeder Monat pauschal mit 30 Tagen angesetzt wird . </a:t>
          </a:r>
          <a:endParaRPr sz="1200"/>
        </a:p>
      </xdr:txBody>
    </xdr:sp>
    <xdr:clientData/>
  </xdr:twoCellAnchor>
  <xdr:twoCellAnchor>
    <xdr:from>
      <xdr:col>6</xdr:col>
      <xdr:colOff>773906</xdr:colOff>
      <xdr:row>54</xdr:row>
      <xdr:rowOff>59532</xdr:rowOff>
    </xdr:from>
    <xdr:to>
      <xdr:col>9</xdr:col>
      <xdr:colOff>897731</xdr:colOff>
      <xdr:row>57</xdr:row>
      <xdr:rowOff>169069</xdr:rowOff>
    </xdr:to>
    <xdr:sp macro="" textlink="">
      <xdr:nvSpPr>
        <xdr:cNvPr id="3" name="Abgerundetes Rechteck 16">
          <a:extLst>
            <a:ext uri="{FF2B5EF4-FFF2-40B4-BE49-F238E27FC236}">
              <a16:creationId xmlns:a16="http://schemas.microsoft.com/office/drawing/2014/main" id="{00000000-0008-0000-0500-000003000000}"/>
            </a:ext>
          </a:extLst>
        </xdr:cNvPr>
        <xdr:cNvSpPr/>
      </xdr:nvSpPr>
      <xdr:spPr bwMode="auto">
        <a:xfrm>
          <a:off x="7167562" y="14454188"/>
          <a:ext cx="3636169" cy="681037"/>
        </a:xfrm>
        <a:prstGeom prst="roundRect">
          <a:avLst>
            <a:gd name="adj" fmla="val 16667"/>
          </a:avLst>
        </a:prstGeom>
        <a:solidFill>
          <a:schemeClr val="accent1">
            <a:lumMod val="75000"/>
          </a:schemeClr>
        </a:solidFill>
        <a:ln>
          <a:noFill/>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defRPr/>
          </a:pPr>
          <a:r>
            <a:rPr lang="de-DE" sz="1200"/>
            <a:t>Ebenso verfahren Sie mit den Personalkosten insgesamt (Spalte G) und projektanteilig (Spalte J).</a:t>
          </a:r>
        </a:p>
      </xdr:txBody>
    </xdr:sp>
    <xdr:clientData/>
  </xdr:twoCellAnchor>
  <xdr:twoCellAnchor>
    <xdr:from>
      <xdr:col>4</xdr:col>
      <xdr:colOff>71437</xdr:colOff>
      <xdr:row>47</xdr:row>
      <xdr:rowOff>71439</xdr:rowOff>
    </xdr:from>
    <xdr:to>
      <xdr:col>8</xdr:col>
      <xdr:colOff>931067</xdr:colOff>
      <xdr:row>50</xdr:row>
      <xdr:rowOff>154783</xdr:rowOff>
    </xdr:to>
    <xdr:sp macro="" textlink="">
      <xdr:nvSpPr>
        <xdr:cNvPr id="4" name="Abgerundetes Rechteck 4">
          <a:extLst>
            <a:ext uri="{FF2B5EF4-FFF2-40B4-BE49-F238E27FC236}">
              <a16:creationId xmlns:a16="http://schemas.microsoft.com/office/drawing/2014/main" id="{00000000-0008-0000-0500-000004000000}"/>
            </a:ext>
          </a:extLst>
        </xdr:cNvPr>
        <xdr:cNvSpPr/>
      </xdr:nvSpPr>
      <xdr:spPr bwMode="auto">
        <a:xfrm>
          <a:off x="4131468" y="13132595"/>
          <a:ext cx="5634037" cy="654844"/>
        </a:xfrm>
        <a:prstGeom prst="roundRect">
          <a:avLst>
            <a:gd name="adj" fmla="val 16667"/>
          </a:avLst>
        </a:prstGeom>
        <a:solidFill>
          <a:schemeClr val="accent1">
            <a:lumMod val="75000"/>
          </a:schemeClr>
        </a:solidFill>
        <a:ln>
          <a:noFill/>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defRPr/>
          </a:pPr>
          <a:r>
            <a:rPr lang="de-DE" sz="1200"/>
            <a:t>Tragen Sie die FTE (nicht in %,</a:t>
          </a:r>
          <a:r>
            <a:rPr lang="de-DE" sz="1200" baseline="0"/>
            <a:t> sondern 1,0 für Vollzeit)</a:t>
          </a:r>
          <a:r>
            <a:rPr lang="de-DE" sz="1200"/>
            <a:t> über alle Arbeitsverträge </a:t>
          </a:r>
          <a:r>
            <a:rPr lang="de-DE" sz="1200">
              <a:solidFill>
                <a:schemeClr val="lt1"/>
              </a:solidFill>
              <a:effectLst/>
              <a:latin typeface="+mn-lt"/>
              <a:ea typeface="+mn-ea"/>
              <a:cs typeface="+mn-cs"/>
            </a:rPr>
            <a:t>der jeweiligen Person </a:t>
          </a:r>
          <a:r>
            <a:rPr lang="de-DE" sz="1200"/>
            <a:t> an Ihrer Einrichtung (Spalte E) und für das abzurechnende EU-Projekt (Spalte H) ein.</a:t>
          </a:r>
        </a:p>
      </xdr:txBody>
    </xdr:sp>
    <xdr:clientData/>
  </xdr:twoCellAnchor>
  <xdr:twoCellAnchor>
    <xdr:from>
      <xdr:col>1</xdr:col>
      <xdr:colOff>35718</xdr:colOff>
      <xdr:row>42</xdr:row>
      <xdr:rowOff>488157</xdr:rowOff>
    </xdr:from>
    <xdr:to>
      <xdr:col>30</xdr:col>
      <xdr:colOff>309562</xdr:colOff>
      <xdr:row>43</xdr:row>
      <xdr:rowOff>23815</xdr:rowOff>
    </xdr:to>
    <xdr:sp macro="" textlink="">
      <xdr:nvSpPr>
        <xdr:cNvPr id="5" name="Abgerundetes Rechteck 3">
          <a:extLst>
            <a:ext uri="{FF2B5EF4-FFF2-40B4-BE49-F238E27FC236}">
              <a16:creationId xmlns:a16="http://schemas.microsoft.com/office/drawing/2014/main" id="{00000000-0008-0000-0500-000005000000}"/>
            </a:ext>
          </a:extLst>
        </xdr:cNvPr>
        <xdr:cNvSpPr/>
      </xdr:nvSpPr>
      <xdr:spPr bwMode="auto">
        <a:xfrm>
          <a:off x="988218" y="11775282"/>
          <a:ext cx="19728657" cy="750096"/>
        </a:xfrm>
        <a:prstGeom prst="roundRect">
          <a:avLst>
            <a:gd name="adj" fmla="val 16667"/>
          </a:avLst>
        </a:prstGeom>
        <a:solidFill>
          <a:schemeClr val="accent1">
            <a:lumMod val="75000"/>
          </a:schemeClr>
        </a:solidFill>
        <a:ln>
          <a:noFill/>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defRPr/>
          </a:pPr>
          <a:r>
            <a:rPr lang="de-DE" sz="1200"/>
            <a:t>Die Bereiche 2a und 2b sind für jedes Kalenderjahr in Ihrem Projekt angelegt. Die Berichtsperioden und relevanten Arbeitspakete sollten bereits automatisch aus dem Blatt Basisdaten zum Projekt übertragen worden sein. Sobald auf dem Arbeitsblatt "Basisdaten zum Projekt" die Daten für Projektstart und -ende, Berichtsperioden und Arbeitspakete eingegeben sind und bei "involvement" ein x gesetzt wurde, färben sich die relevanten Felder zur Bearbeitung gelb in den Tabellen 2a und 2b (</a:t>
          </a:r>
          <a:r>
            <a:rPr lang="de-DE" sz="1200" b="1"/>
            <a:t>dies funktioniert nur mit einer Excelversion ab 2019</a:t>
          </a:r>
          <a:r>
            <a:rPr lang="de-DE" sz="1200"/>
            <a:t>).</a:t>
          </a:r>
          <a:endParaRPr sz="1200"/>
        </a:p>
      </xdr:txBody>
    </xdr:sp>
    <xdr:clientData/>
  </xdr:twoCellAnchor>
  <xdr:twoCellAnchor>
    <xdr:from>
      <xdr:col>7</xdr:col>
      <xdr:colOff>59531</xdr:colOff>
      <xdr:row>34</xdr:row>
      <xdr:rowOff>71438</xdr:rowOff>
    </xdr:from>
    <xdr:to>
      <xdr:col>30</xdr:col>
      <xdr:colOff>214313</xdr:colOff>
      <xdr:row>41</xdr:row>
      <xdr:rowOff>23812</xdr:rowOff>
    </xdr:to>
    <xdr:sp macro="" textlink="">
      <xdr:nvSpPr>
        <xdr:cNvPr id="6" name="Abgerundetes Rechteck 11">
          <a:extLst>
            <a:ext uri="{FF2B5EF4-FFF2-40B4-BE49-F238E27FC236}">
              <a16:creationId xmlns:a16="http://schemas.microsoft.com/office/drawing/2014/main" id="{00000000-0008-0000-0500-000006000000}"/>
            </a:ext>
          </a:extLst>
        </xdr:cNvPr>
        <xdr:cNvSpPr/>
      </xdr:nvSpPr>
      <xdr:spPr bwMode="auto">
        <a:xfrm>
          <a:off x="7727156" y="9834563"/>
          <a:ext cx="12894470" cy="1285874"/>
        </a:xfrm>
        <a:prstGeom prst="roundRect">
          <a:avLst>
            <a:gd name="adj" fmla="val 16667"/>
          </a:avLst>
        </a:prstGeom>
        <a:solidFill>
          <a:schemeClr val="accent1">
            <a:lumMod val="75000"/>
          </a:schemeClr>
        </a:solidFill>
        <a:ln>
          <a:noFill/>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defRPr/>
          </a:pPr>
          <a:r>
            <a:rPr lang="de-DE" sz="1200"/>
            <a:t>Bereich 4 dient zur Kontrolle für das Horizontal Ceiling, das bei Personen, die aus mehr als einem Horizon Europe oder Euratom-Projekt finanziert werden, pro Kalenderjahr angewendet werden muss.</a:t>
          </a:r>
        </a:p>
        <a:p>
          <a:pPr algn="l">
            <a:defRPr/>
          </a:pPr>
          <a:r>
            <a:rPr lang="de-DE" sz="1200"/>
            <a:t>Hier müssen Sie bei jedem Reporting für vollendete Kalenderjahre prüfen, ob nicht mehr als "215*Teilzeitfaktor"-Tagesäquivalente als Ist-Arbeitszeit angesetzt worden sind (Spalte F). Der Wert "215*Teilzeitfaktor" ist nicht in jedem Fall identisch mit der Soll-Arbeitszeit (maximum declarable day-equivalents). Diese Excelvorlage bietet Ihnen in Bereich 4 Unterstützung bei der Kontrolle des Horizontal Ceiling. Da jedoch verschiedene Projekte parallel berücksichtigt werden müssen, wird die Kappung hier nicht automatisch vollzogen. </a:t>
          </a:r>
          <a:endParaRPr sz="1200"/>
        </a:p>
      </xdr:txBody>
    </xdr:sp>
    <xdr:clientData/>
  </xdr:twoCellAnchor>
  <xdr:twoCellAnchor>
    <xdr:from>
      <xdr:col>2</xdr:col>
      <xdr:colOff>118363</xdr:colOff>
      <xdr:row>24</xdr:row>
      <xdr:rowOff>95250</xdr:rowOff>
    </xdr:from>
    <xdr:to>
      <xdr:col>11</xdr:col>
      <xdr:colOff>280291</xdr:colOff>
      <xdr:row>28</xdr:row>
      <xdr:rowOff>195263</xdr:rowOff>
    </xdr:to>
    <xdr:sp macro="" textlink="">
      <xdr:nvSpPr>
        <xdr:cNvPr id="7" name="Abgerundetes Rechteck 10">
          <a:extLst>
            <a:ext uri="{FF2B5EF4-FFF2-40B4-BE49-F238E27FC236}">
              <a16:creationId xmlns:a16="http://schemas.microsoft.com/office/drawing/2014/main" id="{00000000-0008-0000-0500-000007000000}"/>
            </a:ext>
          </a:extLst>
        </xdr:cNvPr>
        <xdr:cNvSpPr/>
      </xdr:nvSpPr>
      <xdr:spPr bwMode="auto">
        <a:xfrm>
          <a:off x="2023363" y="7121338"/>
          <a:ext cx="10504957" cy="1086131"/>
        </a:xfrm>
        <a:prstGeom prst="roundRect">
          <a:avLst>
            <a:gd name="adj" fmla="val 16667"/>
          </a:avLst>
        </a:prstGeom>
        <a:solidFill>
          <a:schemeClr val="accent1">
            <a:lumMod val="75000"/>
          </a:schemeClr>
        </a:solidFill>
        <a:ln>
          <a:noFill/>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defRPr/>
          </a:pPr>
          <a:r>
            <a:rPr lang="de-DE" sz="1200"/>
            <a:t>In Bereich 3 wird mithilfe der Soll-Arbeitszeit (Spalte D) und der entstandenen Personalkosten über alle Projekte und Verträge (Spalte C) die daily rate pro Berichtsperiode berechnet (Spalte E).  Wenn die Ist-Arbeitszeit die Soll-Arbeitszeit pro Berichtsperiode überschreitet, so werden überschüssige day-equivalents und Personalkosten gekappt. Die Zellen in Spalte H und K der Berichtsperiode färben sich rot und enthalten negative Werte. Darüber hinaus wird auf die tatsächlich entstandenen Kosten im Projekt pro Berichtsperiode gekappt.</a:t>
          </a:r>
          <a:endParaRPr sz="1200"/>
        </a:p>
      </xdr:txBody>
    </xdr:sp>
    <xdr:clientData/>
  </xdr:twoCellAnchor>
  <xdr:twoCellAnchor>
    <xdr:from>
      <xdr:col>13</xdr:col>
      <xdr:colOff>35719</xdr:colOff>
      <xdr:row>23</xdr:row>
      <xdr:rowOff>119062</xdr:rowOff>
    </xdr:from>
    <xdr:to>
      <xdr:col>30</xdr:col>
      <xdr:colOff>47624</xdr:colOff>
      <xdr:row>30</xdr:row>
      <xdr:rowOff>166686</xdr:rowOff>
    </xdr:to>
    <xdr:sp macro="" textlink="">
      <xdr:nvSpPr>
        <xdr:cNvPr id="8" name="Abgerundetes Rechteck 9">
          <a:extLst>
            <a:ext uri="{FF2B5EF4-FFF2-40B4-BE49-F238E27FC236}">
              <a16:creationId xmlns:a16="http://schemas.microsoft.com/office/drawing/2014/main" id="{00000000-0008-0000-0500-000008000000}"/>
            </a:ext>
          </a:extLst>
        </xdr:cNvPr>
        <xdr:cNvSpPr/>
      </xdr:nvSpPr>
      <xdr:spPr bwMode="auto">
        <a:xfrm>
          <a:off x="13489782" y="6881812"/>
          <a:ext cx="6965155" cy="1666874"/>
        </a:xfrm>
        <a:prstGeom prst="roundRect">
          <a:avLst>
            <a:gd name="adj" fmla="val 16667"/>
          </a:avLst>
        </a:prstGeom>
        <a:solidFill>
          <a:schemeClr val="accent1">
            <a:lumMod val="75000"/>
          </a:schemeClr>
        </a:solidFill>
        <a:ln>
          <a:noFill/>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defRPr/>
          </a:pPr>
          <a:r>
            <a:rPr lang="de-DE" sz="1200"/>
            <a:t>Im Bereich 5 berechnen sich (basierend auf den Eingaben im Bereich 2b) automatisch die zu berichtenden Day-equivalents pro Arbeitspaket. Wenn die Ist-Arbeitszeit die Soll-Arbeitszeit pro Berichtsperiode unterschreitet (Bereich 2b), so werden die abrechenbaren Day-equivalents pro Arbeitspaket in Bereich 5 übertragen. Die Zellen in Spalte H und K (Bereich 3) der Berichtsperiode färben sich rot und enthalten positive Werte.</a:t>
          </a:r>
        </a:p>
        <a:p>
          <a:pPr algn="l">
            <a:defRPr/>
          </a:pPr>
          <a:r>
            <a:rPr lang="de-DE" sz="1200"/>
            <a:t>Die Kappung bis zur Höhe der maximum declarable day-equivalents pro Berichtsperiode erfolgt auf Basis von AGA V1.0 S. 51. Wie genau die Kappung vorgenommen wird, muss jede Einrichtung für sich entscheiden und dann konsistent anwenden. </a:t>
          </a:r>
          <a:endParaRPr sz="1200"/>
        </a:p>
      </xdr:txBody>
    </xdr:sp>
    <xdr:clientData/>
  </xdr:twoCellAnchor>
  <xdr:twoCellAnchor>
    <xdr:from>
      <xdr:col>8</xdr:col>
      <xdr:colOff>464343</xdr:colOff>
      <xdr:row>0</xdr:row>
      <xdr:rowOff>107156</xdr:rowOff>
    </xdr:from>
    <xdr:to>
      <xdr:col>11</xdr:col>
      <xdr:colOff>208009</xdr:colOff>
      <xdr:row>2</xdr:row>
      <xdr:rowOff>511968</xdr:rowOff>
    </xdr:to>
    <xdr:sp macro="" textlink="">
      <xdr:nvSpPr>
        <xdr:cNvPr id="9" name="Rechteck 8">
          <a:extLst>
            <a:ext uri="{FF2B5EF4-FFF2-40B4-BE49-F238E27FC236}">
              <a16:creationId xmlns:a16="http://schemas.microsoft.com/office/drawing/2014/main" id="{00000000-0008-0000-0500-000009000000}"/>
            </a:ext>
          </a:extLst>
        </xdr:cNvPr>
        <xdr:cNvSpPr/>
      </xdr:nvSpPr>
      <xdr:spPr bwMode="auto">
        <a:xfrm>
          <a:off x="9298781" y="107156"/>
          <a:ext cx="3148853" cy="785812"/>
        </a:xfrm>
        <a:prstGeom prst="rect">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defRPr/>
          </a:pPr>
          <a:r>
            <a:rPr lang="de-DE" sz="1800" b="1"/>
            <a:t>Weitere Erklärungen sind im  "Liesmich" zu finden.</a:t>
          </a:r>
          <a:endParaRPr sz="1800"/>
        </a:p>
      </xdr:txBody>
    </xdr:sp>
    <xdr:clientData/>
  </xdr:twoCellAnchor>
  <xdr:twoCellAnchor>
    <xdr:from>
      <xdr:col>8</xdr:col>
      <xdr:colOff>107155</xdr:colOff>
      <xdr:row>4</xdr:row>
      <xdr:rowOff>309562</xdr:rowOff>
    </xdr:from>
    <xdr:to>
      <xdr:col>10</xdr:col>
      <xdr:colOff>738187</xdr:colOff>
      <xdr:row>7</xdr:row>
      <xdr:rowOff>0</xdr:rowOff>
    </xdr:to>
    <xdr:sp macro="" textlink="">
      <xdr:nvSpPr>
        <xdr:cNvPr id="10" name="Abgerundetes Rechteck 14">
          <a:extLst>
            <a:ext uri="{FF2B5EF4-FFF2-40B4-BE49-F238E27FC236}">
              <a16:creationId xmlns:a16="http://schemas.microsoft.com/office/drawing/2014/main" id="{00000000-0008-0000-0500-00000A000000}"/>
            </a:ext>
          </a:extLst>
        </xdr:cNvPr>
        <xdr:cNvSpPr/>
      </xdr:nvSpPr>
      <xdr:spPr bwMode="auto">
        <a:xfrm>
          <a:off x="8941593" y="1654968"/>
          <a:ext cx="2738438" cy="642938"/>
        </a:xfrm>
        <a:prstGeom prst="roundRect">
          <a:avLst>
            <a:gd name="adj" fmla="val 16667"/>
          </a:avLst>
        </a:prstGeom>
        <a:solidFill>
          <a:schemeClr val="accent1">
            <a:lumMod val="75000"/>
          </a:schemeClr>
        </a:solidFill>
        <a:ln>
          <a:noFill/>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defRPr/>
          </a:pPr>
          <a:r>
            <a:rPr lang="de-DE" sz="1200"/>
            <a:t>In der Zelle "Day-equivalent" wird die täglich zu leistende Arbeitszeit laut aller Arbeitsverträge eingetragen. </a:t>
          </a:r>
          <a:endParaRPr sz="1200"/>
        </a:p>
      </xdr:txBody>
    </xdr:sp>
    <xdr:clientData/>
  </xdr:twoCellAnchor>
  <xdr:twoCellAnchor>
    <xdr:from>
      <xdr:col>7</xdr:col>
      <xdr:colOff>71438</xdr:colOff>
      <xdr:row>8</xdr:row>
      <xdr:rowOff>59532</xdr:rowOff>
    </xdr:from>
    <xdr:to>
      <xdr:col>9</xdr:col>
      <xdr:colOff>88900</xdr:colOff>
      <xdr:row>10</xdr:row>
      <xdr:rowOff>222250</xdr:rowOff>
    </xdr:to>
    <xdr:sp macro="" textlink="">
      <xdr:nvSpPr>
        <xdr:cNvPr id="11" name="Abgerundetes Rechteck 2">
          <a:extLst>
            <a:ext uri="{FF2B5EF4-FFF2-40B4-BE49-F238E27FC236}">
              <a16:creationId xmlns:a16="http://schemas.microsoft.com/office/drawing/2014/main" id="{00000000-0008-0000-0500-00000B000000}"/>
            </a:ext>
          </a:extLst>
        </xdr:cNvPr>
        <xdr:cNvSpPr/>
      </xdr:nvSpPr>
      <xdr:spPr bwMode="auto">
        <a:xfrm>
          <a:off x="7437438" y="2561432"/>
          <a:ext cx="2170112" cy="632618"/>
        </a:xfrm>
        <a:prstGeom prst="roundRect">
          <a:avLst>
            <a:gd name="adj" fmla="val 16667"/>
          </a:avLst>
        </a:prstGeom>
        <a:solidFill>
          <a:schemeClr val="accent1">
            <a:lumMod val="75000"/>
          </a:schemeClr>
        </a:solidFill>
        <a:ln>
          <a:noFill/>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defRPr/>
          </a:pPr>
          <a:r>
            <a:rPr lang="de-DE" sz="1200"/>
            <a:t>Die weiß markierten Felder dienen der Orientierung, müssen aber nicht ausgefüllt werden</a:t>
          </a:r>
          <a:endParaRPr sz="1200"/>
        </a:p>
      </xdr:txBody>
    </xdr:sp>
    <xdr:clientData/>
  </xdr:twoCellAnchor>
  <xdr:twoCellAnchor>
    <xdr:from>
      <xdr:col>13</xdr:col>
      <xdr:colOff>71437</xdr:colOff>
      <xdr:row>7</xdr:row>
      <xdr:rowOff>23812</xdr:rowOff>
    </xdr:from>
    <xdr:to>
      <xdr:col>31</xdr:col>
      <xdr:colOff>0</xdr:colOff>
      <xdr:row>14</xdr:row>
      <xdr:rowOff>11905</xdr:rowOff>
    </xdr:to>
    <xdr:sp macro="" textlink="">
      <xdr:nvSpPr>
        <xdr:cNvPr id="12" name="Abgerundetes Rechteck 13">
          <a:extLst>
            <a:ext uri="{FF2B5EF4-FFF2-40B4-BE49-F238E27FC236}">
              <a16:creationId xmlns:a16="http://schemas.microsoft.com/office/drawing/2014/main" id="{00000000-0008-0000-0500-00000C000000}"/>
            </a:ext>
          </a:extLst>
        </xdr:cNvPr>
        <xdr:cNvSpPr/>
      </xdr:nvSpPr>
      <xdr:spPr bwMode="auto">
        <a:xfrm>
          <a:off x="13525500" y="2309812"/>
          <a:ext cx="8143875" cy="1654968"/>
        </a:xfrm>
        <a:prstGeom prst="roundRect">
          <a:avLst>
            <a:gd name="adj" fmla="val 16667"/>
          </a:avLst>
        </a:prstGeom>
        <a:solidFill>
          <a:schemeClr val="accent1">
            <a:lumMod val="75000"/>
          </a:schemeClr>
        </a:solidFill>
        <a:ln>
          <a:noFill/>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defRPr/>
          </a:pPr>
          <a:r>
            <a:rPr lang="de-DE" sz="1200"/>
            <a:t>In Bereich 6 übertragen Sie manuell (=Werte einfügen) die berechneten Daten aus Bereich 5, die Sie in das</a:t>
          </a:r>
          <a:r>
            <a:rPr lang="de-DE" sz="1200" baseline="0"/>
            <a:t> Reporting module im Funding &amp; Tenders Portal </a:t>
          </a:r>
          <a:r>
            <a:rPr lang="de-DE" sz="1200"/>
            <a:t>eintragen. Dies ist notwendig, damit spätere Änderungen in der Tabelle dokumentiert werden und die Daten für ein Adjustment zu sehen sind. Die dokumentierte Arbeitszeit muss ebenfalls auf einen halben Tag genau kaufmännisch gerundet werden (siehe AGA V1.0 S. 49).</a:t>
          </a:r>
        </a:p>
        <a:p>
          <a:pPr algn="l">
            <a:defRPr/>
          </a:pPr>
          <a:r>
            <a:rPr lang="de-DE" sz="1200"/>
            <a:t>Die Zellen in Bereich 6 sollten also nur Zahlen enthalten, keine Formeln. </a:t>
          </a:r>
        </a:p>
        <a:p>
          <a:pPr algn="l">
            <a:defRPr/>
          </a:pPr>
          <a:r>
            <a:rPr lang="de-DE" sz="1200"/>
            <a:t>Wenn sich im weiteren Projektverlauf Daten in den bereits berichteten Perioden ändern, z.B. durch Nachbuchungen oder rückwirkende Tariferhöhungen, verändern diese die Personalkosten in den entsprechenden Monaten und in Bereich 5 wird automatisch das Adjustment basierend auf den in Bereich 6 angegebenen Daten für die ursprüngliche Abrechnung der Periode, berechnet.</a:t>
          </a:r>
          <a:endParaRPr sz="1200"/>
        </a:p>
      </xdr:txBody>
    </xdr:sp>
    <xdr:clientData/>
  </xdr:twoCellAnchor>
  <xdr:twoCellAnchor>
    <xdr:from>
      <xdr:col>4</xdr:col>
      <xdr:colOff>47624</xdr:colOff>
      <xdr:row>12</xdr:row>
      <xdr:rowOff>142875</xdr:rowOff>
    </xdr:from>
    <xdr:to>
      <xdr:col>6</xdr:col>
      <xdr:colOff>1181099</xdr:colOff>
      <xdr:row>15</xdr:row>
      <xdr:rowOff>119063</xdr:rowOff>
    </xdr:to>
    <xdr:sp macro="" textlink="">
      <xdr:nvSpPr>
        <xdr:cNvPr id="14" name="Abgerundetes Rechteck 15">
          <a:extLst>
            <a:ext uri="{FF2B5EF4-FFF2-40B4-BE49-F238E27FC236}">
              <a16:creationId xmlns:a16="http://schemas.microsoft.com/office/drawing/2014/main" id="{00000000-0008-0000-0500-00000E000000}"/>
            </a:ext>
          </a:extLst>
        </xdr:cNvPr>
        <xdr:cNvSpPr/>
      </xdr:nvSpPr>
      <xdr:spPr bwMode="auto">
        <a:xfrm>
          <a:off x="3952874" y="3584575"/>
          <a:ext cx="3368675" cy="630238"/>
        </a:xfrm>
        <a:prstGeom prst="roundRect">
          <a:avLst>
            <a:gd name="adj" fmla="val 16667"/>
          </a:avLst>
        </a:prstGeom>
        <a:solidFill>
          <a:schemeClr val="accent1">
            <a:lumMod val="75000"/>
          </a:schemeClr>
        </a:solidFill>
        <a:ln>
          <a:noFill/>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defRPr/>
          </a:pPr>
          <a:r>
            <a:rPr lang="de-DE" sz="1200"/>
            <a:t>More EU contract(s): yes/no auswählen, damit</a:t>
          </a:r>
          <a:r>
            <a:rPr lang="de-DE" sz="1200" baseline="0"/>
            <a:t> in Bereich 4 ggfs. daran erinnert  wird, dass das Horizontal Ceiling  für alle Projekte gemeinsam gilt.</a:t>
          </a:r>
          <a:endParaRPr sz="1200"/>
        </a:p>
      </xdr:txBody>
    </xdr:sp>
    <xdr:clientData/>
  </xdr:twoCellAnchor>
  <xdr:twoCellAnchor>
    <xdr:from>
      <xdr:col>13</xdr:col>
      <xdr:colOff>51954</xdr:colOff>
      <xdr:row>47</xdr:row>
      <xdr:rowOff>51954</xdr:rowOff>
    </xdr:from>
    <xdr:to>
      <xdr:col>17</xdr:col>
      <xdr:colOff>171017</xdr:colOff>
      <xdr:row>49</xdr:row>
      <xdr:rowOff>168635</xdr:rowOff>
    </xdr:to>
    <xdr:sp macro="" textlink="">
      <xdr:nvSpPr>
        <xdr:cNvPr id="15" name="Abgerundetes Rechteck 12">
          <a:extLst>
            <a:ext uri="{FF2B5EF4-FFF2-40B4-BE49-F238E27FC236}">
              <a16:creationId xmlns:a16="http://schemas.microsoft.com/office/drawing/2014/main" id="{00000000-0008-0000-0500-00000F000000}"/>
            </a:ext>
          </a:extLst>
        </xdr:cNvPr>
        <xdr:cNvSpPr/>
      </xdr:nvSpPr>
      <xdr:spPr bwMode="auto">
        <a:xfrm>
          <a:off x="13525499" y="14131636"/>
          <a:ext cx="3651973" cy="497681"/>
        </a:xfrm>
        <a:prstGeom prst="roundRect">
          <a:avLst>
            <a:gd name="adj" fmla="val 16667"/>
          </a:avLst>
        </a:prstGeom>
        <a:solidFill>
          <a:schemeClr val="accent1">
            <a:lumMod val="75000"/>
          </a:schemeClr>
        </a:solidFill>
        <a:ln>
          <a:noFill/>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defRPr/>
          </a:pPr>
          <a:r>
            <a:rPr lang="de-DE" sz="1200"/>
            <a:t>Tragen Sie in Bereich 2b pro Work Package die dokumentierte Arbeitszeit in Stunden ein. </a:t>
          </a:r>
          <a:endParaRPr sz="1200"/>
        </a:p>
      </xdr:txBody>
    </xdr:sp>
    <xdr:clientData/>
  </xdr:twoCellAnchor>
  <xdr:twoCellAnchor>
    <xdr:from>
      <xdr:col>15</xdr:col>
      <xdr:colOff>346363</xdr:colOff>
      <xdr:row>54</xdr:row>
      <xdr:rowOff>34636</xdr:rowOff>
    </xdr:from>
    <xdr:to>
      <xdr:col>28</xdr:col>
      <xdr:colOff>809626</xdr:colOff>
      <xdr:row>56</xdr:row>
      <xdr:rowOff>95250</xdr:rowOff>
    </xdr:to>
    <xdr:sp macro="" textlink="">
      <xdr:nvSpPr>
        <xdr:cNvPr id="16" name="Abgerundetes Rechteck 18">
          <a:extLst>
            <a:ext uri="{FF2B5EF4-FFF2-40B4-BE49-F238E27FC236}">
              <a16:creationId xmlns:a16="http://schemas.microsoft.com/office/drawing/2014/main" id="{00000000-0008-0000-0500-000010000000}"/>
            </a:ext>
          </a:extLst>
        </xdr:cNvPr>
        <xdr:cNvSpPr/>
      </xdr:nvSpPr>
      <xdr:spPr bwMode="auto">
        <a:xfrm>
          <a:off x="15562551" y="15298449"/>
          <a:ext cx="3106450" cy="441614"/>
        </a:xfrm>
        <a:prstGeom prst="roundRect">
          <a:avLst>
            <a:gd name="adj" fmla="val 16667"/>
          </a:avLst>
        </a:prstGeom>
        <a:solidFill>
          <a:schemeClr val="accent1">
            <a:lumMod val="75000"/>
          </a:schemeClr>
        </a:solidFill>
        <a:ln>
          <a:noFill/>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defRPr/>
          </a:pPr>
          <a:r>
            <a:rPr lang="de-DE" sz="1200"/>
            <a:t>Sie können die Tabelle auch umgestalten für eine Zeiterfassung in Tagesäquivalenten. </a:t>
          </a:r>
        </a:p>
      </xdr:txBody>
    </xdr:sp>
    <xdr:clientData/>
  </xdr:twoCellAnchor>
  <xdr:twoCellAnchor>
    <xdr:from>
      <xdr:col>14</xdr:col>
      <xdr:colOff>17316</xdr:colOff>
      <xdr:row>60</xdr:row>
      <xdr:rowOff>294408</xdr:rowOff>
    </xdr:from>
    <xdr:to>
      <xdr:col>29</xdr:col>
      <xdr:colOff>119062</xdr:colOff>
      <xdr:row>65</xdr:row>
      <xdr:rowOff>61695</xdr:rowOff>
    </xdr:to>
    <xdr:sp macro="" textlink="">
      <xdr:nvSpPr>
        <xdr:cNvPr id="17" name="Abgerundetes Rechteck 19">
          <a:extLst>
            <a:ext uri="{FF2B5EF4-FFF2-40B4-BE49-F238E27FC236}">
              <a16:creationId xmlns:a16="http://schemas.microsoft.com/office/drawing/2014/main" id="{00000000-0008-0000-0500-000011000000}"/>
            </a:ext>
          </a:extLst>
        </xdr:cNvPr>
        <xdr:cNvSpPr/>
      </xdr:nvSpPr>
      <xdr:spPr bwMode="auto">
        <a:xfrm>
          <a:off x="14328629" y="16701221"/>
          <a:ext cx="4530871" cy="886474"/>
        </a:xfrm>
        <a:prstGeom prst="roundRect">
          <a:avLst>
            <a:gd name="adj" fmla="val 16667"/>
          </a:avLst>
        </a:prstGeom>
        <a:solidFill>
          <a:schemeClr val="accent1">
            <a:lumMod val="75000"/>
          </a:schemeClr>
        </a:solidFill>
        <a:ln>
          <a:noFill/>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defRPr/>
          </a:pPr>
          <a:r>
            <a:rPr lang="de-DE" sz="1200"/>
            <a:t>In dieser Vorlage erfolgt die Umrechnung von Stunden in Tagesäquivalente pro Kalenderjahr in der untersten Zeile des Bereichs 2b. Hier werden die day-equivalents worked in the action, die sogenannte Ist-Arbeitszeit dargestellt. </a:t>
          </a:r>
          <a:endParaRPr sz="12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showGridLines="0" zoomScale="80" zoomScaleNormal="80" workbookViewId="0">
      <selection activeCell="A30" sqref="A30"/>
    </sheetView>
  </sheetViews>
  <sheetFormatPr baseColWidth="10" defaultRowHeight="15" x14ac:dyDescent="0.2"/>
  <cols>
    <col min="1" max="1" width="111.33203125" customWidth="1"/>
  </cols>
  <sheetData>
    <row r="1" spans="1:7" ht="15.75" x14ac:dyDescent="0.25">
      <c r="A1" s="1" t="s">
        <v>0</v>
      </c>
    </row>
    <row r="2" spans="1:7" ht="15.75" x14ac:dyDescent="0.25">
      <c r="A2" s="2">
        <v>45231</v>
      </c>
      <c r="B2" s="3"/>
      <c r="C2" s="4"/>
      <c r="D2" s="4"/>
      <c r="E2" s="4"/>
      <c r="F2" s="4"/>
      <c r="G2" s="4"/>
    </row>
    <row r="3" spans="1:7" ht="15.75" x14ac:dyDescent="0.25">
      <c r="A3" s="5"/>
      <c r="B3" s="3"/>
      <c r="C3" s="4"/>
      <c r="D3" s="4"/>
      <c r="E3" s="4"/>
      <c r="F3" s="4"/>
      <c r="G3" s="4"/>
    </row>
    <row r="4" spans="1:7" ht="18.75" x14ac:dyDescent="0.3">
      <c r="A4" s="6" t="s">
        <v>1</v>
      </c>
      <c r="B4" s="4"/>
      <c r="C4" s="4"/>
      <c r="D4" s="4"/>
      <c r="E4" s="4"/>
      <c r="F4" s="4"/>
      <c r="G4" s="4"/>
    </row>
    <row r="5" spans="1:7" ht="15.75" x14ac:dyDescent="0.25">
      <c r="A5" s="7"/>
      <c r="B5" s="4"/>
      <c r="C5" s="4"/>
      <c r="D5" s="4"/>
      <c r="E5" s="4"/>
      <c r="F5" s="4"/>
      <c r="G5" s="4"/>
    </row>
    <row r="6" spans="1:7" ht="30" x14ac:dyDescent="0.25">
      <c r="A6" s="8" t="s">
        <v>2</v>
      </c>
      <c r="B6" s="4"/>
      <c r="C6" s="4"/>
      <c r="D6" s="4"/>
      <c r="E6" s="4"/>
      <c r="F6" s="4"/>
      <c r="G6" s="4"/>
    </row>
    <row r="7" spans="1:7" ht="15.75" x14ac:dyDescent="0.25">
      <c r="A7" s="8" t="s">
        <v>3</v>
      </c>
      <c r="B7" s="4"/>
      <c r="C7" s="4"/>
      <c r="D7" s="4"/>
      <c r="E7" s="4"/>
      <c r="F7" s="4"/>
      <c r="G7" s="4"/>
    </row>
    <row r="8" spans="1:7" ht="15.75" x14ac:dyDescent="0.25">
      <c r="A8" s="8" t="s">
        <v>4</v>
      </c>
      <c r="B8" s="4"/>
      <c r="C8" s="4"/>
      <c r="D8" s="4"/>
      <c r="E8" s="4"/>
      <c r="F8" s="4"/>
      <c r="G8" s="4"/>
    </row>
    <row r="9" spans="1:7" ht="15.75" x14ac:dyDescent="0.25">
      <c r="A9" s="8" t="s">
        <v>5</v>
      </c>
      <c r="B9" s="4"/>
      <c r="C9" s="4"/>
      <c r="D9" s="4"/>
      <c r="E9" s="4"/>
      <c r="F9" s="4"/>
      <c r="G9" s="4"/>
    </row>
    <row r="10" spans="1:7" ht="15.75" x14ac:dyDescent="0.25">
      <c r="A10" s="8"/>
      <c r="B10" s="4"/>
      <c r="C10" s="4"/>
      <c r="D10" s="4"/>
      <c r="E10" s="4"/>
      <c r="F10" s="4"/>
      <c r="G10" s="4"/>
    </row>
    <row r="11" spans="1:7" ht="18.75" x14ac:dyDescent="0.3">
      <c r="A11" s="9" t="s">
        <v>6</v>
      </c>
      <c r="B11" s="4"/>
      <c r="C11" s="4"/>
      <c r="D11" s="4"/>
      <c r="E11" s="4"/>
      <c r="F11" s="4"/>
      <c r="G11" s="4"/>
    </row>
    <row r="12" spans="1:7" ht="110.25" customHeight="1" x14ac:dyDescent="0.2">
      <c r="A12" s="10" t="s">
        <v>7</v>
      </c>
      <c r="B12" s="11"/>
      <c r="C12" s="11"/>
      <c r="D12" s="11"/>
      <c r="E12" s="11"/>
      <c r="F12" s="11"/>
      <c r="G12" s="11"/>
    </row>
    <row r="13" spans="1:7" x14ac:dyDescent="0.2">
      <c r="A13" s="12"/>
      <c r="B13" s="13"/>
      <c r="C13" s="13"/>
      <c r="D13" s="13"/>
      <c r="E13" s="13"/>
      <c r="F13" s="13"/>
      <c r="G13" s="13"/>
    </row>
    <row r="14" spans="1:7" ht="18.75" x14ac:dyDescent="0.3">
      <c r="A14" s="14" t="s">
        <v>8</v>
      </c>
    </row>
    <row r="15" spans="1:7" ht="44.25" customHeight="1" x14ac:dyDescent="0.25">
      <c r="A15" s="15" t="s">
        <v>9</v>
      </c>
    </row>
    <row r="16" spans="1:7" x14ac:dyDescent="0.2">
      <c r="A16" s="16" t="s">
        <v>10</v>
      </c>
    </row>
    <row r="17" spans="1:1" x14ac:dyDescent="0.2">
      <c r="A17" s="16" t="s">
        <v>11</v>
      </c>
    </row>
    <row r="18" spans="1:1" ht="14.25" customHeight="1" x14ac:dyDescent="0.2">
      <c r="A18" s="16" t="s">
        <v>12</v>
      </c>
    </row>
    <row r="19" spans="1:1" ht="14.25" customHeight="1" x14ac:dyDescent="0.2">
      <c r="A19" s="16"/>
    </row>
    <row r="20" spans="1:1" ht="18.75" x14ac:dyDescent="0.3">
      <c r="A20" s="17" t="s">
        <v>6</v>
      </c>
    </row>
    <row r="21" spans="1:1" x14ac:dyDescent="0.2">
      <c r="A21" s="16"/>
    </row>
    <row r="22" spans="1:1" ht="30" x14ac:dyDescent="0.2">
      <c r="A22" s="16" t="s">
        <v>13</v>
      </c>
    </row>
    <row r="23" spans="1:1" ht="45" x14ac:dyDescent="0.2">
      <c r="A23" s="18" t="s">
        <v>14</v>
      </c>
    </row>
  </sheetData>
  <pageMargins left="0.7" right="0.7" top="0.78740157500000008" bottom="0.78740157500000008"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L180"/>
  <sheetViews>
    <sheetView showGridLines="0" tabSelected="1" zoomScaleNormal="100" workbookViewId="0">
      <selection activeCell="I5" sqref="I5"/>
    </sheetView>
  </sheetViews>
  <sheetFormatPr baseColWidth="10" defaultColWidth="11.5546875" defaultRowHeight="15" outlineLevelRow="1" outlineLevelCol="1" x14ac:dyDescent="0.25"/>
  <cols>
    <col min="1" max="2" width="11.109375" style="4" customWidth="1"/>
    <col min="3" max="11" width="14.6640625" style="4" customWidth="1"/>
    <col min="12" max="12" width="4.77734375" style="4" customWidth="1"/>
    <col min="13" max="13" width="9.5546875" style="4" customWidth="1"/>
    <col min="14" max="14" width="10" style="4" customWidth="1"/>
    <col min="15" max="15" width="10.5546875" style="4" customWidth="1"/>
    <col min="16" max="18" width="10.33203125" style="4" customWidth="1"/>
    <col min="19" max="28" width="10.33203125" style="4" hidden="1" customWidth="1" outlineLevel="1"/>
    <col min="29" max="29" width="10.21875" style="4" bestFit="1" customWidth="1" collapsed="1"/>
    <col min="30" max="30" width="19.5546875" style="4" bestFit="1" customWidth="1"/>
    <col min="31" max="31" width="14.77734375" style="4" customWidth="1"/>
    <col min="32" max="36" width="11.5546875" style="4"/>
    <col min="37" max="37" width="0" style="4" hidden="1" customWidth="1"/>
    <col min="38" max="16384" width="11.5546875" style="4"/>
  </cols>
  <sheetData>
    <row r="3" spans="3:38" ht="60.75" customHeight="1" x14ac:dyDescent="0.5">
      <c r="C3" s="370" t="s">
        <v>300</v>
      </c>
      <c r="D3" s="370"/>
      <c r="E3" s="370"/>
      <c r="F3" s="370"/>
      <c r="G3" s="370"/>
      <c r="H3" s="370"/>
      <c r="M3" s="376" t="s">
        <v>301</v>
      </c>
      <c r="N3" s="376"/>
      <c r="O3" s="376"/>
      <c r="P3" s="376"/>
      <c r="Q3" s="376"/>
      <c r="R3" s="376"/>
      <c r="S3" s="376"/>
      <c r="T3" s="376"/>
      <c r="U3" s="376"/>
      <c r="V3" s="376"/>
      <c r="W3" s="376"/>
      <c r="X3" s="376"/>
      <c r="Y3" s="376"/>
      <c r="Z3" s="376"/>
      <c r="AA3" s="376"/>
      <c r="AB3" s="376"/>
      <c r="AC3" s="376"/>
      <c r="AD3" s="376"/>
      <c r="AE3" s="376"/>
      <c r="AF3" s="190"/>
      <c r="AG3" s="190"/>
      <c r="AH3" s="190"/>
      <c r="AI3" s="190"/>
      <c r="AJ3" s="190"/>
      <c r="AK3" s="190"/>
      <c r="AL3" s="190"/>
    </row>
    <row r="4" spans="3:38" ht="15.75" thickBot="1" x14ac:dyDescent="0.3">
      <c r="K4" s="76"/>
      <c r="N4" s="77"/>
    </row>
    <row r="5" spans="3:38" ht="37.5" customHeight="1" x14ac:dyDescent="0.25">
      <c r="C5" s="78" t="s">
        <v>302</v>
      </c>
      <c r="D5" s="286" t="s">
        <v>396</v>
      </c>
      <c r="E5" s="79"/>
      <c r="F5" s="80"/>
      <c r="G5" s="230" t="s">
        <v>303</v>
      </c>
      <c r="H5" s="239" t="s">
        <v>294</v>
      </c>
      <c r="N5" s="81" t="s">
        <v>304</v>
      </c>
      <c r="O5" s="81" t="s">
        <v>305</v>
      </c>
      <c r="P5" s="81" t="s">
        <v>306</v>
      </c>
      <c r="Q5" s="81" t="s">
        <v>307</v>
      </c>
      <c r="R5" s="81" t="s">
        <v>308</v>
      </c>
      <c r="S5" s="81" t="s">
        <v>309</v>
      </c>
      <c r="T5" s="81" t="s">
        <v>310</v>
      </c>
      <c r="U5" s="81" t="s">
        <v>311</v>
      </c>
      <c r="V5" s="81" t="s">
        <v>312</v>
      </c>
      <c r="W5" s="81" t="s">
        <v>313</v>
      </c>
      <c r="X5" s="81" t="s">
        <v>314</v>
      </c>
      <c r="Y5" s="81" t="s">
        <v>315</v>
      </c>
      <c r="Z5" s="81" t="s">
        <v>316</v>
      </c>
      <c r="AA5" s="81" t="s">
        <v>317</v>
      </c>
      <c r="AB5" s="81" t="s">
        <v>291</v>
      </c>
      <c r="AC5" s="82" t="s">
        <v>292</v>
      </c>
      <c r="AD5" s="83" t="s">
        <v>318</v>
      </c>
      <c r="AE5" s="84" t="s">
        <v>319</v>
      </c>
      <c r="AK5" s="4" t="s">
        <v>320</v>
      </c>
    </row>
    <row r="6" spans="3:38" ht="18.75" outlineLevel="1" x14ac:dyDescent="0.3">
      <c r="C6" s="85" t="s">
        <v>321</v>
      </c>
      <c r="D6" s="384">
        <v>45230</v>
      </c>
      <c r="E6" s="385"/>
      <c r="G6" s="230" t="s">
        <v>322</v>
      </c>
      <c r="H6" s="240">
        <v>7.74</v>
      </c>
      <c r="M6" s="249" t="s">
        <v>77</v>
      </c>
      <c r="N6" s="214">
        <v>134.66576597744356</v>
      </c>
      <c r="O6" s="86">
        <v>5.9308427318295731</v>
      </c>
      <c r="P6" s="86">
        <v>13.512394266917291</v>
      </c>
      <c r="Q6" s="86">
        <v>20.578497023809518</v>
      </c>
      <c r="R6" s="86">
        <v>0</v>
      </c>
      <c r="S6" s="86">
        <v>0</v>
      </c>
      <c r="T6" s="86">
        <v>0</v>
      </c>
      <c r="U6" s="86">
        <v>0</v>
      </c>
      <c r="V6" s="86">
        <v>0</v>
      </c>
      <c r="W6" s="86">
        <v>0</v>
      </c>
      <c r="X6" s="86">
        <v>0</v>
      </c>
      <c r="Y6" s="86">
        <v>0</v>
      </c>
      <c r="Z6" s="86">
        <v>0</v>
      </c>
      <c r="AA6" s="86">
        <v>0</v>
      </c>
      <c r="AB6" s="86">
        <v>0</v>
      </c>
      <c r="AC6" s="196">
        <f t="shared" ref="AC6:AC14" si="0">SUM(N6:AB6)</f>
        <v>174.68749999999994</v>
      </c>
      <c r="AD6" s="265">
        <v>61627.22</v>
      </c>
      <c r="AE6" s="88">
        <v>45065</v>
      </c>
      <c r="AK6" s="4" t="s">
        <v>323</v>
      </c>
    </row>
    <row r="7" spans="3:38" ht="18.75" outlineLevel="1" x14ac:dyDescent="0.3">
      <c r="C7" s="89"/>
      <c r="H7" s="90"/>
      <c r="M7" s="251" t="s">
        <v>142</v>
      </c>
      <c r="N7" s="86"/>
      <c r="O7" s="86"/>
      <c r="P7" s="86"/>
      <c r="Q7" s="86"/>
      <c r="R7" s="86"/>
      <c r="S7" s="86"/>
      <c r="T7" s="86"/>
      <c r="U7" s="86"/>
      <c r="V7" s="86"/>
      <c r="W7" s="86"/>
      <c r="X7" s="86"/>
      <c r="Y7" s="86"/>
      <c r="Z7" s="86"/>
      <c r="AA7" s="86"/>
      <c r="AB7" s="86"/>
      <c r="AC7" s="196">
        <f t="shared" si="0"/>
        <v>0</v>
      </c>
      <c r="AD7" s="265"/>
      <c r="AE7" s="88"/>
    </row>
    <row r="8" spans="3:38" ht="18.75" customHeight="1" outlineLevel="1" x14ac:dyDescent="0.3">
      <c r="C8" s="379" t="s">
        <v>324</v>
      </c>
      <c r="D8" s="231" t="s">
        <v>83</v>
      </c>
      <c r="E8" s="231" t="s">
        <v>84</v>
      </c>
      <c r="F8" s="231" t="s">
        <v>325</v>
      </c>
      <c r="G8" s="231" t="s">
        <v>326</v>
      </c>
      <c r="H8" s="231" t="s">
        <v>327</v>
      </c>
      <c r="M8" s="252" t="s">
        <v>78</v>
      </c>
      <c r="N8" s="86"/>
      <c r="O8" s="86"/>
      <c r="P8" s="86"/>
      <c r="Q8" s="86"/>
      <c r="R8" s="86"/>
      <c r="S8" s="86"/>
      <c r="T8" s="86"/>
      <c r="U8" s="86"/>
      <c r="V8" s="86"/>
      <c r="W8" s="86"/>
      <c r="X8" s="86"/>
      <c r="Y8" s="86"/>
      <c r="Z8" s="86"/>
      <c r="AA8" s="86"/>
      <c r="AB8" s="86"/>
      <c r="AC8" s="196">
        <f t="shared" si="0"/>
        <v>0</v>
      </c>
      <c r="AD8" s="265"/>
      <c r="AE8" s="88"/>
    </row>
    <row r="9" spans="3:38" ht="18.75" outlineLevel="1" x14ac:dyDescent="0.3">
      <c r="C9" s="380"/>
      <c r="D9" s="91">
        <v>44682</v>
      </c>
      <c r="E9" s="91">
        <v>44926</v>
      </c>
      <c r="F9" s="206">
        <v>0.75</v>
      </c>
      <c r="G9" s="93">
        <v>29.024999999999999</v>
      </c>
      <c r="H9" s="93"/>
      <c r="M9" s="253" t="s">
        <v>177</v>
      </c>
      <c r="N9" s="86"/>
      <c r="O9" s="86"/>
      <c r="P9" s="86"/>
      <c r="Q9" s="86"/>
      <c r="R9" s="86"/>
      <c r="S9" s="86"/>
      <c r="T9" s="86"/>
      <c r="U9" s="86"/>
      <c r="V9" s="86"/>
      <c r="W9" s="86"/>
      <c r="X9" s="86"/>
      <c r="Y9" s="86"/>
      <c r="Z9" s="86"/>
      <c r="AA9" s="86"/>
      <c r="AB9" s="86"/>
      <c r="AC9" s="196">
        <f t="shared" si="0"/>
        <v>0</v>
      </c>
      <c r="AD9" s="265"/>
      <c r="AE9" s="88"/>
    </row>
    <row r="10" spans="3:38" ht="18.75" outlineLevel="1" x14ac:dyDescent="0.3">
      <c r="C10" s="380"/>
      <c r="D10" s="91">
        <v>44927</v>
      </c>
      <c r="E10" s="91">
        <v>45657</v>
      </c>
      <c r="F10" s="206">
        <v>1</v>
      </c>
      <c r="G10" s="93">
        <v>38.700000000000003</v>
      </c>
      <c r="H10" s="93"/>
      <c r="M10" s="254" t="s">
        <v>79</v>
      </c>
      <c r="N10" s="86"/>
      <c r="O10" s="86"/>
      <c r="P10" s="86"/>
      <c r="Q10" s="86"/>
      <c r="R10" s="86"/>
      <c r="S10" s="86"/>
      <c r="T10" s="86"/>
      <c r="U10" s="86"/>
      <c r="V10" s="86"/>
      <c r="W10" s="86"/>
      <c r="X10" s="86"/>
      <c r="Y10" s="86"/>
      <c r="Z10" s="86"/>
      <c r="AA10" s="86"/>
      <c r="AB10" s="86"/>
      <c r="AC10" s="196">
        <f t="shared" si="0"/>
        <v>0</v>
      </c>
      <c r="AD10" s="265"/>
      <c r="AE10" s="88"/>
    </row>
    <row r="11" spans="3:38" ht="18.75" outlineLevel="1" x14ac:dyDescent="0.3">
      <c r="C11" s="380"/>
      <c r="D11" s="91">
        <v>45658</v>
      </c>
      <c r="E11" s="91">
        <v>45747</v>
      </c>
      <c r="F11" s="92">
        <v>0.75</v>
      </c>
      <c r="G11" s="93">
        <v>29.024999999999999</v>
      </c>
      <c r="H11" s="93"/>
      <c r="M11" s="255" t="s">
        <v>212</v>
      </c>
      <c r="N11" s="86"/>
      <c r="O11" s="86"/>
      <c r="P11" s="86"/>
      <c r="Q11" s="86"/>
      <c r="R11" s="86"/>
      <c r="S11" s="86"/>
      <c r="T11" s="86"/>
      <c r="U11" s="86"/>
      <c r="V11" s="86"/>
      <c r="W11" s="86"/>
      <c r="X11" s="86"/>
      <c r="Y11" s="86"/>
      <c r="Z11" s="86"/>
      <c r="AA11" s="86"/>
      <c r="AB11" s="86"/>
      <c r="AC11" s="196">
        <f t="shared" si="0"/>
        <v>0</v>
      </c>
      <c r="AD11" s="265"/>
      <c r="AE11" s="88"/>
    </row>
    <row r="12" spans="3:38" ht="18.75" outlineLevel="1" x14ac:dyDescent="0.3">
      <c r="C12" s="380"/>
      <c r="D12" s="93"/>
      <c r="E12" s="93"/>
      <c r="F12" s="92"/>
      <c r="G12" s="93"/>
      <c r="H12" s="93"/>
      <c r="M12" s="256" t="s">
        <v>80</v>
      </c>
      <c r="N12" s="86"/>
      <c r="O12" s="86"/>
      <c r="P12" s="86"/>
      <c r="Q12" s="86"/>
      <c r="R12" s="86"/>
      <c r="S12" s="86"/>
      <c r="T12" s="86"/>
      <c r="U12" s="86"/>
      <c r="V12" s="86"/>
      <c r="W12" s="86"/>
      <c r="X12" s="86"/>
      <c r="Y12" s="86"/>
      <c r="Z12" s="86"/>
      <c r="AA12" s="86"/>
      <c r="AB12" s="86"/>
      <c r="AC12" s="196">
        <f t="shared" si="0"/>
        <v>0</v>
      </c>
      <c r="AD12" s="265"/>
      <c r="AE12" s="88"/>
    </row>
    <row r="13" spans="3:38" ht="18.75" outlineLevel="1" x14ac:dyDescent="0.3">
      <c r="C13" s="381"/>
      <c r="D13" s="93"/>
      <c r="E13" s="93"/>
      <c r="F13" s="92"/>
      <c r="G13" s="93"/>
      <c r="H13" s="93"/>
      <c r="M13" s="256" t="s">
        <v>247</v>
      </c>
      <c r="N13" s="86"/>
      <c r="O13" s="86"/>
      <c r="P13" s="86"/>
      <c r="Q13" s="86"/>
      <c r="R13" s="86"/>
      <c r="S13" s="86"/>
      <c r="T13" s="86"/>
      <c r="U13" s="86"/>
      <c r="V13" s="86"/>
      <c r="W13" s="86"/>
      <c r="X13" s="86"/>
      <c r="Y13" s="86"/>
      <c r="Z13" s="86"/>
      <c r="AA13" s="86"/>
      <c r="AB13" s="86"/>
      <c r="AC13" s="196">
        <f t="shared" si="0"/>
        <v>0</v>
      </c>
      <c r="AD13" s="265"/>
      <c r="AE13" s="88"/>
    </row>
    <row r="14" spans="3:38" ht="18.75" customHeight="1" outlineLevel="1" thickBot="1" x14ac:dyDescent="0.35">
      <c r="C14" s="383" t="s">
        <v>328</v>
      </c>
      <c r="D14" s="378" t="s">
        <v>323</v>
      </c>
      <c r="E14" s="94"/>
      <c r="F14" s="95"/>
      <c r="G14" s="96"/>
      <c r="H14" s="96"/>
      <c r="M14" s="257" t="s">
        <v>81</v>
      </c>
      <c r="N14" s="86"/>
      <c r="O14" s="86"/>
      <c r="P14" s="86"/>
      <c r="Q14" s="86"/>
      <c r="R14" s="86"/>
      <c r="S14" s="86"/>
      <c r="T14" s="86"/>
      <c r="U14" s="86"/>
      <c r="V14" s="86"/>
      <c r="W14" s="86"/>
      <c r="X14" s="86"/>
      <c r="Y14" s="86"/>
      <c r="Z14" s="86"/>
      <c r="AA14" s="86"/>
      <c r="AB14" s="86"/>
      <c r="AC14" s="196">
        <f t="shared" si="0"/>
        <v>0</v>
      </c>
      <c r="AD14" s="266"/>
      <c r="AE14" s="88"/>
    </row>
    <row r="15" spans="3:38" outlineLevel="1" x14ac:dyDescent="0.25">
      <c r="C15" s="383"/>
      <c r="D15" s="378"/>
      <c r="E15" s="98"/>
      <c r="F15" s="28"/>
      <c r="G15" s="28"/>
      <c r="H15" s="99"/>
      <c r="I15" s="28"/>
      <c r="J15" s="28"/>
      <c r="K15" s="28"/>
      <c r="M15" s="258"/>
      <c r="N15" s="101"/>
      <c r="O15" s="101"/>
      <c r="P15" s="101"/>
      <c r="Q15" s="101"/>
      <c r="R15" s="101"/>
      <c r="S15" s="101"/>
      <c r="T15" s="101"/>
      <c r="U15" s="101"/>
      <c r="V15" s="101"/>
      <c r="W15" s="101"/>
      <c r="X15" s="101"/>
      <c r="Y15" s="101"/>
      <c r="Z15" s="101"/>
      <c r="AA15" s="101"/>
      <c r="AB15" s="101"/>
      <c r="AC15" s="103"/>
      <c r="AD15" s="147"/>
      <c r="AE15" s="147"/>
    </row>
    <row r="16" spans="3:38" outlineLevel="1" x14ac:dyDescent="0.25">
      <c r="E16" s="98"/>
      <c r="F16" s="28"/>
      <c r="G16" s="28"/>
      <c r="H16" s="99"/>
      <c r="I16" s="28"/>
      <c r="J16" s="28"/>
      <c r="K16" s="28"/>
      <c r="M16" s="258"/>
      <c r="N16" s="101"/>
      <c r="O16" s="101"/>
      <c r="P16" s="101"/>
      <c r="Q16" s="101"/>
      <c r="R16" s="101"/>
      <c r="S16" s="101"/>
      <c r="T16" s="101"/>
      <c r="U16" s="101"/>
      <c r="V16" s="101"/>
      <c r="W16" s="101"/>
      <c r="X16" s="101"/>
      <c r="Y16" s="101"/>
      <c r="Z16" s="101"/>
      <c r="AA16" s="101"/>
      <c r="AB16" s="101"/>
      <c r="AC16" s="103"/>
      <c r="AD16" s="147"/>
      <c r="AE16" s="147"/>
    </row>
    <row r="17" spans="1:31" ht="30" customHeight="1" outlineLevel="1" x14ac:dyDescent="0.5">
      <c r="B17" s="106"/>
      <c r="C17" s="319" t="s">
        <v>57</v>
      </c>
      <c r="D17" s="319"/>
      <c r="E17" s="319"/>
      <c r="F17" s="319"/>
      <c r="G17" s="319"/>
      <c r="H17" s="319"/>
      <c r="I17" s="319"/>
      <c r="J17" s="319"/>
      <c r="K17" s="319"/>
      <c r="M17" s="382" t="s">
        <v>329</v>
      </c>
      <c r="N17" s="382"/>
      <c r="O17" s="382"/>
      <c r="P17" s="382"/>
      <c r="Q17" s="382"/>
      <c r="R17" s="382"/>
      <c r="S17" s="382"/>
      <c r="T17" s="382"/>
      <c r="U17" s="382"/>
      <c r="V17" s="382"/>
      <c r="W17" s="382"/>
      <c r="X17" s="382"/>
      <c r="Y17" s="382"/>
      <c r="Z17" s="382"/>
      <c r="AA17" s="382"/>
      <c r="AB17" s="382"/>
      <c r="AC17" s="382"/>
      <c r="AD17" s="382"/>
      <c r="AE17" s="382"/>
    </row>
    <row r="18" spans="1:31" ht="30" customHeight="1" thickBot="1" x14ac:dyDescent="0.3">
      <c r="E18" s="19"/>
      <c r="K18" s="76"/>
      <c r="M18" s="382"/>
      <c r="N18" s="382"/>
      <c r="O18" s="382"/>
      <c r="P18" s="382"/>
      <c r="Q18" s="382"/>
      <c r="R18" s="382"/>
      <c r="S18" s="382"/>
      <c r="T18" s="382"/>
      <c r="U18" s="382"/>
      <c r="V18" s="382"/>
      <c r="W18" s="382"/>
      <c r="X18" s="382"/>
      <c r="Y18" s="382"/>
      <c r="Z18" s="382"/>
      <c r="AA18" s="382"/>
      <c r="AB18" s="382"/>
      <c r="AC18" s="382"/>
      <c r="AD18" s="382"/>
      <c r="AE18" s="382"/>
    </row>
    <row r="19" spans="1:31" x14ac:dyDescent="0.25">
      <c r="C19" s="356" t="s">
        <v>330</v>
      </c>
      <c r="D19" s="357"/>
      <c r="E19" s="358"/>
      <c r="G19" s="359" t="s">
        <v>331</v>
      </c>
      <c r="H19" s="360"/>
      <c r="I19" s="361"/>
      <c r="K19" s="76"/>
      <c r="M19" s="168"/>
      <c r="N19" s="259"/>
      <c r="O19" s="168"/>
      <c r="P19" s="168"/>
      <c r="Q19" s="168"/>
      <c r="R19" s="168"/>
      <c r="S19" s="168"/>
      <c r="T19" s="168"/>
      <c r="U19" s="168"/>
      <c r="V19" s="168"/>
      <c r="W19" s="168"/>
      <c r="X19" s="168"/>
      <c r="Y19" s="168"/>
      <c r="Z19" s="168"/>
      <c r="AA19" s="168"/>
      <c r="AB19" s="168"/>
      <c r="AC19" s="168"/>
      <c r="AD19" s="168"/>
      <c r="AE19" s="168"/>
    </row>
    <row r="20" spans="1:31" ht="60" customHeight="1" x14ac:dyDescent="0.25">
      <c r="A20" s="362" t="s">
        <v>332</v>
      </c>
      <c r="B20" s="363"/>
      <c r="C20" s="228" t="s">
        <v>333</v>
      </c>
      <c r="D20" s="107" t="s">
        <v>334</v>
      </c>
      <c r="E20" s="108" t="s">
        <v>335</v>
      </c>
      <c r="F20" s="109" t="s">
        <v>336</v>
      </c>
      <c r="G20" s="110" t="s">
        <v>387</v>
      </c>
      <c r="H20" s="107" t="s">
        <v>337</v>
      </c>
      <c r="I20" s="108" t="s">
        <v>338</v>
      </c>
      <c r="J20" s="111" t="s">
        <v>339</v>
      </c>
      <c r="K20" s="107" t="s">
        <v>340</v>
      </c>
      <c r="M20" s="168"/>
      <c r="N20" s="260" t="s">
        <v>304</v>
      </c>
      <c r="O20" s="260" t="s">
        <v>305</v>
      </c>
      <c r="P20" s="260" t="s">
        <v>306</v>
      </c>
      <c r="Q20" s="260" t="s">
        <v>307</v>
      </c>
      <c r="R20" s="260" t="s">
        <v>308</v>
      </c>
      <c r="S20" s="260" t="s">
        <v>309</v>
      </c>
      <c r="T20" s="260" t="s">
        <v>310</v>
      </c>
      <c r="U20" s="260" t="s">
        <v>311</v>
      </c>
      <c r="V20" s="260" t="s">
        <v>312</v>
      </c>
      <c r="W20" s="260" t="s">
        <v>313</v>
      </c>
      <c r="X20" s="260" t="s">
        <v>314</v>
      </c>
      <c r="Y20" s="260" t="s">
        <v>315</v>
      </c>
      <c r="Z20" s="260" t="s">
        <v>316</v>
      </c>
      <c r="AA20" s="260" t="s">
        <v>317</v>
      </c>
      <c r="AB20" s="260" t="s">
        <v>291</v>
      </c>
      <c r="AC20" s="261" t="s">
        <v>292</v>
      </c>
      <c r="AD20" s="260" t="s">
        <v>341</v>
      </c>
      <c r="AE20" s="168"/>
    </row>
    <row r="21" spans="1:31" ht="19.5" customHeight="1" outlineLevel="1" x14ac:dyDescent="0.3">
      <c r="A21" s="364">
        <f>'Basisdaten zum Projekt'!D12</f>
        <v>44652</v>
      </c>
      <c r="B21" s="366">
        <f>'Basisdaten zum Projekt'!E12</f>
        <v>45016</v>
      </c>
      <c r="C21" s="334">
        <f>IFERROR(SUMIF(B:B,M21,G:G),0)</f>
        <v>61627.22</v>
      </c>
      <c r="D21" s="328">
        <f>MROUND(SUMIF(B:B,M21,F:F),0.5)</f>
        <v>174.5</v>
      </c>
      <c r="E21" s="336">
        <f>IFERROR(C21/D21,0)</f>
        <v>353.16458452722065</v>
      </c>
      <c r="F21" s="338">
        <f>E21*MROUND(J21,0.5)</f>
        <v>62686.713753581666</v>
      </c>
      <c r="G21" s="340">
        <f>SUMIF(B:B,M21,J:J)</f>
        <v>61949.5</v>
      </c>
      <c r="H21" s="342">
        <f>IFERROR(G21-F21,0)</f>
        <v>-737.21375358166551</v>
      </c>
      <c r="I21" s="368">
        <f>(SUMIF(B:B,M21,I:I))</f>
        <v>174.68749999999997</v>
      </c>
      <c r="J21" s="346">
        <f>IFERROR(((SUMIF(B:B,M21,AC:AC))/$H$6),0)</f>
        <v>177.33333333333334</v>
      </c>
      <c r="K21" s="328">
        <f>D21-J21</f>
        <v>-2.8333333333333428</v>
      </c>
      <c r="M21" s="249" t="s">
        <v>77</v>
      </c>
      <c r="N21" s="115">
        <f>IFERROR(IF(($I21&lt;$J21),(SUMIF($B:$B,$M21,N:N)/SUMIF($B:$B,$M21,$AC:$AC)*$I21),(SUMIF($B:$B,$M21,N:N)/SUMIF($B:$B,$M21,$AC:$AC)*$J21)),0)</f>
        <v>134.66576597744356</v>
      </c>
      <c r="O21" s="115">
        <f t="shared" ref="O21:AB29" si="1">IFERROR(IF(($I21&lt;$J21),(SUMIF($B:$B,$M21,O:O)/SUMIF($B:$B,$M21,$AC:$AC)*$I21),(SUMIF($B:$B,$M21,O:O)/SUMIF($B:$B,$M21,$AC:$AC)*$J21)),0)</f>
        <v>5.9308427318295731</v>
      </c>
      <c r="P21" s="115">
        <f t="shared" si="1"/>
        <v>13.512394266917291</v>
      </c>
      <c r="Q21" s="115">
        <f t="shared" si="1"/>
        <v>20.578497023809518</v>
      </c>
      <c r="R21" s="115">
        <f t="shared" si="1"/>
        <v>0</v>
      </c>
      <c r="S21" s="115">
        <f t="shared" si="1"/>
        <v>0</v>
      </c>
      <c r="T21" s="115">
        <f t="shared" si="1"/>
        <v>0</v>
      </c>
      <c r="U21" s="115">
        <f t="shared" si="1"/>
        <v>0</v>
      </c>
      <c r="V21" s="115">
        <f t="shared" si="1"/>
        <v>0</v>
      </c>
      <c r="W21" s="115">
        <f t="shared" si="1"/>
        <v>0</v>
      </c>
      <c r="X21" s="115">
        <f t="shared" si="1"/>
        <v>0</v>
      </c>
      <c r="Y21" s="115">
        <f t="shared" si="1"/>
        <v>0</v>
      </c>
      <c r="Z21" s="115">
        <f t="shared" si="1"/>
        <v>0</v>
      </c>
      <c r="AA21" s="115">
        <f t="shared" si="1"/>
        <v>0</v>
      </c>
      <c r="AB21" s="115">
        <f t="shared" si="1"/>
        <v>0</v>
      </c>
      <c r="AC21" s="213">
        <f>SUM(N21:AB21)</f>
        <v>174.68749999999994</v>
      </c>
      <c r="AD21" s="267">
        <f>ROUND(IF(F21&gt;G21,G21,F21),2)</f>
        <v>61949.5</v>
      </c>
      <c r="AE21" s="168"/>
    </row>
    <row r="22" spans="1:31" ht="19.5" customHeight="1" outlineLevel="1" x14ac:dyDescent="0.3">
      <c r="A22" s="365"/>
      <c r="B22" s="367"/>
      <c r="C22" s="335"/>
      <c r="D22" s="329"/>
      <c r="E22" s="337"/>
      <c r="F22" s="339"/>
      <c r="G22" s="341"/>
      <c r="H22" s="343"/>
      <c r="I22" s="369"/>
      <c r="J22" s="347"/>
      <c r="K22" s="329"/>
      <c r="M22" s="251" t="s">
        <v>142</v>
      </c>
      <c r="N22" s="117">
        <f>IFERROR(IF(OR((N6+N7)=N21,N6=0),0,N21-N6-N7),"")</f>
        <v>0</v>
      </c>
      <c r="O22" s="117">
        <f t="shared" ref="O22:AC22" si="2">IFERROR(IF(OR((O6+O7)=O21,O6=0),0,O21-O6-O7),"")</f>
        <v>0</v>
      </c>
      <c r="P22" s="117">
        <f t="shared" si="2"/>
        <v>0</v>
      </c>
      <c r="Q22" s="117">
        <f t="shared" si="2"/>
        <v>0</v>
      </c>
      <c r="R22" s="117">
        <f t="shared" si="2"/>
        <v>0</v>
      </c>
      <c r="S22" s="117">
        <f t="shared" si="2"/>
        <v>0</v>
      </c>
      <c r="T22" s="117">
        <f t="shared" si="2"/>
        <v>0</v>
      </c>
      <c r="U22" s="117">
        <f t="shared" si="2"/>
        <v>0</v>
      </c>
      <c r="V22" s="117">
        <f t="shared" si="2"/>
        <v>0</v>
      </c>
      <c r="W22" s="117">
        <f t="shared" si="2"/>
        <v>0</v>
      </c>
      <c r="X22" s="117">
        <f t="shared" si="2"/>
        <v>0</v>
      </c>
      <c r="Y22" s="117">
        <f t="shared" si="2"/>
        <v>0</v>
      </c>
      <c r="Z22" s="117">
        <f t="shared" si="2"/>
        <v>0</v>
      </c>
      <c r="AA22" s="117">
        <f t="shared" si="2"/>
        <v>0</v>
      </c>
      <c r="AB22" s="117">
        <f t="shared" si="2"/>
        <v>0</v>
      </c>
      <c r="AC22" s="213">
        <f t="shared" si="2"/>
        <v>0</v>
      </c>
      <c r="AD22" s="268">
        <f>IFERROR(IF(OR((AD6+AD7)=AD21,AD6=0),0,AD21-AD6-AD7),"")</f>
        <v>322.27999999999884</v>
      </c>
      <c r="AE22" s="263" t="str">
        <f>IF((AD21)=AD6+AD7,"no adjustment needed",IF(AD6=0,"no adjustment needed","adjustment needed"))</f>
        <v>adjustment needed</v>
      </c>
    </row>
    <row r="23" spans="1:31" ht="19.5" customHeight="1" outlineLevel="1" x14ac:dyDescent="0.3">
      <c r="A23" s="352">
        <f>'Basisdaten zum Projekt'!D13</f>
        <v>45017</v>
      </c>
      <c r="B23" s="354">
        <f>'Basisdaten zum Projekt'!E13</f>
        <v>45747</v>
      </c>
      <c r="C23" s="334">
        <f>IFERROR(SUMIF(B:B,M23,G:G),0)</f>
        <v>43935.99</v>
      </c>
      <c r="D23" s="328">
        <f>MROUND(SUMIF(B:B,M23,F:F),0.5)</f>
        <v>416.5</v>
      </c>
      <c r="E23" s="336">
        <f>IFERROR(C23/D23,0)</f>
        <v>105.48857142857142</v>
      </c>
      <c r="F23" s="338">
        <f>E23*MROUND(J23,0.5)</f>
        <v>13186.071428571428</v>
      </c>
      <c r="G23" s="340">
        <f>SUMIF(B:B,M23,J:J)</f>
        <v>43935.99</v>
      </c>
      <c r="H23" s="342">
        <f>IFERROR(G23-F23,0)</f>
        <v>30749.91857142857</v>
      </c>
      <c r="I23" s="344">
        <f t="shared" ref="I23" si="3">(SUMIF(B:B,M23,I:I))</f>
        <v>416.56250000000006</v>
      </c>
      <c r="J23" s="346">
        <f>IFERROR(((SUMIF(B:B,M23,AC:AC))/$H$6),0)</f>
        <v>125.05813953488372</v>
      </c>
      <c r="K23" s="328">
        <f>D23-J23</f>
        <v>291.44186046511629</v>
      </c>
      <c r="M23" s="252" t="s">
        <v>78</v>
      </c>
      <c r="N23" s="115">
        <f>IFERROR(IF(($I23&lt;$J23),(SUMIF($B:$B,$M23,N:N)/SUMIF($B:$B,$M23,$AC:$AC)*$I23),(SUMIF($B:$B,$M23,N:N)/SUMIF($B:$B,$M23,$AC:$AC)*$J23)),0)</f>
        <v>68.449612403100787</v>
      </c>
      <c r="O23" s="115">
        <f t="shared" si="1"/>
        <v>19.722222222222225</v>
      </c>
      <c r="P23" s="115">
        <f t="shared" si="1"/>
        <v>22.157622739018088</v>
      </c>
      <c r="Q23" s="115">
        <f t="shared" si="1"/>
        <v>14.728682170542635</v>
      </c>
      <c r="R23" s="115">
        <f t="shared" si="1"/>
        <v>0</v>
      </c>
      <c r="S23" s="115">
        <f t="shared" si="1"/>
        <v>0</v>
      </c>
      <c r="T23" s="115">
        <f t="shared" si="1"/>
        <v>0</v>
      </c>
      <c r="U23" s="115">
        <f t="shared" si="1"/>
        <v>0</v>
      </c>
      <c r="V23" s="115">
        <f t="shared" si="1"/>
        <v>0</v>
      </c>
      <c r="W23" s="115">
        <f t="shared" si="1"/>
        <v>0</v>
      </c>
      <c r="X23" s="115">
        <f t="shared" si="1"/>
        <v>0</v>
      </c>
      <c r="Y23" s="115">
        <f t="shared" si="1"/>
        <v>0</v>
      </c>
      <c r="Z23" s="115">
        <f t="shared" si="1"/>
        <v>0</v>
      </c>
      <c r="AA23" s="115">
        <f t="shared" si="1"/>
        <v>0</v>
      </c>
      <c r="AB23" s="115">
        <f t="shared" si="1"/>
        <v>0</v>
      </c>
      <c r="AC23" s="213">
        <f>SUM(N23:AB23)</f>
        <v>125.05813953488374</v>
      </c>
      <c r="AD23" s="267">
        <f>ROUND(IF(F23&gt;G23,G23,F23),2)</f>
        <v>13186.07</v>
      </c>
      <c r="AE23" s="264"/>
    </row>
    <row r="24" spans="1:31" ht="19.5" customHeight="1" outlineLevel="1" x14ac:dyDescent="0.3">
      <c r="A24" s="353"/>
      <c r="B24" s="355"/>
      <c r="C24" s="335"/>
      <c r="D24" s="329"/>
      <c r="E24" s="337"/>
      <c r="F24" s="339"/>
      <c r="G24" s="341"/>
      <c r="H24" s="343"/>
      <c r="I24" s="345"/>
      <c r="J24" s="347"/>
      <c r="K24" s="329"/>
      <c r="M24" s="253" t="s">
        <v>177</v>
      </c>
      <c r="N24" s="117">
        <f>IFERROR(IF(OR((N8+N9)=N23,N8=0),0,N23-N8-N9),"")</f>
        <v>0</v>
      </c>
      <c r="O24" s="117">
        <f t="shared" ref="O24:AC24" si="4">IFERROR(IF(OR((O8+O9)=O23,O8=0),0,O23-O8-O9),"")</f>
        <v>0</v>
      </c>
      <c r="P24" s="117">
        <f t="shared" si="4"/>
        <v>0</v>
      </c>
      <c r="Q24" s="117">
        <f t="shared" si="4"/>
        <v>0</v>
      </c>
      <c r="R24" s="117">
        <f t="shared" si="4"/>
        <v>0</v>
      </c>
      <c r="S24" s="117">
        <f t="shared" si="4"/>
        <v>0</v>
      </c>
      <c r="T24" s="117">
        <f t="shared" si="4"/>
        <v>0</v>
      </c>
      <c r="U24" s="117">
        <f t="shared" si="4"/>
        <v>0</v>
      </c>
      <c r="V24" s="117">
        <f t="shared" si="4"/>
        <v>0</v>
      </c>
      <c r="W24" s="117">
        <f t="shared" si="4"/>
        <v>0</v>
      </c>
      <c r="X24" s="117">
        <f t="shared" si="4"/>
        <v>0</v>
      </c>
      <c r="Y24" s="117">
        <f t="shared" si="4"/>
        <v>0</v>
      </c>
      <c r="Z24" s="117">
        <f t="shared" si="4"/>
        <v>0</v>
      </c>
      <c r="AA24" s="117">
        <f t="shared" si="4"/>
        <v>0</v>
      </c>
      <c r="AB24" s="117">
        <f t="shared" si="4"/>
        <v>0</v>
      </c>
      <c r="AC24" s="213">
        <f t="shared" si="4"/>
        <v>0</v>
      </c>
      <c r="AD24" s="268">
        <f>IFERROR(IF(OR((AD8+AD9)=AD23,AD8=0),0,AD23-AD8-AD9),"")</f>
        <v>0</v>
      </c>
      <c r="AE24" s="263" t="str">
        <f>IF((AD23)=AD8+AD9,"no adjustment needed",IF(AD8=0,"no adjustment needed","adjustment needed"))</f>
        <v>no adjustment needed</v>
      </c>
    </row>
    <row r="25" spans="1:31" ht="19.5" customHeight="1" outlineLevel="1" x14ac:dyDescent="0.3">
      <c r="A25" s="348" t="str">
        <f>'Basisdaten zum Projekt'!D14</f>
        <v/>
      </c>
      <c r="B25" s="350" t="str">
        <f>'Basisdaten zum Projekt'!E14</f>
        <v/>
      </c>
      <c r="C25" s="334">
        <f>IFERROR(SUMIF(B:B,M25,G:G),0)</f>
        <v>0</v>
      </c>
      <c r="D25" s="328">
        <f>MROUND(SUMIF(B:B,M25,F:F),0.5)</f>
        <v>0</v>
      </c>
      <c r="E25" s="336">
        <f>IFERROR(C25/D25,0)</f>
        <v>0</v>
      </c>
      <c r="F25" s="338">
        <f>E25*MROUND(J25,0.5)</f>
        <v>0</v>
      </c>
      <c r="G25" s="340">
        <f>SUMIF(B:B,M25,J:J)</f>
        <v>0</v>
      </c>
      <c r="H25" s="342">
        <f>IFERROR(G25-F25,0)</f>
        <v>0</v>
      </c>
      <c r="I25" s="344">
        <f t="shared" ref="I25" si="5">(SUMIF(B:B,M25,I:I))</f>
        <v>0</v>
      </c>
      <c r="J25" s="346">
        <f>IFERROR(((SUMIF(B:B,M25,AC:AC))/$H$6),0)</f>
        <v>0</v>
      </c>
      <c r="K25" s="328">
        <f t="shared" ref="K25:K29" si="6">D25-J25</f>
        <v>0</v>
      </c>
      <c r="M25" s="254" t="s">
        <v>79</v>
      </c>
      <c r="N25" s="115">
        <f>IFERROR(IF(($I25&lt;$J25),(SUMIF($B:$B,$M25,N:N)/SUMIF($B:$B,$M25,$AC:$AC)*$I25),(SUMIF($B:$B,$M25,N:N)/SUMIF($B:$B,$M25,$AC:$AC)*$J25)),0)</f>
        <v>0</v>
      </c>
      <c r="O25" s="115">
        <f t="shared" si="1"/>
        <v>0</v>
      </c>
      <c r="P25" s="115">
        <f t="shared" si="1"/>
        <v>0</v>
      </c>
      <c r="Q25" s="115">
        <f t="shared" si="1"/>
        <v>0</v>
      </c>
      <c r="R25" s="115">
        <f t="shared" si="1"/>
        <v>0</v>
      </c>
      <c r="S25" s="115">
        <f t="shared" si="1"/>
        <v>0</v>
      </c>
      <c r="T25" s="115">
        <f t="shared" si="1"/>
        <v>0</v>
      </c>
      <c r="U25" s="115">
        <f t="shared" si="1"/>
        <v>0</v>
      </c>
      <c r="V25" s="115">
        <f t="shared" si="1"/>
        <v>0</v>
      </c>
      <c r="W25" s="115">
        <f t="shared" si="1"/>
        <v>0</v>
      </c>
      <c r="X25" s="115">
        <f t="shared" si="1"/>
        <v>0</v>
      </c>
      <c r="Y25" s="115">
        <f t="shared" si="1"/>
        <v>0</v>
      </c>
      <c r="Z25" s="115">
        <f t="shared" si="1"/>
        <v>0</v>
      </c>
      <c r="AA25" s="115">
        <f t="shared" si="1"/>
        <v>0</v>
      </c>
      <c r="AB25" s="115">
        <f t="shared" si="1"/>
        <v>0</v>
      </c>
      <c r="AC25" s="213">
        <f t="shared" ref="AC25:AC29" si="7">SUM(N25:AB25)</f>
        <v>0</v>
      </c>
      <c r="AD25" s="267">
        <f>ROUND(IF(F25&gt;G25,G25,F25),2)</f>
        <v>0</v>
      </c>
      <c r="AE25" s="264"/>
    </row>
    <row r="26" spans="1:31" ht="19.5" customHeight="1" outlineLevel="1" x14ac:dyDescent="0.3">
      <c r="A26" s="349"/>
      <c r="B26" s="351"/>
      <c r="C26" s="335"/>
      <c r="D26" s="329"/>
      <c r="E26" s="337"/>
      <c r="F26" s="339"/>
      <c r="G26" s="341"/>
      <c r="H26" s="343"/>
      <c r="I26" s="345"/>
      <c r="J26" s="347"/>
      <c r="K26" s="329"/>
      <c r="M26" s="255" t="s">
        <v>212</v>
      </c>
      <c r="N26" s="117">
        <f>IFERROR(IF(OR((N10+N11)=N25,N10=0),0,N25-N10-N11),"")</f>
        <v>0</v>
      </c>
      <c r="O26" s="117">
        <f t="shared" ref="O26:AC26" si="8">IFERROR(IF(OR((O10+O11)=O25,O10=0),0,O25-O10-O11),"")</f>
        <v>0</v>
      </c>
      <c r="P26" s="117">
        <f>IFERROR(IF(OR((P10+P11)=P25,P10=0),0,P25-P10-P11),"")</f>
        <v>0</v>
      </c>
      <c r="Q26" s="117">
        <f t="shared" si="8"/>
        <v>0</v>
      </c>
      <c r="R26" s="117">
        <f t="shared" si="8"/>
        <v>0</v>
      </c>
      <c r="S26" s="117">
        <f t="shared" si="8"/>
        <v>0</v>
      </c>
      <c r="T26" s="117">
        <f t="shared" si="8"/>
        <v>0</v>
      </c>
      <c r="U26" s="117">
        <f t="shared" si="8"/>
        <v>0</v>
      </c>
      <c r="V26" s="117">
        <f t="shared" si="8"/>
        <v>0</v>
      </c>
      <c r="W26" s="117">
        <f t="shared" si="8"/>
        <v>0</v>
      </c>
      <c r="X26" s="117">
        <f t="shared" si="8"/>
        <v>0</v>
      </c>
      <c r="Y26" s="117">
        <f t="shared" si="8"/>
        <v>0</v>
      </c>
      <c r="Z26" s="117">
        <f t="shared" si="8"/>
        <v>0</v>
      </c>
      <c r="AA26" s="117">
        <f t="shared" si="8"/>
        <v>0</v>
      </c>
      <c r="AB26" s="117">
        <f t="shared" si="8"/>
        <v>0</v>
      </c>
      <c r="AC26" s="213">
        <f t="shared" si="8"/>
        <v>0</v>
      </c>
      <c r="AD26" s="268">
        <f>IFERROR(IF(OR((AD10+AD11)=AD25,AD10=0),0,AD25-AD10-AD11),"")</f>
        <v>0</v>
      </c>
      <c r="AE26" s="263" t="str">
        <f>IF((AD25)=AD10+AD11,"no adjustment needed",IF(AD10=0,"no adjustment needed","adjustment needed"))</f>
        <v>no adjustment needed</v>
      </c>
    </row>
    <row r="27" spans="1:31" ht="19.5" customHeight="1" outlineLevel="1" x14ac:dyDescent="0.3">
      <c r="A27" s="330" t="str">
        <f>'Basisdaten zum Projekt'!D15</f>
        <v/>
      </c>
      <c r="B27" s="332" t="str">
        <f>'Basisdaten zum Projekt'!E15</f>
        <v/>
      </c>
      <c r="C27" s="334">
        <f>IFERROR(SUMIF(B:B,M27,G:G),0)</f>
        <v>0</v>
      </c>
      <c r="D27" s="328">
        <f>MROUND(SUMIF(B:B,M27,F:F),0.5)</f>
        <v>0</v>
      </c>
      <c r="E27" s="336">
        <f>IFERROR(C27/D27,0)</f>
        <v>0</v>
      </c>
      <c r="F27" s="338">
        <f>E27*MROUND(J27,0.5)</f>
        <v>0</v>
      </c>
      <c r="G27" s="340">
        <f>SUMIF(B:B,M27,J:J)</f>
        <v>0</v>
      </c>
      <c r="H27" s="342">
        <f>IFERROR(G27-F27,0)</f>
        <v>0</v>
      </c>
      <c r="I27" s="344">
        <f t="shared" ref="I27" si="9">(SUMIF(B:B,M27,I:I))</f>
        <v>0</v>
      </c>
      <c r="J27" s="346">
        <f>IFERROR(((SUMIF(B:B,M27,AC:AC))/$H$6),0)</f>
        <v>0</v>
      </c>
      <c r="K27" s="328">
        <f t="shared" si="6"/>
        <v>0</v>
      </c>
      <c r="M27" s="256" t="s">
        <v>80</v>
      </c>
      <c r="N27" s="115">
        <f>IFERROR(IF(($I27&lt;$J27),(SUMIF($B:$B,$M27,N:N)/SUMIF($B:$B,$M27,$AC:$AC)*$I27),(SUMIF($B:$B,$M27,N:N)/SUMIF($B:$B,$M27,$AC:$AC)*$J27)),0)</f>
        <v>0</v>
      </c>
      <c r="O27" s="115">
        <f t="shared" si="1"/>
        <v>0</v>
      </c>
      <c r="P27" s="115">
        <f t="shared" si="1"/>
        <v>0</v>
      </c>
      <c r="Q27" s="115">
        <f t="shared" si="1"/>
        <v>0</v>
      </c>
      <c r="R27" s="115">
        <f t="shared" si="1"/>
        <v>0</v>
      </c>
      <c r="S27" s="115">
        <f t="shared" si="1"/>
        <v>0</v>
      </c>
      <c r="T27" s="115">
        <f t="shared" si="1"/>
        <v>0</v>
      </c>
      <c r="U27" s="115">
        <f t="shared" si="1"/>
        <v>0</v>
      </c>
      <c r="V27" s="115">
        <f t="shared" si="1"/>
        <v>0</v>
      </c>
      <c r="W27" s="115">
        <f t="shared" si="1"/>
        <v>0</v>
      </c>
      <c r="X27" s="115">
        <f t="shared" si="1"/>
        <v>0</v>
      </c>
      <c r="Y27" s="115">
        <f t="shared" si="1"/>
        <v>0</v>
      </c>
      <c r="Z27" s="115">
        <f t="shared" si="1"/>
        <v>0</v>
      </c>
      <c r="AA27" s="115">
        <f t="shared" si="1"/>
        <v>0</v>
      </c>
      <c r="AB27" s="115">
        <f t="shared" si="1"/>
        <v>0</v>
      </c>
      <c r="AC27" s="213">
        <f t="shared" si="7"/>
        <v>0</v>
      </c>
      <c r="AD27" s="267">
        <f>ROUND(IF(F27&gt;G27,G27,F27),2)</f>
        <v>0</v>
      </c>
      <c r="AE27" s="168"/>
    </row>
    <row r="28" spans="1:31" ht="19.5" customHeight="1" outlineLevel="1" x14ac:dyDescent="0.3">
      <c r="A28" s="331"/>
      <c r="B28" s="333"/>
      <c r="C28" s="335"/>
      <c r="D28" s="329"/>
      <c r="E28" s="337"/>
      <c r="F28" s="339"/>
      <c r="G28" s="341"/>
      <c r="H28" s="343"/>
      <c r="I28" s="345"/>
      <c r="J28" s="347"/>
      <c r="K28" s="329"/>
      <c r="M28" s="256" t="s">
        <v>247</v>
      </c>
      <c r="N28" s="117">
        <f>IFERROR(IF(OR((N12+N13)=N27,N12=0),0,N27-N12-N13),"")</f>
        <v>0</v>
      </c>
      <c r="O28" s="117">
        <f t="shared" ref="O28:AC28" si="10">IFERROR(IF(OR((O12+O13)=O27,O12=0),0,O27-O12-O13),"")</f>
        <v>0</v>
      </c>
      <c r="P28" s="117">
        <f t="shared" si="10"/>
        <v>0</v>
      </c>
      <c r="Q28" s="117">
        <f t="shared" si="10"/>
        <v>0</v>
      </c>
      <c r="R28" s="117">
        <f t="shared" si="10"/>
        <v>0</v>
      </c>
      <c r="S28" s="117">
        <f t="shared" si="10"/>
        <v>0</v>
      </c>
      <c r="T28" s="117">
        <f t="shared" si="10"/>
        <v>0</v>
      </c>
      <c r="U28" s="117">
        <f t="shared" si="10"/>
        <v>0</v>
      </c>
      <c r="V28" s="117">
        <f t="shared" si="10"/>
        <v>0</v>
      </c>
      <c r="W28" s="117">
        <f t="shared" si="10"/>
        <v>0</v>
      </c>
      <c r="X28" s="117">
        <f t="shared" si="10"/>
        <v>0</v>
      </c>
      <c r="Y28" s="117">
        <f t="shared" si="10"/>
        <v>0</v>
      </c>
      <c r="Z28" s="117">
        <f t="shared" si="10"/>
        <v>0</v>
      </c>
      <c r="AA28" s="117">
        <f t="shared" si="10"/>
        <v>0</v>
      </c>
      <c r="AB28" s="117">
        <f t="shared" si="10"/>
        <v>0</v>
      </c>
      <c r="AC28" s="213">
        <f t="shared" si="10"/>
        <v>0</v>
      </c>
      <c r="AD28" s="268">
        <f>IFERROR(IF(OR((AD12+AD13)=AD27,AD12=0),0,AD27-AD12-AD13),"")</f>
        <v>0</v>
      </c>
      <c r="AE28" s="263" t="str">
        <f>IF((AD27)=AD12+AD13,"no adjustment needed",IF(AD12=0,"no adjustment needed","adjustment needed"))</f>
        <v>no adjustment needed</v>
      </c>
    </row>
    <row r="29" spans="1:31" ht="19.5" customHeight="1" outlineLevel="1" thickBot="1" x14ac:dyDescent="0.35">
      <c r="A29" s="121" t="str">
        <f>'Basisdaten zum Projekt'!D16</f>
        <v/>
      </c>
      <c r="B29" s="122" t="str">
        <f>'Basisdaten zum Projekt'!E16</f>
        <v/>
      </c>
      <c r="C29" s="191">
        <f>IFERROR(SUMIF(B:B,M29,G:G),0)</f>
        <v>0</v>
      </c>
      <c r="D29" s="123">
        <f>MROUND(SUMIF(A:A,M29,G:G),0.5)</f>
        <v>0</v>
      </c>
      <c r="E29" s="192">
        <f>IFERROR(C29/D29,0)</f>
        <v>0</v>
      </c>
      <c r="F29" s="124">
        <f>E29*MROUND(J29,0.5)</f>
        <v>0</v>
      </c>
      <c r="G29" s="193">
        <f>SUMIF(B:B,M29,J:J)</f>
        <v>0</v>
      </c>
      <c r="H29" s="194">
        <f>IFERROR(G29-F29,0)</f>
        <v>0</v>
      </c>
      <c r="I29" s="125">
        <f>(SUMIF(B:B,M29,I:I))</f>
        <v>0</v>
      </c>
      <c r="J29" s="195">
        <f>IFERROR(((SUMIF(B:B,M29,AC:AC))/$H$6),0)</f>
        <v>0</v>
      </c>
      <c r="K29" s="114">
        <f t="shared" si="6"/>
        <v>0</v>
      </c>
      <c r="M29" s="257" t="s">
        <v>81</v>
      </c>
      <c r="N29" s="115">
        <f>IFERROR(IF(($I29&lt;$J29),(SUMIF($B:$B,$M29,N:N)/SUMIF($B:$B,$M29,$AC:$AC)*$I29),(SUMIF($B:$B,$M29,N:N)/SUMIF($B:$B,$M29,$AC:$AC)*$J29)),0)</f>
        <v>0</v>
      </c>
      <c r="O29" s="115">
        <f t="shared" si="1"/>
        <v>0</v>
      </c>
      <c r="P29" s="115">
        <f t="shared" si="1"/>
        <v>0</v>
      </c>
      <c r="Q29" s="115">
        <f t="shared" si="1"/>
        <v>0</v>
      </c>
      <c r="R29" s="115">
        <f t="shared" si="1"/>
        <v>0</v>
      </c>
      <c r="S29" s="115">
        <f t="shared" si="1"/>
        <v>0</v>
      </c>
      <c r="T29" s="115">
        <f t="shared" si="1"/>
        <v>0</v>
      </c>
      <c r="U29" s="115">
        <f t="shared" si="1"/>
        <v>0</v>
      </c>
      <c r="V29" s="115">
        <f t="shared" si="1"/>
        <v>0</v>
      </c>
      <c r="W29" s="115">
        <f t="shared" si="1"/>
        <v>0</v>
      </c>
      <c r="X29" s="115">
        <f t="shared" si="1"/>
        <v>0</v>
      </c>
      <c r="Y29" s="115">
        <f t="shared" si="1"/>
        <v>0</v>
      </c>
      <c r="Z29" s="115">
        <f t="shared" si="1"/>
        <v>0</v>
      </c>
      <c r="AA29" s="115">
        <f t="shared" si="1"/>
        <v>0</v>
      </c>
      <c r="AB29" s="115">
        <f t="shared" si="1"/>
        <v>0</v>
      </c>
      <c r="AC29" s="213">
        <f t="shared" si="7"/>
        <v>0</v>
      </c>
      <c r="AD29" s="267">
        <f>ROUND(IF(F29&gt;G29,G29,F29),2)</f>
        <v>0</v>
      </c>
      <c r="AE29" s="168"/>
    </row>
    <row r="30" spans="1:31" outlineLevel="1" x14ac:dyDescent="0.25">
      <c r="A30" s="126"/>
      <c r="B30" s="126"/>
      <c r="C30" s="127"/>
      <c r="D30" s="127"/>
      <c r="E30" s="128"/>
      <c r="F30" s="129"/>
      <c r="G30" s="130"/>
      <c r="H30" s="104"/>
      <c r="J30" s="129"/>
      <c r="K30" s="131"/>
      <c r="M30" s="100"/>
      <c r="N30" s="100"/>
      <c r="O30" s="100"/>
      <c r="P30" s="100"/>
      <c r="Q30" s="100"/>
      <c r="R30" s="100"/>
      <c r="S30" s="100"/>
      <c r="T30" s="100"/>
      <c r="U30" s="100"/>
      <c r="V30" s="100"/>
      <c r="W30" s="100"/>
      <c r="X30" s="100"/>
      <c r="Y30" s="100"/>
      <c r="Z30" s="100"/>
      <c r="AA30" s="100"/>
      <c r="AB30" s="100"/>
      <c r="AC30" s="100"/>
      <c r="AD30" s="100"/>
    </row>
    <row r="31" spans="1:31" outlineLevel="1" x14ac:dyDescent="0.25">
      <c r="A31" s="126"/>
      <c r="B31" s="126"/>
      <c r="C31" s="126"/>
      <c r="D31" s="126"/>
      <c r="E31" s="128"/>
      <c r="F31" s="129"/>
      <c r="G31" s="130"/>
      <c r="H31" s="104"/>
      <c r="K31" s="131"/>
      <c r="M31" s="100"/>
      <c r="N31" s="100"/>
      <c r="O31" s="100"/>
      <c r="P31" s="100"/>
      <c r="Q31" s="100"/>
      <c r="R31" s="100"/>
      <c r="S31" s="100"/>
      <c r="T31" s="100"/>
      <c r="U31" s="100"/>
      <c r="V31" s="100"/>
      <c r="W31" s="100"/>
      <c r="X31" s="100"/>
      <c r="Y31" s="100"/>
      <c r="Z31" s="100"/>
      <c r="AA31" s="100"/>
      <c r="AB31" s="100"/>
      <c r="AC31" s="100"/>
      <c r="AD31" s="100"/>
    </row>
    <row r="32" spans="1:31" ht="31.5" x14ac:dyDescent="0.25">
      <c r="C32" s="319" t="s">
        <v>59</v>
      </c>
      <c r="D32" s="319"/>
      <c r="E32" s="319"/>
      <c r="F32" s="319"/>
      <c r="G32" s="319"/>
      <c r="H32" s="319"/>
      <c r="I32" s="319"/>
      <c r="J32" s="132"/>
      <c r="N32" s="77"/>
    </row>
    <row r="33" spans="1:31" x14ac:dyDescent="0.25">
      <c r="N33" s="77"/>
    </row>
    <row r="34" spans="1:31" ht="47.25" customHeight="1" x14ac:dyDescent="0.25">
      <c r="C34" s="112" t="s">
        <v>342</v>
      </c>
      <c r="D34" s="112" t="s">
        <v>343</v>
      </c>
      <c r="E34" s="112" t="s">
        <v>344</v>
      </c>
      <c r="F34" s="112" t="s">
        <v>388</v>
      </c>
      <c r="G34" s="112" t="s">
        <v>346</v>
      </c>
      <c r="H34" s="133"/>
      <c r="I34" s="134"/>
      <c r="J34" s="134"/>
      <c r="M34" s="77"/>
    </row>
    <row r="35" spans="1:31" ht="15" customHeight="1" outlineLevel="1" x14ac:dyDescent="0.25">
      <c r="C35" s="135">
        <f>IF('Basisdaten zum Projekt'!C5=0,0,DATE(YEAR('Basisdaten zum Projekt'!C5),1,1))</f>
        <v>44562</v>
      </c>
      <c r="D35" s="136">
        <f>F60</f>
        <v>120.9375</v>
      </c>
      <c r="E35" s="137">
        <f t="shared" ref="E35" si="11">IFERROR(AC61,0)</f>
        <v>122.76873385012919</v>
      </c>
      <c r="F35" s="138">
        <f t="shared" ref="F35:F41" si="12">D35-E35</f>
        <v>-1.8312338501291947</v>
      </c>
      <c r="G35" s="139" t="str">
        <f>INDEX($B$1:B149,SUMPRODUCT(MAX((B48:B59&lt;&gt;"")*ROW(B48:B59))))</f>
        <v>P1</v>
      </c>
      <c r="H35" s="320" t="s">
        <v>347</v>
      </c>
      <c r="I35" s="140"/>
      <c r="J35" s="140"/>
      <c r="K35" s="141"/>
      <c r="L35" s="142"/>
      <c r="M35" s="143"/>
    </row>
    <row r="36" spans="1:31" outlineLevel="1" x14ac:dyDescent="0.25">
      <c r="C36" s="135">
        <f>IFERROR(IF(EDATE(C35,12)&lt;=(DATE(YEAR('Basisdaten zum Projekt'!$C$6),1,1)),EDATE(C35,12),""),"")</f>
        <v>44927</v>
      </c>
      <c r="D36" s="136">
        <f>F75</f>
        <v>214.99999999999997</v>
      </c>
      <c r="E36" s="137">
        <f>IFERROR(AC76,0)</f>
        <v>179.62273901808783</v>
      </c>
      <c r="F36" s="138">
        <f t="shared" si="12"/>
        <v>35.377260981912144</v>
      </c>
      <c r="G36" s="139" t="str">
        <f>INDEX(B1:B149,SUMPRODUCT(MAX((B63:B74&lt;&gt;"")*ROW(B63:B74))))</f>
        <v>P2</v>
      </c>
      <c r="H36" s="320"/>
      <c r="I36" s="140"/>
      <c r="J36" s="140"/>
      <c r="K36" s="141"/>
      <c r="L36" s="141"/>
      <c r="M36" s="77"/>
    </row>
    <row r="37" spans="1:31" ht="15.75" outlineLevel="1" x14ac:dyDescent="0.25">
      <c r="C37" s="135">
        <f>IFERROR(IF(EDATE(C36,12)&lt;=(DATE(YEAR('Basisdaten zum Projekt'!$C$6),1,1)),EDATE(C36,12),""),"")</f>
        <v>45292</v>
      </c>
      <c r="D37" s="136">
        <f>F90</f>
        <v>214.99999999999997</v>
      </c>
      <c r="E37" s="137">
        <f>IFERROR(AC91,0)</f>
        <v>0</v>
      </c>
      <c r="F37" s="138">
        <f t="shared" si="12"/>
        <v>214.99999999999997</v>
      </c>
      <c r="G37" s="139" t="str">
        <f>INDEX(B1:B149,SUMPRODUCT(MAX((B78:B89&lt;&gt;"")*ROW(B78:B89))))</f>
        <v>P2</v>
      </c>
      <c r="H37" s="320"/>
      <c r="M37"/>
    </row>
    <row r="38" spans="1:31" outlineLevel="1" x14ac:dyDescent="0.25">
      <c r="C38" s="135">
        <f>IFERROR(IF(EDATE(C37,12)&lt;=(DATE(YEAR('Basisdaten zum Projekt'!$C$6),1,1)),EDATE(C37,12),""),"")</f>
        <v>45658</v>
      </c>
      <c r="D38" s="136">
        <f>F105</f>
        <v>40.3125</v>
      </c>
      <c r="E38" s="137">
        <f>IFERROR(AC106,0)</f>
        <v>0</v>
      </c>
      <c r="F38" s="138">
        <f t="shared" si="12"/>
        <v>40.3125</v>
      </c>
      <c r="G38" s="139" t="str">
        <f>INDEX(B1:B149,SUMPRODUCT(MAX((B93:B104&lt;&gt;"")*ROW(B93:B104))))</f>
        <v>P2</v>
      </c>
      <c r="H38" s="320"/>
      <c r="M38" s="77"/>
    </row>
    <row r="39" spans="1:31" outlineLevel="1" x14ac:dyDescent="0.25">
      <c r="C39" s="135" t="str">
        <f>IFERROR(IF(EDATE(C38,12)&lt;=(DATE(YEAR('Basisdaten zum Projekt'!$C$6),1,1)),EDATE(C38,12),""),"")</f>
        <v/>
      </c>
      <c r="D39" s="136">
        <f>F120</f>
        <v>0</v>
      </c>
      <c r="E39" s="137">
        <f>IFERROR(AC121,0)</f>
        <v>0</v>
      </c>
      <c r="F39" s="138">
        <f t="shared" si="12"/>
        <v>0</v>
      </c>
      <c r="G39" s="139">
        <f>INDEX(B1:B149,SUMPRODUCT(MAX((B108:B119&lt;&gt;"")*ROW(B108:B119))))</f>
        <v>0</v>
      </c>
      <c r="H39" s="320"/>
      <c r="M39" s="144"/>
    </row>
    <row r="40" spans="1:31" outlineLevel="1" x14ac:dyDescent="0.25">
      <c r="C40" s="135" t="str">
        <f>IFERROR(IF(EDATE(C39,12)&lt;=(DATE(YEAR('Basisdaten zum Projekt'!$C$6),1,1)),EDATE(C39,12),""),"")</f>
        <v/>
      </c>
      <c r="D40" s="136">
        <f>F135</f>
        <v>0</v>
      </c>
      <c r="E40" s="137">
        <f>IFERROR(AC136,0)</f>
        <v>0</v>
      </c>
      <c r="F40" s="138">
        <f t="shared" si="12"/>
        <v>0</v>
      </c>
      <c r="G40" s="139">
        <f>INDEX(B1:B149,SUMPRODUCT(MAX((B123:B134&lt;&gt;"")*ROW(B123:B134))))</f>
        <v>0</v>
      </c>
      <c r="H40" s="320"/>
      <c r="M40" s="77"/>
    </row>
    <row r="41" spans="1:31" outlineLevel="1" x14ac:dyDescent="0.25">
      <c r="C41" s="135" t="str">
        <f>IFERROR(IF(EDATE(C40,12)&lt;=(DATE(YEAR('Basisdaten zum Projekt'!$C$6),1,1)),EDATE(C40,12),""),"")</f>
        <v/>
      </c>
      <c r="D41" s="136">
        <f>F150</f>
        <v>0</v>
      </c>
      <c r="E41" s="137">
        <f>IFERROR(AC151,0)</f>
        <v>0</v>
      </c>
      <c r="F41" s="138">
        <f t="shared" si="12"/>
        <v>0</v>
      </c>
      <c r="G41" s="139">
        <f>INDEX(B1:B149,SUMPRODUCT(MAX((B138:B149&lt;&gt;"")*ROW(B138:B149))))</f>
        <v>0</v>
      </c>
      <c r="H41" s="320"/>
      <c r="N41" s="77"/>
    </row>
    <row r="42" spans="1:31" outlineLevel="1" x14ac:dyDescent="0.25">
      <c r="E42" s="145"/>
      <c r="F42" s="146"/>
      <c r="G42" s="103"/>
      <c r="H42" s="147"/>
      <c r="I42" s="148"/>
      <c r="J42" s="149"/>
      <c r="O42" s="77"/>
    </row>
    <row r="43" spans="1:31" ht="24.75" customHeight="1" outlineLevel="1" x14ac:dyDescent="0.25">
      <c r="E43" s="145"/>
      <c r="F43" s="146"/>
      <c r="G43" s="103"/>
      <c r="H43" s="147"/>
      <c r="I43" s="150"/>
      <c r="J43" s="150"/>
      <c r="K43" s="149"/>
      <c r="O43" s="77"/>
    </row>
    <row r="44" spans="1:31" ht="33.75" x14ac:dyDescent="0.25">
      <c r="B44" s="319" t="s">
        <v>54</v>
      </c>
      <c r="C44" s="319"/>
      <c r="D44" s="319"/>
      <c r="E44" s="319"/>
      <c r="F44" s="319"/>
      <c r="G44" s="319"/>
      <c r="H44" s="319"/>
      <c r="I44" s="319"/>
      <c r="J44" s="319"/>
      <c r="K44" s="151"/>
      <c r="M44" s="321" t="s">
        <v>55</v>
      </c>
      <c r="N44" s="321"/>
      <c r="O44" s="321"/>
      <c r="P44" s="321"/>
      <c r="Q44" s="321"/>
      <c r="R44" s="321"/>
      <c r="S44" s="321"/>
      <c r="T44" s="321"/>
      <c r="U44" s="321"/>
      <c r="V44" s="321"/>
      <c r="W44" s="321"/>
      <c r="X44" s="321"/>
      <c r="Y44" s="321"/>
      <c r="Z44" s="321"/>
      <c r="AA44" s="321"/>
      <c r="AB44" s="321"/>
      <c r="AC44" s="321"/>
      <c r="AD44" s="321"/>
      <c r="AE44" s="321"/>
    </row>
    <row r="45" spans="1:31" ht="15.75" thickBot="1" x14ac:dyDescent="0.3">
      <c r="A45" s="45"/>
      <c r="E45" s="45"/>
    </row>
    <row r="46" spans="1:31" ht="15.75" customHeight="1" x14ac:dyDescent="0.25">
      <c r="B46" s="152"/>
      <c r="C46" s="152"/>
      <c r="D46" s="152"/>
      <c r="E46" s="322" t="s">
        <v>330</v>
      </c>
      <c r="F46" s="323"/>
      <c r="G46" s="324"/>
      <c r="H46" s="322" t="s">
        <v>331</v>
      </c>
      <c r="I46" s="323"/>
      <c r="J46" s="324"/>
      <c r="N46" s="325" t="s">
        <v>348</v>
      </c>
      <c r="O46" s="326"/>
      <c r="P46" s="326"/>
      <c r="Q46" s="326"/>
      <c r="R46" s="326"/>
      <c r="S46" s="326"/>
      <c r="T46" s="326"/>
      <c r="U46" s="326"/>
      <c r="V46" s="326"/>
      <c r="W46" s="326"/>
      <c r="X46" s="326"/>
      <c r="Y46" s="326"/>
      <c r="Z46" s="326"/>
      <c r="AA46" s="326"/>
      <c r="AB46" s="326"/>
      <c r="AC46" s="327"/>
    </row>
    <row r="47" spans="1:31" ht="49.5" customHeight="1" x14ac:dyDescent="0.25">
      <c r="B47" s="153" t="s">
        <v>105</v>
      </c>
      <c r="C47" s="153" t="s">
        <v>71</v>
      </c>
      <c r="D47" s="154" t="s">
        <v>349</v>
      </c>
      <c r="E47" s="155" t="s">
        <v>350</v>
      </c>
      <c r="F47" s="31" t="s">
        <v>351</v>
      </c>
      <c r="G47" s="156" t="s">
        <v>352</v>
      </c>
      <c r="H47" s="157" t="s">
        <v>350</v>
      </c>
      <c r="I47" s="285" t="s">
        <v>351</v>
      </c>
      <c r="J47" s="156" t="s">
        <v>353</v>
      </c>
      <c r="M47" s="31" t="s">
        <v>349</v>
      </c>
      <c r="N47" s="158" t="s">
        <v>354</v>
      </c>
      <c r="O47" s="158" t="s">
        <v>355</v>
      </c>
      <c r="P47" s="158" t="s">
        <v>356</v>
      </c>
      <c r="Q47" s="158" t="s">
        <v>357</v>
      </c>
      <c r="R47" s="158" t="s">
        <v>358</v>
      </c>
      <c r="S47" s="31" t="s">
        <v>359</v>
      </c>
      <c r="T47" s="31" t="s">
        <v>360</v>
      </c>
      <c r="U47" s="31" t="s">
        <v>361</v>
      </c>
      <c r="V47" s="31" t="s">
        <v>362</v>
      </c>
      <c r="W47" s="31" t="s">
        <v>363</v>
      </c>
      <c r="X47" s="31" t="s">
        <v>364</v>
      </c>
      <c r="Y47" s="31" t="s">
        <v>365</v>
      </c>
      <c r="Z47" s="31" t="s">
        <v>366</v>
      </c>
      <c r="AA47" s="31" t="s">
        <v>367</v>
      </c>
      <c r="AB47" s="31" t="s">
        <v>368</v>
      </c>
      <c r="AC47" s="158" t="s">
        <v>369</v>
      </c>
      <c r="AE47" s="159"/>
    </row>
    <row r="48" spans="1:31" outlineLevel="1" x14ac:dyDescent="0.25">
      <c r="B48" s="160" t="str">
        <f>IF(C48&gt;0,IFERROR(_xlfn.IFS(D48&lt;=DATE(YEAR('Basisdaten zum Projekt'!$E$12),MONTH('Basisdaten zum Projekt'!$E$12),1),'Basisdaten zum Projekt'!$A$12,D48&lt;=DATE(YEAR('Basisdaten zum Projekt'!$E$13),MONTH('Basisdaten zum Projekt'!$E$13),1),'Basisdaten zum Projekt'!$A$13,D48&lt;=DATE(YEAR('Basisdaten zum Projekt'!$E$14),MONTH('Basisdaten zum Projekt'!$E$14),1),'Basisdaten zum Projekt'!$A$14,D48&lt;=DATE(YEAR('Basisdaten zum Projekt'!$E$15),MONTH('Basisdaten zum Projekt'!$E$15),1),'Basisdaten zum Projekt'!$A$15,D48&lt;=DATE(YEAR('Basisdaten zum Projekt'!$E$16),MONTH('Basisdaten zum Projekt'!$E$16),1),'Basisdaten zum Projekt'!$A$16),""),"")</f>
        <v/>
      </c>
      <c r="C48" s="160">
        <f>IF(DATE(YEAR('Basisdaten zum Projekt'!$C$5),MONTH('Basisdaten zum Projekt'!$C$5),1)=D48,1,0)</f>
        <v>0</v>
      </c>
      <c r="D48" s="161">
        <f>IF('Basisdaten zum Projekt'!C5=0,0,DATE(YEAR('Basisdaten zum Projekt'!$C$5),1,1))</f>
        <v>44562</v>
      </c>
      <c r="E48" s="162"/>
      <c r="F48" s="115">
        <f t="shared" ref="F48:F59" si="13">215/12*E48</f>
        <v>0</v>
      </c>
      <c r="G48" s="163"/>
      <c r="H48" s="162"/>
      <c r="I48" s="115">
        <f t="shared" ref="I48:I59" si="14">215/12*H48</f>
        <v>0</v>
      </c>
      <c r="J48" s="164"/>
      <c r="M48" s="161">
        <f t="shared" ref="M48:M105" si="15">D48</f>
        <v>44562</v>
      </c>
      <c r="N48" s="166"/>
      <c r="O48" s="166"/>
      <c r="P48" s="166"/>
      <c r="Q48" s="166"/>
      <c r="R48" s="166"/>
      <c r="S48" s="166"/>
      <c r="T48" s="166"/>
      <c r="U48" s="166"/>
      <c r="V48" s="166"/>
      <c r="W48" s="166"/>
      <c r="X48" s="166"/>
      <c r="Y48" s="166"/>
      <c r="Z48" s="166"/>
      <c r="AA48" s="166"/>
      <c r="AB48" s="166"/>
      <c r="AC48" s="137">
        <f t="shared" ref="AC48:AC59" si="16">SUM(N48:AB48)</f>
        <v>0</v>
      </c>
      <c r="AE48" s="159"/>
    </row>
    <row r="49" spans="2:31" outlineLevel="1" x14ac:dyDescent="0.25">
      <c r="B49" s="160" t="str">
        <f>IF(C49&gt;0,IFERROR(_xlfn.IFS(D49&lt;=DATE(YEAR('Basisdaten zum Projekt'!$E$12),MONTH('Basisdaten zum Projekt'!$E$12),1),'Basisdaten zum Projekt'!$A$12,D49&lt;=DATE(YEAR('Basisdaten zum Projekt'!$E$13),MONTH('Basisdaten zum Projekt'!$E$13),1),'Basisdaten zum Projekt'!$A$13,D49&lt;=DATE(YEAR('Basisdaten zum Projekt'!$E$14),MONTH('Basisdaten zum Projekt'!$E$14),1),'Basisdaten zum Projekt'!$A$14,D49&lt;=DATE(YEAR('Basisdaten zum Projekt'!$E$15),MONTH('Basisdaten zum Projekt'!$E$15),1),'Basisdaten zum Projekt'!$A$15,D49&lt;=DATE(YEAR('Basisdaten zum Projekt'!$E$16),MONTH('Basisdaten zum Projekt'!$E$16),1),'Basisdaten zum Projekt'!$A$16),""),"")</f>
        <v/>
      </c>
      <c r="C49" s="160">
        <f>IF(C48&gt;0,C48+1,IF(DATE(YEAR('Basisdaten zum Projekt'!$C$5),MONTH('Basisdaten zum Projekt'!$C$5),1)=D49,1,0))</f>
        <v>0</v>
      </c>
      <c r="D49" s="161">
        <f t="shared" ref="D49:D59" si="17">DATE(YEAR(D48),MONTH(D48)+1,DAY(D48))</f>
        <v>44593</v>
      </c>
      <c r="E49" s="162"/>
      <c r="F49" s="115">
        <f t="shared" si="13"/>
        <v>0</v>
      </c>
      <c r="G49" s="163"/>
      <c r="H49" s="162"/>
      <c r="I49" s="115">
        <f t="shared" si="14"/>
        <v>0</v>
      </c>
      <c r="J49" s="164"/>
      <c r="M49" s="161">
        <f t="shared" si="15"/>
        <v>44593</v>
      </c>
      <c r="N49" s="166"/>
      <c r="O49" s="166"/>
      <c r="P49" s="166"/>
      <c r="Q49" s="166"/>
      <c r="R49" s="166"/>
      <c r="S49" s="166"/>
      <c r="T49" s="166"/>
      <c r="U49" s="166"/>
      <c r="V49" s="166"/>
      <c r="W49" s="166"/>
      <c r="X49" s="166"/>
      <c r="Y49" s="166"/>
      <c r="Z49" s="166"/>
      <c r="AA49" s="166"/>
      <c r="AB49" s="166"/>
      <c r="AC49" s="137">
        <f t="shared" si="16"/>
        <v>0</v>
      </c>
      <c r="AE49" s="159"/>
    </row>
    <row r="50" spans="2:31" outlineLevel="1" x14ac:dyDescent="0.25">
      <c r="B50" s="160" t="str">
        <f>IF(C50&gt;0,IFERROR(_xlfn.IFS(D50&lt;=DATE(YEAR('Basisdaten zum Projekt'!$E$12),MONTH('Basisdaten zum Projekt'!$E$12),1),'Basisdaten zum Projekt'!$A$12,D50&lt;=DATE(YEAR('Basisdaten zum Projekt'!$E$13),MONTH('Basisdaten zum Projekt'!$E$13),1),'Basisdaten zum Projekt'!$A$13,D50&lt;=DATE(YEAR('Basisdaten zum Projekt'!$E$14),MONTH('Basisdaten zum Projekt'!$E$14),1),'Basisdaten zum Projekt'!$A$14,D50&lt;=DATE(YEAR('Basisdaten zum Projekt'!$E$15),MONTH('Basisdaten zum Projekt'!$E$15),1),'Basisdaten zum Projekt'!$A$15,D50&lt;=DATE(YEAR('Basisdaten zum Projekt'!$E$16),MONTH('Basisdaten zum Projekt'!$E$16),1),'Basisdaten zum Projekt'!$A$16),""),"")</f>
        <v/>
      </c>
      <c r="C50" s="160">
        <f>IF(C49&gt;0,C49+1,IF(DATE(YEAR('Basisdaten zum Projekt'!$C$5),MONTH('Basisdaten zum Projekt'!$C$5),1)=D50,1,0))</f>
        <v>0</v>
      </c>
      <c r="D50" s="161">
        <f t="shared" si="17"/>
        <v>44621</v>
      </c>
      <c r="E50" s="162"/>
      <c r="F50" s="115">
        <f t="shared" si="13"/>
        <v>0</v>
      </c>
      <c r="G50" s="163"/>
      <c r="H50" s="162"/>
      <c r="I50" s="115">
        <f t="shared" si="14"/>
        <v>0</v>
      </c>
      <c r="J50" s="164"/>
      <c r="M50" s="161">
        <f t="shared" si="15"/>
        <v>44621</v>
      </c>
      <c r="N50" s="166"/>
      <c r="O50" s="166"/>
      <c r="P50" s="166"/>
      <c r="Q50" s="166"/>
      <c r="R50" s="166"/>
      <c r="S50" s="166"/>
      <c r="T50" s="166"/>
      <c r="U50" s="166"/>
      <c r="V50" s="166"/>
      <c r="W50" s="166"/>
      <c r="X50" s="166"/>
      <c r="Y50" s="166"/>
      <c r="Z50" s="166"/>
      <c r="AA50" s="166"/>
      <c r="AB50" s="166"/>
      <c r="AC50" s="137">
        <f t="shared" si="16"/>
        <v>0</v>
      </c>
      <c r="AE50" s="159"/>
    </row>
    <row r="51" spans="2:31" outlineLevel="1" x14ac:dyDescent="0.25">
      <c r="B51" s="160" t="str">
        <f>IF(C51&gt;0,IFERROR(_xlfn.IFS(D51&lt;=DATE(YEAR('Basisdaten zum Projekt'!$E$12),MONTH('Basisdaten zum Projekt'!$E$12),1),'Basisdaten zum Projekt'!$A$12,D51&lt;=DATE(YEAR('Basisdaten zum Projekt'!$E$13),MONTH('Basisdaten zum Projekt'!$E$13),1),'Basisdaten zum Projekt'!$A$13,D51&lt;=DATE(YEAR('Basisdaten zum Projekt'!$E$14),MONTH('Basisdaten zum Projekt'!$E$14),1),'Basisdaten zum Projekt'!$A$14,D51&lt;=DATE(YEAR('Basisdaten zum Projekt'!$E$15),MONTH('Basisdaten zum Projekt'!$E$15),1),'Basisdaten zum Projekt'!$A$15,D51&lt;=DATE(YEAR('Basisdaten zum Projekt'!$E$16),MONTH('Basisdaten zum Projekt'!$E$16),1),'Basisdaten zum Projekt'!$A$16),""),"")</f>
        <v>P1</v>
      </c>
      <c r="C51" s="160">
        <f>IF(C50&gt;0,C50+1,IF(DATE(YEAR('Basisdaten zum Projekt'!$C$5),MONTH('Basisdaten zum Projekt'!$C$5),1)=D51,1,0))</f>
        <v>1</v>
      </c>
      <c r="D51" s="161">
        <f t="shared" si="17"/>
        <v>44652</v>
      </c>
      <c r="E51" s="162">
        <v>0.75</v>
      </c>
      <c r="F51" s="115">
        <f t="shared" si="13"/>
        <v>13.4375</v>
      </c>
      <c r="G51" s="163">
        <v>4570.32</v>
      </c>
      <c r="H51" s="162">
        <v>0.75</v>
      </c>
      <c r="I51" s="115">
        <f t="shared" si="14"/>
        <v>13.4375</v>
      </c>
      <c r="J51" s="164">
        <v>4570.32</v>
      </c>
      <c r="M51" s="161">
        <f t="shared" si="15"/>
        <v>44652</v>
      </c>
      <c r="N51" s="166">
        <v>102.9</v>
      </c>
      <c r="O51" s="166"/>
      <c r="P51" s="166"/>
      <c r="Q51" s="166">
        <v>12.1</v>
      </c>
      <c r="R51" s="166"/>
      <c r="S51" s="166"/>
      <c r="T51" s="166"/>
      <c r="U51" s="166"/>
      <c r="V51" s="166"/>
      <c r="W51" s="166"/>
      <c r="X51" s="166"/>
      <c r="Y51" s="166"/>
      <c r="Z51" s="166"/>
      <c r="AA51" s="166"/>
      <c r="AB51" s="166"/>
      <c r="AC51" s="137">
        <f t="shared" si="16"/>
        <v>115</v>
      </c>
      <c r="AD51" s="167"/>
    </row>
    <row r="52" spans="2:31" outlineLevel="1" x14ac:dyDescent="0.25">
      <c r="B52" s="160" t="str">
        <f>IF(C52&gt;0,IFERROR(_xlfn.IFS(D52&lt;=DATE(YEAR('Basisdaten zum Projekt'!$E$12),MONTH('Basisdaten zum Projekt'!$E$12),1),'Basisdaten zum Projekt'!$A$12,D52&lt;=DATE(YEAR('Basisdaten zum Projekt'!$E$13),MONTH('Basisdaten zum Projekt'!$E$13),1),'Basisdaten zum Projekt'!$A$13,D52&lt;=DATE(YEAR('Basisdaten zum Projekt'!$E$14),MONTH('Basisdaten zum Projekt'!$E$14),1),'Basisdaten zum Projekt'!$A$14,D52&lt;=DATE(YEAR('Basisdaten zum Projekt'!$E$15),MONTH('Basisdaten zum Projekt'!$E$15),1),'Basisdaten zum Projekt'!$A$15,D52&lt;=DATE(YEAR('Basisdaten zum Projekt'!$E$16),MONTH('Basisdaten zum Projekt'!$E$16),1),'Basisdaten zum Projekt'!$A$16),""),"")</f>
        <v>P1</v>
      </c>
      <c r="C52" s="160">
        <f>IF(C51&gt;0,C51+1,IF(DATE(YEAR('Basisdaten zum Projekt'!$C$5),MONTH('Basisdaten zum Projekt'!$C$5),1)=D52,1,0))</f>
        <v>2</v>
      </c>
      <c r="D52" s="161">
        <f t="shared" si="17"/>
        <v>44682</v>
      </c>
      <c r="E52" s="162">
        <v>0.75</v>
      </c>
      <c r="F52" s="115">
        <f t="shared" si="13"/>
        <v>13.4375</v>
      </c>
      <c r="G52" s="163">
        <v>4570.32</v>
      </c>
      <c r="H52" s="162">
        <v>0.75</v>
      </c>
      <c r="I52" s="115">
        <f t="shared" si="14"/>
        <v>13.4375</v>
      </c>
      <c r="J52" s="164">
        <v>4570.32</v>
      </c>
      <c r="M52" s="161">
        <f t="shared" si="15"/>
        <v>44682</v>
      </c>
      <c r="N52" s="166">
        <v>91.2</v>
      </c>
      <c r="O52" s="166"/>
      <c r="P52" s="166"/>
      <c r="Q52" s="166">
        <v>11.25</v>
      </c>
      <c r="R52" s="166"/>
      <c r="S52" s="166"/>
      <c r="T52" s="166"/>
      <c r="U52" s="166"/>
      <c r="V52" s="166"/>
      <c r="W52" s="166"/>
      <c r="X52" s="166"/>
      <c r="Y52" s="166"/>
      <c r="Z52" s="166"/>
      <c r="AA52" s="166"/>
      <c r="AB52" s="166"/>
      <c r="AC52" s="137">
        <f t="shared" si="16"/>
        <v>102.45</v>
      </c>
      <c r="AD52" s="167"/>
      <c r="AE52" s="159"/>
    </row>
    <row r="53" spans="2:31" outlineLevel="1" x14ac:dyDescent="0.25">
      <c r="B53" s="160" t="str">
        <f>IF(C53&gt;0,IFERROR(_xlfn.IFS(D53&lt;=DATE(YEAR('Basisdaten zum Projekt'!$E$12),MONTH('Basisdaten zum Projekt'!$E$12),1),'Basisdaten zum Projekt'!$A$12,D53&lt;=DATE(YEAR('Basisdaten zum Projekt'!$E$13),MONTH('Basisdaten zum Projekt'!$E$13),1),'Basisdaten zum Projekt'!$A$13,D53&lt;=DATE(YEAR('Basisdaten zum Projekt'!$E$14),MONTH('Basisdaten zum Projekt'!$E$14),1),'Basisdaten zum Projekt'!$A$14,D53&lt;=DATE(YEAR('Basisdaten zum Projekt'!$E$15),MONTH('Basisdaten zum Projekt'!$E$15),1),'Basisdaten zum Projekt'!$A$15,D53&lt;=DATE(YEAR('Basisdaten zum Projekt'!$E$16),MONTH('Basisdaten zum Projekt'!$E$16),1),'Basisdaten zum Projekt'!$A$16),""),"")</f>
        <v>P1</v>
      </c>
      <c r="C53" s="160">
        <f>IF(C52&gt;0,C52+1,IF(DATE(YEAR('Basisdaten zum Projekt'!$C$5),MONTH('Basisdaten zum Projekt'!$C$5),1)=D53,1,0))</f>
        <v>3</v>
      </c>
      <c r="D53" s="161">
        <f t="shared" si="17"/>
        <v>44713</v>
      </c>
      <c r="E53" s="162">
        <v>0.75</v>
      </c>
      <c r="F53" s="115">
        <f t="shared" si="13"/>
        <v>13.4375</v>
      </c>
      <c r="G53" s="163">
        <v>4570.32</v>
      </c>
      <c r="H53" s="162">
        <v>0.75</v>
      </c>
      <c r="I53" s="115">
        <f t="shared" si="14"/>
        <v>13.4375</v>
      </c>
      <c r="J53" s="164">
        <v>4570.32</v>
      </c>
      <c r="M53" s="161">
        <f t="shared" si="15"/>
        <v>44713</v>
      </c>
      <c r="N53" s="166">
        <v>108.75</v>
      </c>
      <c r="O53" s="166"/>
      <c r="P53" s="166"/>
      <c r="Q53" s="166">
        <v>17</v>
      </c>
      <c r="R53" s="166"/>
      <c r="S53" s="166"/>
      <c r="T53" s="166"/>
      <c r="U53" s="166"/>
      <c r="V53" s="166"/>
      <c r="W53" s="166"/>
      <c r="X53" s="166"/>
      <c r="Y53" s="166"/>
      <c r="Z53" s="166"/>
      <c r="AA53" s="166"/>
      <c r="AB53" s="166"/>
      <c r="AC53" s="137">
        <f t="shared" si="16"/>
        <v>125.75</v>
      </c>
      <c r="AD53" s="167"/>
      <c r="AE53" s="159"/>
    </row>
    <row r="54" spans="2:31" outlineLevel="1" x14ac:dyDescent="0.25">
      <c r="B54" s="160" t="str">
        <f>IF(C54&gt;0,IFERROR(_xlfn.IFS(D54&lt;=DATE(YEAR('Basisdaten zum Projekt'!$E$12),MONTH('Basisdaten zum Projekt'!$E$12),1),'Basisdaten zum Projekt'!$A$12,D54&lt;=DATE(YEAR('Basisdaten zum Projekt'!$E$13),MONTH('Basisdaten zum Projekt'!$E$13),1),'Basisdaten zum Projekt'!$A$13,D54&lt;=DATE(YEAR('Basisdaten zum Projekt'!$E$14),MONTH('Basisdaten zum Projekt'!$E$14),1),'Basisdaten zum Projekt'!$A$14,D54&lt;=DATE(YEAR('Basisdaten zum Projekt'!$E$15),MONTH('Basisdaten zum Projekt'!$E$15),1),'Basisdaten zum Projekt'!$A$15,D54&lt;=DATE(YEAR('Basisdaten zum Projekt'!$E$16),MONTH('Basisdaten zum Projekt'!$E$16),1),'Basisdaten zum Projekt'!$A$16),""),"")</f>
        <v>P1</v>
      </c>
      <c r="C54" s="160">
        <f>IF(C53&gt;0,C53+1,IF(DATE(YEAR('Basisdaten zum Projekt'!$C$5),MONTH('Basisdaten zum Projekt'!$C$5),1)=D54,1,0))</f>
        <v>4</v>
      </c>
      <c r="D54" s="161">
        <f t="shared" si="17"/>
        <v>44743</v>
      </c>
      <c r="E54" s="162">
        <v>0.75</v>
      </c>
      <c r="F54" s="115">
        <f t="shared" si="13"/>
        <v>13.4375</v>
      </c>
      <c r="G54" s="163">
        <v>4570.32</v>
      </c>
      <c r="H54" s="162">
        <v>0.75</v>
      </c>
      <c r="I54" s="115">
        <f t="shared" si="14"/>
        <v>13.4375</v>
      </c>
      <c r="J54" s="164">
        <v>4570.32</v>
      </c>
      <c r="M54" s="161">
        <f t="shared" si="15"/>
        <v>44743</v>
      </c>
      <c r="N54" s="287">
        <v>79.2</v>
      </c>
      <c r="O54" s="166"/>
      <c r="P54" s="166"/>
      <c r="Q54" s="166">
        <v>7</v>
      </c>
      <c r="R54" s="166"/>
      <c r="S54" s="166"/>
      <c r="T54" s="166"/>
      <c r="U54" s="166"/>
      <c r="V54" s="166"/>
      <c r="W54" s="166"/>
      <c r="X54" s="166"/>
      <c r="Y54" s="166"/>
      <c r="Z54" s="166"/>
      <c r="AA54" s="166"/>
      <c r="AB54" s="166"/>
      <c r="AC54" s="137">
        <f t="shared" si="16"/>
        <v>86.2</v>
      </c>
      <c r="AD54" s="167"/>
      <c r="AE54" s="151"/>
    </row>
    <row r="55" spans="2:31" outlineLevel="1" x14ac:dyDescent="0.25">
      <c r="B55" s="160" t="str">
        <f>IF(C55&gt;0,IFERROR(_xlfn.IFS(D55&lt;=DATE(YEAR('Basisdaten zum Projekt'!$E$12),MONTH('Basisdaten zum Projekt'!$E$12),1),'Basisdaten zum Projekt'!$A$12,D55&lt;=DATE(YEAR('Basisdaten zum Projekt'!$E$13),MONTH('Basisdaten zum Projekt'!$E$13),1),'Basisdaten zum Projekt'!$A$13,D55&lt;=DATE(YEAR('Basisdaten zum Projekt'!$E$14),MONTH('Basisdaten zum Projekt'!$E$14),1),'Basisdaten zum Projekt'!$A$14,D55&lt;=DATE(YEAR('Basisdaten zum Projekt'!$E$15),MONTH('Basisdaten zum Projekt'!$E$15),1),'Basisdaten zum Projekt'!$A$15,D55&lt;=DATE(YEAR('Basisdaten zum Projekt'!$E$16),MONTH('Basisdaten zum Projekt'!$E$16),1),'Basisdaten zum Projekt'!$A$16),""),"")</f>
        <v>P1</v>
      </c>
      <c r="C55" s="160">
        <f>IF(C54&gt;0,C54+1,IF(DATE(YEAR('Basisdaten zum Projekt'!$C$5),MONTH('Basisdaten zum Projekt'!$C$5),1)=D55,1,0))</f>
        <v>5</v>
      </c>
      <c r="D55" s="161">
        <f t="shared" si="17"/>
        <v>44774</v>
      </c>
      <c r="E55" s="162">
        <v>0.75</v>
      </c>
      <c r="F55" s="115">
        <f t="shared" si="13"/>
        <v>13.4375</v>
      </c>
      <c r="G55" s="163">
        <v>4570.32</v>
      </c>
      <c r="H55" s="162">
        <v>0.75</v>
      </c>
      <c r="I55" s="115">
        <f t="shared" si="14"/>
        <v>13.4375</v>
      </c>
      <c r="J55" s="164">
        <v>4570.32</v>
      </c>
      <c r="M55" s="161">
        <f t="shared" si="15"/>
        <v>44774</v>
      </c>
      <c r="N55" s="166">
        <v>82.2</v>
      </c>
      <c r="O55" s="166"/>
      <c r="P55" s="166">
        <v>12</v>
      </c>
      <c r="Q55" s="166">
        <v>12.25</v>
      </c>
      <c r="R55" s="166"/>
      <c r="S55" s="166"/>
      <c r="T55" s="166"/>
      <c r="U55" s="166"/>
      <c r="V55" s="166"/>
      <c r="W55" s="166"/>
      <c r="X55" s="166"/>
      <c r="Y55" s="166"/>
      <c r="Z55" s="166"/>
      <c r="AA55" s="166"/>
      <c r="AB55" s="166"/>
      <c r="AC55" s="137">
        <f t="shared" si="16"/>
        <v>106.45</v>
      </c>
      <c r="AD55" s="167"/>
      <c r="AE55" s="151"/>
    </row>
    <row r="56" spans="2:31" outlineLevel="1" x14ac:dyDescent="0.25">
      <c r="B56" s="160" t="str">
        <f>IF(C56&gt;0,IFERROR(_xlfn.IFS(D56&lt;=DATE(YEAR('Basisdaten zum Projekt'!$E$12),MONTH('Basisdaten zum Projekt'!$E$12),1),'Basisdaten zum Projekt'!$A$12,D56&lt;=DATE(YEAR('Basisdaten zum Projekt'!$E$13),MONTH('Basisdaten zum Projekt'!$E$13),1),'Basisdaten zum Projekt'!$A$13,D56&lt;=DATE(YEAR('Basisdaten zum Projekt'!$E$14),MONTH('Basisdaten zum Projekt'!$E$14),1),'Basisdaten zum Projekt'!$A$14,D56&lt;=DATE(YEAR('Basisdaten zum Projekt'!$E$15),MONTH('Basisdaten zum Projekt'!$E$15),1),'Basisdaten zum Projekt'!$A$15,D56&lt;=DATE(YEAR('Basisdaten zum Projekt'!$E$16),MONTH('Basisdaten zum Projekt'!$E$16),1),'Basisdaten zum Projekt'!$A$16),""),"")</f>
        <v>P1</v>
      </c>
      <c r="C56" s="160">
        <f>IF(C55&gt;0,C55+1,IF(DATE(YEAR('Basisdaten zum Projekt'!$C$5),MONTH('Basisdaten zum Projekt'!$C$5),1)=D56,1,0))</f>
        <v>6</v>
      </c>
      <c r="D56" s="161">
        <f t="shared" si="17"/>
        <v>44805</v>
      </c>
      <c r="E56" s="162">
        <v>0.75</v>
      </c>
      <c r="F56" s="115">
        <f t="shared" si="13"/>
        <v>13.4375</v>
      </c>
      <c r="G56" s="163">
        <v>4570.32</v>
      </c>
      <c r="H56" s="162">
        <v>0.75</v>
      </c>
      <c r="I56" s="115">
        <f t="shared" si="14"/>
        <v>13.4375</v>
      </c>
      <c r="J56" s="164">
        <v>4570.32</v>
      </c>
      <c r="M56" s="161">
        <f t="shared" si="15"/>
        <v>44805</v>
      </c>
      <c r="N56" s="166">
        <v>74.25</v>
      </c>
      <c r="O56" s="166"/>
      <c r="P56" s="166">
        <v>16</v>
      </c>
      <c r="Q56" s="166">
        <v>15</v>
      </c>
      <c r="R56" s="166"/>
      <c r="S56" s="166"/>
      <c r="T56" s="166"/>
      <c r="U56" s="166"/>
      <c r="V56" s="166"/>
      <c r="W56" s="166"/>
      <c r="X56" s="166"/>
      <c r="Y56" s="166"/>
      <c r="Z56" s="166"/>
      <c r="AA56" s="166"/>
      <c r="AB56" s="166"/>
      <c r="AC56" s="137">
        <f t="shared" si="16"/>
        <v>105.25</v>
      </c>
      <c r="AD56" s="167"/>
    </row>
    <row r="57" spans="2:31" outlineLevel="1" x14ac:dyDescent="0.25">
      <c r="B57" s="160" t="str">
        <f>IF(C57&gt;0,IFERROR(_xlfn.IFS(D57&lt;=DATE(YEAR('Basisdaten zum Projekt'!$E$12),MONTH('Basisdaten zum Projekt'!$E$12),1),'Basisdaten zum Projekt'!$A$12,D57&lt;=DATE(YEAR('Basisdaten zum Projekt'!$E$13),MONTH('Basisdaten zum Projekt'!$E$13),1),'Basisdaten zum Projekt'!$A$13,D57&lt;=DATE(YEAR('Basisdaten zum Projekt'!$E$14),MONTH('Basisdaten zum Projekt'!$E$14),1),'Basisdaten zum Projekt'!$A$14,D57&lt;=DATE(YEAR('Basisdaten zum Projekt'!$E$15),MONTH('Basisdaten zum Projekt'!$E$15),1),'Basisdaten zum Projekt'!$A$15,D57&lt;=DATE(YEAR('Basisdaten zum Projekt'!$E$16),MONTH('Basisdaten zum Projekt'!$E$16),1),'Basisdaten zum Projekt'!$A$16),""),"")</f>
        <v>P1</v>
      </c>
      <c r="C57" s="160">
        <f>IF(C56&gt;0,C56+1,IF(DATE(YEAR('Basisdaten zum Projekt'!$C$5),MONTH('Basisdaten zum Projekt'!$C$5),1)=D57,1,0))</f>
        <v>7</v>
      </c>
      <c r="D57" s="161">
        <f t="shared" si="17"/>
        <v>44835</v>
      </c>
      <c r="E57" s="162">
        <v>0.75</v>
      </c>
      <c r="F57" s="115">
        <f t="shared" si="13"/>
        <v>13.4375</v>
      </c>
      <c r="G57" s="163">
        <v>4570.32</v>
      </c>
      <c r="H57" s="162">
        <v>0.75</v>
      </c>
      <c r="I57" s="115">
        <f t="shared" si="14"/>
        <v>13.4375</v>
      </c>
      <c r="J57" s="164">
        <v>4570.32</v>
      </c>
      <c r="M57" s="161">
        <f t="shared" si="15"/>
        <v>44835</v>
      </c>
      <c r="N57" s="166">
        <v>87.4</v>
      </c>
      <c r="O57" s="166"/>
      <c r="P57" s="166">
        <v>13</v>
      </c>
      <c r="Q57" s="166">
        <v>12</v>
      </c>
      <c r="R57" s="166"/>
      <c r="S57" s="166"/>
      <c r="T57" s="166"/>
      <c r="U57" s="166"/>
      <c r="V57" s="166"/>
      <c r="W57" s="166"/>
      <c r="X57" s="166"/>
      <c r="Y57" s="166"/>
      <c r="Z57" s="166"/>
      <c r="AA57" s="166"/>
      <c r="AB57" s="166"/>
      <c r="AC57" s="137">
        <f t="shared" si="16"/>
        <v>112.4</v>
      </c>
      <c r="AD57" s="167"/>
      <c r="AE57" s="168"/>
    </row>
    <row r="58" spans="2:31" outlineLevel="1" x14ac:dyDescent="0.25">
      <c r="B58" s="160" t="str">
        <f>IF(C58&gt;0,IFERROR(_xlfn.IFS(D58&lt;=DATE(YEAR('Basisdaten zum Projekt'!$E$12),MONTH('Basisdaten zum Projekt'!$E$12),1),'Basisdaten zum Projekt'!$A$12,D58&lt;=DATE(YEAR('Basisdaten zum Projekt'!$E$13),MONTH('Basisdaten zum Projekt'!$E$13),1),'Basisdaten zum Projekt'!$A$13,D58&lt;=DATE(YEAR('Basisdaten zum Projekt'!$E$14),MONTH('Basisdaten zum Projekt'!$E$14),1),'Basisdaten zum Projekt'!$A$14,D58&lt;=DATE(YEAR('Basisdaten zum Projekt'!$E$15),MONTH('Basisdaten zum Projekt'!$E$15),1),'Basisdaten zum Projekt'!$A$15,D58&lt;=DATE(YEAR('Basisdaten zum Projekt'!$E$16),MONTH('Basisdaten zum Projekt'!$E$16),1),'Basisdaten zum Projekt'!$A$16),""),"")</f>
        <v>P1</v>
      </c>
      <c r="C58" s="160">
        <f>IF(C57&gt;0,C57+1,IF(DATE(YEAR('Basisdaten zum Projekt'!$C$5),MONTH('Basisdaten zum Projekt'!$C$5),1)=D58,1,0))</f>
        <v>8</v>
      </c>
      <c r="D58" s="161">
        <f t="shared" si="17"/>
        <v>44866</v>
      </c>
      <c r="E58" s="162">
        <v>0.75</v>
      </c>
      <c r="F58" s="115">
        <f t="shared" si="13"/>
        <v>13.4375</v>
      </c>
      <c r="G58" s="163">
        <v>6718.37</v>
      </c>
      <c r="H58" s="162">
        <v>0.75</v>
      </c>
      <c r="I58" s="115">
        <f t="shared" si="14"/>
        <v>13.4375</v>
      </c>
      <c r="J58" s="164">
        <v>6718.37</v>
      </c>
      <c r="M58" s="161">
        <f t="shared" si="15"/>
        <v>44866</v>
      </c>
      <c r="N58" s="166">
        <v>84.25</v>
      </c>
      <c r="O58" s="166"/>
      <c r="P58" s="166">
        <v>11</v>
      </c>
      <c r="Q58" s="166">
        <v>15.74</v>
      </c>
      <c r="R58" s="166"/>
      <c r="S58" s="166"/>
      <c r="T58" s="166"/>
      <c r="U58" s="166"/>
      <c r="V58" s="166"/>
      <c r="W58" s="166"/>
      <c r="X58" s="166"/>
      <c r="Y58" s="166"/>
      <c r="Z58" s="166"/>
      <c r="AA58" s="166"/>
      <c r="AB58" s="166"/>
      <c r="AC58" s="137">
        <f t="shared" si="16"/>
        <v>110.99</v>
      </c>
      <c r="AD58" s="167"/>
    </row>
    <row r="59" spans="2:31" outlineLevel="1" x14ac:dyDescent="0.25">
      <c r="B59" s="160" t="str">
        <f>IF(C59&gt;0,IFERROR(_xlfn.IFS(D59&lt;=DATE(YEAR('Basisdaten zum Projekt'!$E$12),MONTH('Basisdaten zum Projekt'!$E$12),1),'Basisdaten zum Projekt'!$A$12,D59&lt;=DATE(YEAR('Basisdaten zum Projekt'!$E$13),MONTH('Basisdaten zum Projekt'!$E$13),1),'Basisdaten zum Projekt'!$A$13,D59&lt;=DATE(YEAR('Basisdaten zum Projekt'!$E$14),MONTH('Basisdaten zum Projekt'!$E$14),1),'Basisdaten zum Projekt'!$A$14,D59&lt;=DATE(YEAR('Basisdaten zum Projekt'!$E$15),MONTH('Basisdaten zum Projekt'!$E$15),1),'Basisdaten zum Projekt'!$A$15,D59&lt;=DATE(YEAR('Basisdaten zum Projekt'!$E$16),MONTH('Basisdaten zum Projekt'!$E$16),1),'Basisdaten zum Projekt'!$A$16),""),"")</f>
        <v>P1</v>
      </c>
      <c r="C59" s="160">
        <f>IF(C58&gt;0,C58+1,IF(DATE(YEAR('Basisdaten zum Projekt'!$C$5),MONTH('Basisdaten zum Projekt'!$C$5),1)=D59,1,0))</f>
        <v>9</v>
      </c>
      <c r="D59" s="161">
        <f t="shared" si="17"/>
        <v>44896</v>
      </c>
      <c r="E59" s="162">
        <v>0.75</v>
      </c>
      <c r="F59" s="115">
        <f t="shared" si="13"/>
        <v>13.4375</v>
      </c>
      <c r="G59" s="163">
        <v>4570.32</v>
      </c>
      <c r="H59" s="162">
        <v>0.75</v>
      </c>
      <c r="I59" s="115">
        <f t="shared" si="14"/>
        <v>13.4375</v>
      </c>
      <c r="J59" s="164">
        <v>4570.32</v>
      </c>
      <c r="M59" s="161">
        <f t="shared" si="15"/>
        <v>44896</v>
      </c>
      <c r="N59" s="166">
        <v>74</v>
      </c>
      <c r="O59" s="166"/>
      <c r="P59" s="166">
        <v>7.74</v>
      </c>
      <c r="Q59" s="166">
        <v>4</v>
      </c>
      <c r="R59" s="166"/>
      <c r="S59" s="166"/>
      <c r="T59" s="166"/>
      <c r="U59" s="166"/>
      <c r="V59" s="166"/>
      <c r="W59" s="166"/>
      <c r="X59" s="166"/>
      <c r="Y59" s="166"/>
      <c r="Z59" s="166"/>
      <c r="AA59" s="166"/>
      <c r="AB59" s="166"/>
      <c r="AC59" s="137">
        <f t="shared" si="16"/>
        <v>85.74</v>
      </c>
      <c r="AD59" s="167"/>
    </row>
    <row r="60" spans="2:31" ht="15.75" thickBot="1" x14ac:dyDescent="0.3">
      <c r="B60" s="169"/>
      <c r="C60" s="170"/>
      <c r="D60" s="171">
        <f>D59</f>
        <v>44896</v>
      </c>
      <c r="E60" s="172"/>
      <c r="F60" s="173">
        <f>SUM(F48:F59)</f>
        <v>120.9375</v>
      </c>
      <c r="G60" s="174">
        <f>SUM(G48:G59)</f>
        <v>43280.93</v>
      </c>
      <c r="H60" s="175"/>
      <c r="I60" s="173">
        <f>SUM(I48:I59)</f>
        <v>120.9375</v>
      </c>
      <c r="J60" s="174">
        <f>SUM(J48:J59)</f>
        <v>43280.93</v>
      </c>
      <c r="M60" s="171">
        <f t="shared" si="15"/>
        <v>44896</v>
      </c>
      <c r="N60" s="178">
        <f>SUM(N48:N59)</f>
        <v>784.15</v>
      </c>
      <c r="O60" s="177">
        <f>SUM(O48:O59)</f>
        <v>0</v>
      </c>
      <c r="P60" s="178">
        <f>SUM(P48:P59)</f>
        <v>59.74</v>
      </c>
      <c r="Q60" s="177">
        <f>SUM(Q48:Q59)</f>
        <v>106.33999999999999</v>
      </c>
      <c r="R60" s="177">
        <f>SUM(R48:R59)</f>
        <v>0</v>
      </c>
      <c r="S60" s="177">
        <f t="shared" ref="S60:AB60" si="18">SUM(S48:S59)</f>
        <v>0</v>
      </c>
      <c r="T60" s="177">
        <f t="shared" si="18"/>
        <v>0</v>
      </c>
      <c r="U60" s="177">
        <f t="shared" si="18"/>
        <v>0</v>
      </c>
      <c r="V60" s="177">
        <f t="shared" si="18"/>
        <v>0</v>
      </c>
      <c r="W60" s="177">
        <f t="shared" si="18"/>
        <v>0</v>
      </c>
      <c r="X60" s="177">
        <f t="shared" si="18"/>
        <v>0</v>
      </c>
      <c r="Y60" s="177">
        <f t="shared" si="18"/>
        <v>0</v>
      </c>
      <c r="Z60" s="177">
        <f t="shared" si="18"/>
        <v>0</v>
      </c>
      <c r="AA60" s="177">
        <f t="shared" si="18"/>
        <v>0</v>
      </c>
      <c r="AB60" s="177">
        <f t="shared" si="18"/>
        <v>0</v>
      </c>
      <c r="AC60" s="177">
        <f>SUM(AC48:AC59)</f>
        <v>950.23</v>
      </c>
      <c r="AD60" s="167"/>
    </row>
    <row r="61" spans="2:31" ht="28.5" customHeight="1" x14ac:dyDescent="0.25">
      <c r="B61" s="19"/>
      <c r="C61" s="19"/>
      <c r="N61" s="178">
        <f>IFERROR(N60/$H$6,0)</f>
        <v>101.31136950904393</v>
      </c>
      <c r="O61" s="178">
        <f>IFERROR(O60/$H$6,0)</f>
        <v>0</v>
      </c>
      <c r="P61" s="178">
        <f>IFERROR(P60/$H$6,0)</f>
        <v>7.7183462532299743</v>
      </c>
      <c r="Q61" s="178">
        <f>IFERROR(Q60/$H$6,0)</f>
        <v>13.739018087855296</v>
      </c>
      <c r="R61" s="178">
        <f>IFERROR(R60/$H$6,0)</f>
        <v>0</v>
      </c>
      <c r="S61" s="178">
        <f t="shared" ref="S61:AB61" si="19">IFERROR(S60/$H$6,0)</f>
        <v>0</v>
      </c>
      <c r="T61" s="178">
        <f t="shared" si="19"/>
        <v>0</v>
      </c>
      <c r="U61" s="178">
        <f t="shared" si="19"/>
        <v>0</v>
      </c>
      <c r="V61" s="178">
        <f t="shared" si="19"/>
        <v>0</v>
      </c>
      <c r="W61" s="178">
        <f t="shared" si="19"/>
        <v>0</v>
      </c>
      <c r="X61" s="178">
        <f t="shared" si="19"/>
        <v>0</v>
      </c>
      <c r="Y61" s="178">
        <f t="shared" si="19"/>
        <v>0</v>
      </c>
      <c r="Z61" s="178">
        <f t="shared" si="19"/>
        <v>0</v>
      </c>
      <c r="AA61" s="178">
        <f t="shared" si="19"/>
        <v>0</v>
      </c>
      <c r="AB61" s="178">
        <f t="shared" si="19"/>
        <v>0</v>
      </c>
      <c r="AC61" s="178">
        <f>IFERROR(AC60/$H$6,0)</f>
        <v>122.76873385012919</v>
      </c>
      <c r="AD61" s="180" t="s">
        <v>370</v>
      </c>
    </row>
    <row r="62" spans="2:31" ht="15.75" thickBot="1" x14ac:dyDescent="0.3">
      <c r="B62" s="19"/>
      <c r="C62" s="19"/>
      <c r="N62" s="181"/>
      <c r="O62" s="181"/>
      <c r="P62" s="181"/>
      <c r="Q62" s="181"/>
      <c r="R62" s="181"/>
      <c r="S62" s="281"/>
      <c r="T62" s="282"/>
      <c r="U62" s="283"/>
      <c r="V62" s="283"/>
      <c r="W62" s="283"/>
      <c r="X62" s="283"/>
      <c r="Y62" s="283"/>
      <c r="Z62" s="283"/>
      <c r="AA62" s="283"/>
      <c r="AB62" s="284"/>
      <c r="AC62" s="181"/>
      <c r="AD62" s="182"/>
    </row>
    <row r="63" spans="2:31" outlineLevel="1" x14ac:dyDescent="0.25">
      <c r="B63" s="160" t="str">
        <f>IF(C63&gt;0,IFERROR(_xlfn.IFS(D63&lt;=DATE(YEAR('Basisdaten zum Projekt'!$E$12),MONTH('Basisdaten zum Projekt'!$E$12),1),'Basisdaten zum Projekt'!$A$12,D63&lt;=DATE(YEAR('Basisdaten zum Projekt'!$E$13),MONTH('Basisdaten zum Projekt'!$E$13),1),'Basisdaten zum Projekt'!$A$13,D63&lt;=DATE(YEAR('Basisdaten zum Projekt'!$E$14),MONTH('Basisdaten zum Projekt'!$E$14),1),'Basisdaten zum Projekt'!$A$14,D63&lt;=DATE(YEAR('Basisdaten zum Projekt'!$E$15),MONTH('Basisdaten zum Projekt'!$E$15),1),'Basisdaten zum Projekt'!$A$15,D63&lt;=DATE(YEAR('Basisdaten zum Projekt'!$E$16),MONTH('Basisdaten zum Projekt'!$E$16),1),'Basisdaten zum Projekt'!$A$16),""),"")</f>
        <v>P1</v>
      </c>
      <c r="C63" s="160">
        <f>IF(C59&gt;0,C59+1,IF(DATE(YEAR('Basisdaten zum Projekt'!$C$5),MONTH('Basisdaten zum Projekt'!$C$5),1)=D63,1,0))</f>
        <v>10</v>
      </c>
      <c r="D63" s="161">
        <f>DATE(YEAR(D59),MONTH(D59)+1,DAY(D59))</f>
        <v>44927</v>
      </c>
      <c r="E63" s="183">
        <v>1</v>
      </c>
      <c r="F63" s="184">
        <f t="shared" ref="F63:F74" si="20">215/12*E63</f>
        <v>17.916666666666668</v>
      </c>
      <c r="G63" s="208">
        <v>6115.43</v>
      </c>
      <c r="H63" s="183">
        <v>1</v>
      </c>
      <c r="I63" s="184">
        <f t="shared" ref="I63:I74" si="21">215/12*H63</f>
        <v>17.916666666666668</v>
      </c>
      <c r="J63" s="186">
        <v>6115.43</v>
      </c>
      <c r="M63" s="161">
        <f t="shared" si="15"/>
        <v>44927</v>
      </c>
      <c r="N63" s="166">
        <v>74</v>
      </c>
      <c r="O63" s="166">
        <v>21.2</v>
      </c>
      <c r="P63" s="166">
        <v>17.43</v>
      </c>
      <c r="Q63" s="166">
        <v>27.1</v>
      </c>
      <c r="R63" s="166"/>
      <c r="S63" s="166"/>
      <c r="T63" s="166"/>
      <c r="U63" s="166"/>
      <c r="V63" s="166"/>
      <c r="W63" s="166"/>
      <c r="X63" s="166"/>
      <c r="Y63" s="166"/>
      <c r="Z63" s="166"/>
      <c r="AA63" s="166"/>
      <c r="AB63" s="166"/>
      <c r="AC63" s="137">
        <f t="shared" ref="AC63:AC74" si="22">SUM(N63:AB63)</f>
        <v>139.72999999999999</v>
      </c>
      <c r="AD63" s="167"/>
      <c r="AE63" s="168"/>
    </row>
    <row r="64" spans="2:31" outlineLevel="1" x14ac:dyDescent="0.25">
      <c r="B64" s="160" t="str">
        <f>IF(C64&gt;0,IFERROR(_xlfn.IFS(D64&lt;=DATE(YEAR('Basisdaten zum Projekt'!$E$12),MONTH('Basisdaten zum Projekt'!$E$12),1),'Basisdaten zum Projekt'!$A$12,D64&lt;=DATE(YEAR('Basisdaten zum Projekt'!$E$13),MONTH('Basisdaten zum Projekt'!$E$13),1),'Basisdaten zum Projekt'!$A$13,D64&lt;=DATE(YEAR('Basisdaten zum Projekt'!$E$14),MONTH('Basisdaten zum Projekt'!$E$14),1),'Basisdaten zum Projekt'!$A$14,D64&lt;=DATE(YEAR('Basisdaten zum Projekt'!$E$15),MONTH('Basisdaten zum Projekt'!$E$15),1),'Basisdaten zum Projekt'!$A$15,D64&lt;=DATE(YEAR('Basisdaten zum Projekt'!$E$16),MONTH('Basisdaten zum Projekt'!$E$16),1),'Basisdaten zum Projekt'!$A$16),""),"")</f>
        <v>P1</v>
      </c>
      <c r="C64" s="160">
        <f>IF(C63&gt;0,C63+1,IF(DATE(YEAR('Basisdaten zum Projekt'!$C$5),MONTH('Basisdaten zum Projekt'!$C$5),1)=D64,1,0))</f>
        <v>11</v>
      </c>
      <c r="D64" s="161">
        <f t="shared" ref="D64:D74" si="23">DATE(YEAR(D63),MONTH(D63)+1,DAY(D63))</f>
        <v>44958</v>
      </c>
      <c r="E64" s="198">
        <v>1</v>
      </c>
      <c r="F64" s="115">
        <f t="shared" si="20"/>
        <v>17.916666666666668</v>
      </c>
      <c r="G64" s="208">
        <v>6115.43</v>
      </c>
      <c r="H64" s="198">
        <v>1</v>
      </c>
      <c r="I64" s="115">
        <f t="shared" si="21"/>
        <v>17.916666666666668</v>
      </c>
      <c r="J64" s="164">
        <v>6276.57</v>
      </c>
      <c r="M64" s="161">
        <f t="shared" si="15"/>
        <v>44958</v>
      </c>
      <c r="N64" s="166">
        <v>91.2</v>
      </c>
      <c r="O64" s="166">
        <v>11</v>
      </c>
      <c r="P64" s="166">
        <v>16</v>
      </c>
      <c r="Q64" s="166">
        <v>11.25</v>
      </c>
      <c r="R64" s="166"/>
      <c r="S64" s="166"/>
      <c r="T64" s="166"/>
      <c r="U64" s="166"/>
      <c r="V64" s="166"/>
      <c r="W64" s="166"/>
      <c r="X64" s="166"/>
      <c r="Y64" s="166"/>
      <c r="Z64" s="166"/>
      <c r="AA64" s="166"/>
      <c r="AB64" s="166"/>
      <c r="AC64" s="137">
        <f t="shared" si="22"/>
        <v>129.44999999999999</v>
      </c>
      <c r="AD64" s="167"/>
    </row>
    <row r="65" spans="2:30" outlineLevel="1" x14ac:dyDescent="0.25">
      <c r="B65" s="160" t="str">
        <f>IF(C65&gt;0,IFERROR(_xlfn.IFS(D65&lt;=DATE(YEAR('Basisdaten zum Projekt'!$E$12),MONTH('Basisdaten zum Projekt'!$E$12),1),'Basisdaten zum Projekt'!$A$12,D65&lt;=DATE(YEAR('Basisdaten zum Projekt'!$E$13),MONTH('Basisdaten zum Projekt'!$E$13),1),'Basisdaten zum Projekt'!$A$13,D65&lt;=DATE(YEAR('Basisdaten zum Projekt'!$E$14),MONTH('Basisdaten zum Projekt'!$E$14),1),'Basisdaten zum Projekt'!$A$14,D65&lt;=DATE(YEAR('Basisdaten zum Projekt'!$E$15),MONTH('Basisdaten zum Projekt'!$E$15),1),'Basisdaten zum Projekt'!$A$15,D65&lt;=DATE(YEAR('Basisdaten zum Projekt'!$E$16),MONTH('Basisdaten zum Projekt'!$E$16),1),'Basisdaten zum Projekt'!$A$16),""),"")</f>
        <v>P1</v>
      </c>
      <c r="C65" s="160">
        <f>IF(C64&gt;0,C64+1,IF(DATE(YEAR('Basisdaten zum Projekt'!$C$5),MONTH('Basisdaten zum Projekt'!$C$5),1)=D65,1,0))</f>
        <v>12</v>
      </c>
      <c r="D65" s="161">
        <f t="shared" si="23"/>
        <v>44986</v>
      </c>
      <c r="E65" s="198">
        <v>1</v>
      </c>
      <c r="F65" s="115">
        <f t="shared" si="20"/>
        <v>17.916666666666668</v>
      </c>
      <c r="G65" s="208">
        <v>6115.43</v>
      </c>
      <c r="H65" s="198">
        <v>1</v>
      </c>
      <c r="I65" s="115">
        <f t="shared" si="21"/>
        <v>17.916666666666668</v>
      </c>
      <c r="J65" s="164">
        <v>6276.57</v>
      </c>
      <c r="M65" s="161">
        <f t="shared" si="15"/>
        <v>44986</v>
      </c>
      <c r="N65" s="166">
        <v>108.75</v>
      </c>
      <c r="O65" s="166">
        <v>14.4</v>
      </c>
      <c r="P65" s="166">
        <v>13</v>
      </c>
      <c r="Q65" s="166">
        <v>17</v>
      </c>
      <c r="R65" s="166"/>
      <c r="S65" s="166"/>
      <c r="T65" s="166"/>
      <c r="U65" s="166"/>
      <c r="V65" s="166"/>
      <c r="W65" s="166"/>
      <c r="X65" s="166"/>
      <c r="Y65" s="166"/>
      <c r="Z65" s="166"/>
      <c r="AA65" s="166"/>
      <c r="AB65" s="166"/>
      <c r="AC65" s="137">
        <f t="shared" si="22"/>
        <v>153.15</v>
      </c>
      <c r="AD65" s="167"/>
    </row>
    <row r="66" spans="2:30" outlineLevel="1" x14ac:dyDescent="0.25">
      <c r="B66" s="160" t="str">
        <f>IF(C66&gt;0,IFERROR(_xlfn.IFS(D66&lt;=DATE(YEAR('Basisdaten zum Projekt'!$E$12),MONTH('Basisdaten zum Projekt'!$E$12),1),'Basisdaten zum Projekt'!$A$12,D66&lt;=DATE(YEAR('Basisdaten zum Projekt'!$E$13),MONTH('Basisdaten zum Projekt'!$E$13),1),'Basisdaten zum Projekt'!$A$13,D66&lt;=DATE(YEAR('Basisdaten zum Projekt'!$E$14),MONTH('Basisdaten zum Projekt'!$E$14),1),'Basisdaten zum Projekt'!$A$14,D66&lt;=DATE(YEAR('Basisdaten zum Projekt'!$E$15),MONTH('Basisdaten zum Projekt'!$E$15),1),'Basisdaten zum Projekt'!$A$15,D66&lt;=DATE(YEAR('Basisdaten zum Projekt'!$E$16),MONTH('Basisdaten zum Projekt'!$E$16),1),'Basisdaten zum Projekt'!$A$16),""),"")</f>
        <v>P2</v>
      </c>
      <c r="C66" s="160">
        <f>IF(C65&gt;0,C65+1,IF(DATE(YEAR('Basisdaten zum Projekt'!$C$5),MONTH('Basisdaten zum Projekt'!$C$5),1)=D66,1,0))</f>
        <v>13</v>
      </c>
      <c r="D66" s="161">
        <f t="shared" si="23"/>
        <v>45017</v>
      </c>
      <c r="E66" s="162">
        <v>1</v>
      </c>
      <c r="F66" s="115">
        <f t="shared" si="20"/>
        <v>17.916666666666668</v>
      </c>
      <c r="G66" s="208">
        <v>6276.57</v>
      </c>
      <c r="H66" s="162">
        <v>1</v>
      </c>
      <c r="I66" s="115">
        <f t="shared" si="21"/>
        <v>17.916666666666668</v>
      </c>
      <c r="J66" s="164">
        <v>6276.57</v>
      </c>
      <c r="M66" s="161">
        <f t="shared" si="15"/>
        <v>45017</v>
      </c>
      <c r="N66" s="287">
        <v>79.2</v>
      </c>
      <c r="O66" s="166">
        <v>17.5</v>
      </c>
      <c r="P66" s="166">
        <v>31.4</v>
      </c>
      <c r="Q66" s="166">
        <v>24</v>
      </c>
      <c r="R66" s="166"/>
      <c r="S66" s="166"/>
      <c r="T66" s="166"/>
      <c r="U66" s="166"/>
      <c r="V66" s="166"/>
      <c r="W66" s="166"/>
      <c r="X66" s="166"/>
      <c r="Y66" s="166"/>
      <c r="Z66" s="166"/>
      <c r="AA66" s="166"/>
      <c r="AB66" s="166"/>
      <c r="AC66" s="137">
        <f t="shared" si="22"/>
        <v>152.1</v>
      </c>
      <c r="AD66" s="167"/>
    </row>
    <row r="67" spans="2:30" outlineLevel="1" x14ac:dyDescent="0.25">
      <c r="B67" s="160" t="str">
        <f>IF(C67&gt;0,IFERROR(_xlfn.IFS(D67&lt;=DATE(YEAR('Basisdaten zum Projekt'!$E$12),MONTH('Basisdaten zum Projekt'!$E$12),1),'Basisdaten zum Projekt'!$A$12,D67&lt;=DATE(YEAR('Basisdaten zum Projekt'!$E$13),MONTH('Basisdaten zum Projekt'!$E$13),1),'Basisdaten zum Projekt'!$A$13,D67&lt;=DATE(YEAR('Basisdaten zum Projekt'!$E$14),MONTH('Basisdaten zum Projekt'!$E$14),1),'Basisdaten zum Projekt'!$A$14,D67&lt;=DATE(YEAR('Basisdaten zum Projekt'!$E$15),MONTH('Basisdaten zum Projekt'!$E$15),1),'Basisdaten zum Projekt'!$A$15,D67&lt;=DATE(YEAR('Basisdaten zum Projekt'!$E$16),MONTH('Basisdaten zum Projekt'!$E$16),1),'Basisdaten zum Projekt'!$A$16),""),"")</f>
        <v>P2</v>
      </c>
      <c r="C67" s="160">
        <f>IF(C66&gt;0,C66+1,IF(DATE(YEAR('Basisdaten zum Projekt'!$C$5),MONTH('Basisdaten zum Projekt'!$C$5),1)=D67,1,0))</f>
        <v>14</v>
      </c>
      <c r="D67" s="161">
        <f t="shared" si="23"/>
        <v>45047</v>
      </c>
      <c r="E67" s="162">
        <v>1</v>
      </c>
      <c r="F67" s="115">
        <f t="shared" si="20"/>
        <v>17.916666666666668</v>
      </c>
      <c r="G67" s="208">
        <v>6276.57</v>
      </c>
      <c r="H67" s="162">
        <v>1</v>
      </c>
      <c r="I67" s="115">
        <f t="shared" si="21"/>
        <v>17.916666666666668</v>
      </c>
      <c r="J67" s="164">
        <v>6276.57</v>
      </c>
      <c r="M67" s="161">
        <f t="shared" si="15"/>
        <v>45047</v>
      </c>
      <c r="N67" s="166">
        <v>82.2</v>
      </c>
      <c r="O67" s="166">
        <v>20.25</v>
      </c>
      <c r="P67" s="166">
        <v>27.5</v>
      </c>
      <c r="Q67" s="166">
        <v>12.25</v>
      </c>
      <c r="R67" s="166"/>
      <c r="S67" s="166"/>
      <c r="T67" s="166"/>
      <c r="U67" s="166"/>
      <c r="V67" s="166"/>
      <c r="W67" s="166"/>
      <c r="X67" s="166"/>
      <c r="Y67" s="166"/>
      <c r="Z67" s="166"/>
      <c r="AA67" s="166"/>
      <c r="AB67" s="166"/>
      <c r="AC67" s="137">
        <f t="shared" si="22"/>
        <v>142.19999999999999</v>
      </c>
      <c r="AD67" s="167"/>
    </row>
    <row r="68" spans="2:30" outlineLevel="1" x14ac:dyDescent="0.25">
      <c r="B68" s="160" t="str">
        <f>IF(C68&gt;0,IFERROR(_xlfn.IFS(D68&lt;=DATE(YEAR('Basisdaten zum Projekt'!$E$12),MONTH('Basisdaten zum Projekt'!$E$12),1),'Basisdaten zum Projekt'!$A$12,D68&lt;=DATE(YEAR('Basisdaten zum Projekt'!$E$13),MONTH('Basisdaten zum Projekt'!$E$13),1),'Basisdaten zum Projekt'!$A$13,D68&lt;=DATE(YEAR('Basisdaten zum Projekt'!$E$14),MONTH('Basisdaten zum Projekt'!$E$14),1),'Basisdaten zum Projekt'!$A$14,D68&lt;=DATE(YEAR('Basisdaten zum Projekt'!$E$15),MONTH('Basisdaten zum Projekt'!$E$15),1),'Basisdaten zum Projekt'!$A$15,D68&lt;=DATE(YEAR('Basisdaten zum Projekt'!$E$16),MONTH('Basisdaten zum Projekt'!$E$16),1),'Basisdaten zum Projekt'!$A$16),""),"")</f>
        <v>P2</v>
      </c>
      <c r="C68" s="160">
        <f>IF(C67&gt;0,C67+1,IF(DATE(YEAR('Basisdaten zum Projekt'!$C$5),MONTH('Basisdaten zum Projekt'!$C$5),1)=D68,1,0))</f>
        <v>15</v>
      </c>
      <c r="D68" s="161">
        <f t="shared" si="23"/>
        <v>45078</v>
      </c>
      <c r="E68" s="162">
        <v>1</v>
      </c>
      <c r="F68" s="115">
        <f t="shared" si="20"/>
        <v>17.916666666666668</v>
      </c>
      <c r="G68" s="208">
        <v>6276.57</v>
      </c>
      <c r="H68" s="162">
        <v>1</v>
      </c>
      <c r="I68" s="115">
        <f t="shared" si="21"/>
        <v>17.916666666666668</v>
      </c>
      <c r="J68" s="164">
        <v>6276.57</v>
      </c>
      <c r="M68" s="161">
        <f t="shared" si="15"/>
        <v>45078</v>
      </c>
      <c r="N68" s="166">
        <v>74.25</v>
      </c>
      <c r="O68" s="166">
        <v>43</v>
      </c>
      <c r="P68" s="166">
        <v>11</v>
      </c>
      <c r="Q68" s="166">
        <v>15</v>
      </c>
      <c r="R68" s="166"/>
      <c r="S68" s="166"/>
      <c r="T68" s="166"/>
      <c r="U68" s="166"/>
      <c r="V68" s="166"/>
      <c r="W68" s="166"/>
      <c r="X68" s="166"/>
      <c r="Y68" s="166"/>
      <c r="Z68" s="166"/>
      <c r="AA68" s="166"/>
      <c r="AB68" s="166"/>
      <c r="AC68" s="137">
        <f t="shared" si="22"/>
        <v>143.25</v>
      </c>
      <c r="AD68" s="167"/>
    </row>
    <row r="69" spans="2:30" outlineLevel="1" x14ac:dyDescent="0.25">
      <c r="B69" s="160" t="str">
        <f>IF(C69&gt;0,IFERROR(_xlfn.IFS(D69&lt;=DATE(YEAR('Basisdaten zum Projekt'!$E$12),MONTH('Basisdaten zum Projekt'!$E$12),1),'Basisdaten zum Projekt'!$A$12,D69&lt;=DATE(YEAR('Basisdaten zum Projekt'!$E$13),MONTH('Basisdaten zum Projekt'!$E$13),1),'Basisdaten zum Projekt'!$A$13,D69&lt;=DATE(YEAR('Basisdaten zum Projekt'!$E$14),MONTH('Basisdaten zum Projekt'!$E$14),1),'Basisdaten zum Projekt'!$A$14,D69&lt;=DATE(YEAR('Basisdaten zum Projekt'!$E$15),MONTH('Basisdaten zum Projekt'!$E$15),1),'Basisdaten zum Projekt'!$A$15,D69&lt;=DATE(YEAR('Basisdaten zum Projekt'!$E$16),MONTH('Basisdaten zum Projekt'!$E$16),1),'Basisdaten zum Projekt'!$A$16),""),"")</f>
        <v>P2</v>
      </c>
      <c r="C69" s="160">
        <f>IF(C68&gt;0,C68+1,IF(DATE(YEAR('Basisdaten zum Projekt'!$C$5),MONTH('Basisdaten zum Projekt'!$C$5),1)=D69,1,0))</f>
        <v>16</v>
      </c>
      <c r="D69" s="161">
        <f t="shared" si="23"/>
        <v>45108</v>
      </c>
      <c r="E69" s="162">
        <v>1</v>
      </c>
      <c r="F69" s="115">
        <f t="shared" si="20"/>
        <v>17.916666666666668</v>
      </c>
      <c r="G69" s="208">
        <v>6276.57</v>
      </c>
      <c r="H69" s="162">
        <v>1</v>
      </c>
      <c r="I69" s="115">
        <f t="shared" si="21"/>
        <v>17.916666666666668</v>
      </c>
      <c r="J69" s="164">
        <v>6276.57</v>
      </c>
      <c r="M69" s="161">
        <f t="shared" si="15"/>
        <v>45108</v>
      </c>
      <c r="N69" s="166">
        <v>87.4</v>
      </c>
      <c r="O69" s="166">
        <v>21.5</v>
      </c>
      <c r="P69" s="166">
        <v>33.200000000000003</v>
      </c>
      <c r="Q69" s="166">
        <v>12</v>
      </c>
      <c r="R69" s="166"/>
      <c r="S69" s="166"/>
      <c r="T69" s="166"/>
      <c r="U69" s="166"/>
      <c r="V69" s="166"/>
      <c r="W69" s="166"/>
      <c r="X69" s="166"/>
      <c r="Y69" s="166"/>
      <c r="Z69" s="166"/>
      <c r="AA69" s="166"/>
      <c r="AB69" s="166"/>
      <c r="AC69" s="137">
        <f t="shared" si="22"/>
        <v>154.10000000000002</v>
      </c>
      <c r="AD69" s="167"/>
    </row>
    <row r="70" spans="2:30" outlineLevel="1" x14ac:dyDescent="0.25">
      <c r="B70" s="160" t="str">
        <f>IF(C70&gt;0,IFERROR(_xlfn.IFS(D70&lt;=DATE(YEAR('Basisdaten zum Projekt'!$E$12),MONTH('Basisdaten zum Projekt'!$E$12),1),'Basisdaten zum Projekt'!$A$12,D70&lt;=DATE(YEAR('Basisdaten zum Projekt'!$E$13),MONTH('Basisdaten zum Projekt'!$E$13),1),'Basisdaten zum Projekt'!$A$13,D70&lt;=DATE(YEAR('Basisdaten zum Projekt'!$E$14),MONTH('Basisdaten zum Projekt'!$E$14),1),'Basisdaten zum Projekt'!$A$14,D70&lt;=DATE(YEAR('Basisdaten zum Projekt'!$E$15),MONTH('Basisdaten zum Projekt'!$E$15),1),'Basisdaten zum Projekt'!$A$15,D70&lt;=DATE(YEAR('Basisdaten zum Projekt'!$E$16),MONTH('Basisdaten zum Projekt'!$E$16),1),'Basisdaten zum Projekt'!$A$16),""),"")</f>
        <v>P2</v>
      </c>
      <c r="C70" s="160">
        <f>IF(C69&gt;0,C69+1,IF(DATE(YEAR('Basisdaten zum Projekt'!$C$5),MONTH('Basisdaten zum Projekt'!$C$5),1)=D70,1,0))</f>
        <v>17</v>
      </c>
      <c r="D70" s="161">
        <f t="shared" si="23"/>
        <v>45139</v>
      </c>
      <c r="E70" s="162">
        <v>1</v>
      </c>
      <c r="F70" s="115">
        <f t="shared" si="20"/>
        <v>17.916666666666668</v>
      </c>
      <c r="G70" s="208">
        <v>6276.57</v>
      </c>
      <c r="H70" s="162">
        <v>1</v>
      </c>
      <c r="I70" s="115">
        <f t="shared" si="21"/>
        <v>17.916666666666668</v>
      </c>
      <c r="J70" s="164">
        <v>6276.57</v>
      </c>
      <c r="M70" s="161">
        <f t="shared" si="15"/>
        <v>45139</v>
      </c>
      <c r="N70" s="166">
        <v>45.1</v>
      </c>
      <c r="O70" s="166">
        <v>14.4</v>
      </c>
      <c r="P70" s="166">
        <v>12.2</v>
      </c>
      <c r="Q70" s="166">
        <v>17</v>
      </c>
      <c r="R70" s="166"/>
      <c r="S70" s="166"/>
      <c r="T70" s="166"/>
      <c r="U70" s="166"/>
      <c r="V70" s="166"/>
      <c r="W70" s="166"/>
      <c r="X70" s="166"/>
      <c r="Y70" s="166"/>
      <c r="Z70" s="166"/>
      <c r="AA70" s="166"/>
      <c r="AB70" s="166"/>
      <c r="AC70" s="137">
        <f t="shared" si="22"/>
        <v>88.7</v>
      </c>
      <c r="AD70" s="167"/>
    </row>
    <row r="71" spans="2:30" outlineLevel="1" x14ac:dyDescent="0.25">
      <c r="B71" s="160" t="str">
        <f>IF(C71&gt;0,IFERROR(_xlfn.IFS(D71&lt;=DATE(YEAR('Basisdaten zum Projekt'!$E$12),MONTH('Basisdaten zum Projekt'!$E$12),1),'Basisdaten zum Projekt'!$A$12,D71&lt;=DATE(YEAR('Basisdaten zum Projekt'!$E$13),MONTH('Basisdaten zum Projekt'!$E$13),1),'Basisdaten zum Projekt'!$A$13,D71&lt;=DATE(YEAR('Basisdaten zum Projekt'!$E$14),MONTH('Basisdaten zum Projekt'!$E$14),1),'Basisdaten zum Projekt'!$A$14,D71&lt;=DATE(YEAR('Basisdaten zum Projekt'!$E$15),MONTH('Basisdaten zum Projekt'!$E$15),1),'Basisdaten zum Projekt'!$A$15,D71&lt;=DATE(YEAR('Basisdaten zum Projekt'!$E$16),MONTH('Basisdaten zum Projekt'!$E$16),1),'Basisdaten zum Projekt'!$A$16),""),"")</f>
        <v>P2</v>
      </c>
      <c r="C71" s="160">
        <f>IF(C70&gt;0,C70+1,IF(DATE(YEAR('Basisdaten zum Projekt'!$C$5),MONTH('Basisdaten zum Projekt'!$C$5),1)=D71,1,0))</f>
        <v>18</v>
      </c>
      <c r="D71" s="161">
        <f t="shared" si="23"/>
        <v>45170</v>
      </c>
      <c r="E71" s="162">
        <v>1</v>
      </c>
      <c r="F71" s="115">
        <f t="shared" si="20"/>
        <v>17.916666666666668</v>
      </c>
      <c r="G71" s="208">
        <v>6276.57</v>
      </c>
      <c r="H71" s="162">
        <v>1</v>
      </c>
      <c r="I71" s="115">
        <f t="shared" si="21"/>
        <v>17.916666666666668</v>
      </c>
      <c r="J71" s="164">
        <v>6276.57</v>
      </c>
      <c r="M71" s="161">
        <f t="shared" si="15"/>
        <v>45170</v>
      </c>
      <c r="N71" s="166">
        <v>74.25</v>
      </c>
      <c r="O71" s="166">
        <v>25</v>
      </c>
      <c r="P71" s="166">
        <v>19</v>
      </c>
      <c r="Q71" s="166">
        <v>21.5</v>
      </c>
      <c r="R71" s="166"/>
      <c r="S71" s="166"/>
      <c r="T71" s="166"/>
      <c r="U71" s="166"/>
      <c r="V71" s="166"/>
      <c r="W71" s="166"/>
      <c r="X71" s="166"/>
      <c r="Y71" s="166"/>
      <c r="Z71" s="166"/>
      <c r="AA71" s="166"/>
      <c r="AB71" s="166"/>
      <c r="AC71" s="137">
        <f t="shared" si="22"/>
        <v>139.75</v>
      </c>
      <c r="AD71" s="167"/>
    </row>
    <row r="72" spans="2:30" outlineLevel="1" x14ac:dyDescent="0.25">
      <c r="B72" s="160" t="str">
        <f>IF(C72&gt;0,IFERROR(_xlfn.IFS(D72&lt;=DATE(YEAR('Basisdaten zum Projekt'!$E$12),MONTH('Basisdaten zum Projekt'!$E$12),1),'Basisdaten zum Projekt'!$A$12,D72&lt;=DATE(YEAR('Basisdaten zum Projekt'!$E$13),MONTH('Basisdaten zum Projekt'!$E$13),1),'Basisdaten zum Projekt'!$A$13,D72&lt;=DATE(YEAR('Basisdaten zum Projekt'!$E$14),MONTH('Basisdaten zum Projekt'!$E$14),1),'Basisdaten zum Projekt'!$A$14,D72&lt;=DATE(YEAR('Basisdaten zum Projekt'!$E$15),MONTH('Basisdaten zum Projekt'!$E$15),1),'Basisdaten zum Projekt'!$A$15,D72&lt;=DATE(YEAR('Basisdaten zum Projekt'!$E$16),MONTH('Basisdaten zum Projekt'!$E$16),1),'Basisdaten zum Projekt'!$A$16),""),"")</f>
        <v>P2</v>
      </c>
      <c r="C72" s="160">
        <f>IF(C71&gt;0,C71+1,IF(DATE(YEAR('Basisdaten zum Projekt'!$C$5),MONTH('Basisdaten zum Projekt'!$C$5),1)=D72,1,0))</f>
        <v>19</v>
      </c>
      <c r="D72" s="161">
        <f t="shared" si="23"/>
        <v>45200</v>
      </c>
      <c r="E72" s="162">
        <v>1</v>
      </c>
      <c r="F72" s="115">
        <f t="shared" si="20"/>
        <v>17.916666666666668</v>
      </c>
      <c r="G72" s="208">
        <v>6276.57</v>
      </c>
      <c r="H72" s="162">
        <v>1</v>
      </c>
      <c r="I72" s="115">
        <f t="shared" si="21"/>
        <v>17.916666666666668</v>
      </c>
      <c r="J72" s="164">
        <v>6276.57</v>
      </c>
      <c r="M72" s="161">
        <f t="shared" si="15"/>
        <v>45200</v>
      </c>
      <c r="N72" s="166">
        <v>87.4</v>
      </c>
      <c r="O72" s="166">
        <v>11</v>
      </c>
      <c r="P72" s="166">
        <v>37.200000000000003</v>
      </c>
      <c r="Q72" s="166">
        <v>12.25</v>
      </c>
      <c r="R72" s="166"/>
      <c r="S72" s="166"/>
      <c r="T72" s="166"/>
      <c r="U72" s="166"/>
      <c r="V72" s="166"/>
      <c r="W72" s="166"/>
      <c r="X72" s="166"/>
      <c r="Y72" s="166"/>
      <c r="Z72" s="166"/>
      <c r="AA72" s="166"/>
      <c r="AB72" s="166"/>
      <c r="AC72" s="137">
        <f t="shared" si="22"/>
        <v>147.85000000000002</v>
      </c>
      <c r="AD72" s="167"/>
    </row>
    <row r="73" spans="2:30" outlineLevel="1" x14ac:dyDescent="0.25">
      <c r="B73" s="160" t="str">
        <f>IF(C73&gt;0,IFERROR(_xlfn.IFS(D73&lt;=DATE(YEAR('Basisdaten zum Projekt'!$E$12),MONTH('Basisdaten zum Projekt'!$E$12),1),'Basisdaten zum Projekt'!$A$12,D73&lt;=DATE(YEAR('Basisdaten zum Projekt'!$E$13),MONTH('Basisdaten zum Projekt'!$E$13),1),'Basisdaten zum Projekt'!$A$13,D73&lt;=DATE(YEAR('Basisdaten zum Projekt'!$E$14),MONTH('Basisdaten zum Projekt'!$E$14),1),'Basisdaten zum Projekt'!$A$14,D73&lt;=DATE(YEAR('Basisdaten zum Projekt'!$E$15),MONTH('Basisdaten zum Projekt'!$E$15),1),'Basisdaten zum Projekt'!$A$15,D73&lt;=DATE(YEAR('Basisdaten zum Projekt'!$E$16),MONTH('Basisdaten zum Projekt'!$E$16),1),'Basisdaten zum Projekt'!$A$16),""),"")</f>
        <v>P2</v>
      </c>
      <c r="C73" s="160">
        <f>IF(C72&gt;0,C72+1,IF(DATE(YEAR('Basisdaten zum Projekt'!$C$5),MONTH('Basisdaten zum Projekt'!$C$5),1)=D73,1,0))</f>
        <v>20</v>
      </c>
      <c r="D73" s="161">
        <f t="shared" si="23"/>
        <v>45231</v>
      </c>
      <c r="E73" s="162">
        <v>1</v>
      </c>
      <c r="F73" s="115">
        <f t="shared" si="20"/>
        <v>17.916666666666668</v>
      </c>
      <c r="G73" s="208"/>
      <c r="H73" s="162">
        <v>1</v>
      </c>
      <c r="I73" s="115">
        <f t="shared" si="21"/>
        <v>17.916666666666668</v>
      </c>
      <c r="J73" s="164"/>
      <c r="M73" s="161">
        <f t="shared" si="15"/>
        <v>45231</v>
      </c>
      <c r="N73" s="166"/>
      <c r="O73" s="166"/>
      <c r="P73" s="166"/>
      <c r="Q73" s="166"/>
      <c r="R73" s="166"/>
      <c r="S73" s="166"/>
      <c r="T73" s="166"/>
      <c r="U73" s="166"/>
      <c r="V73" s="166"/>
      <c r="W73" s="166"/>
      <c r="X73" s="166"/>
      <c r="Y73" s="166"/>
      <c r="Z73" s="166"/>
      <c r="AA73" s="166"/>
      <c r="AB73" s="166"/>
      <c r="AC73" s="137">
        <f t="shared" si="22"/>
        <v>0</v>
      </c>
      <c r="AD73" s="167"/>
    </row>
    <row r="74" spans="2:30" outlineLevel="1" x14ac:dyDescent="0.25">
      <c r="B74" s="160" t="str">
        <f>IF(C74&gt;0,IFERROR(_xlfn.IFS(D74&lt;=DATE(YEAR('Basisdaten zum Projekt'!$E$12),MONTH('Basisdaten zum Projekt'!$E$12),1),'Basisdaten zum Projekt'!$A$12,D74&lt;=DATE(YEAR('Basisdaten zum Projekt'!$E$13),MONTH('Basisdaten zum Projekt'!$E$13),1),'Basisdaten zum Projekt'!$A$13,D74&lt;=DATE(YEAR('Basisdaten zum Projekt'!$E$14),MONTH('Basisdaten zum Projekt'!$E$14),1),'Basisdaten zum Projekt'!$A$14,D74&lt;=DATE(YEAR('Basisdaten zum Projekt'!$E$15),MONTH('Basisdaten zum Projekt'!$E$15),1),'Basisdaten zum Projekt'!$A$15,D74&lt;=DATE(YEAR('Basisdaten zum Projekt'!$E$16),MONTH('Basisdaten zum Projekt'!$E$16),1),'Basisdaten zum Projekt'!$A$16),""),"")</f>
        <v>P2</v>
      </c>
      <c r="C74" s="160">
        <f>IF(C73&gt;0,C73+1,IF(DATE(YEAR('Basisdaten zum Projekt'!$C$5),MONTH('Basisdaten zum Projekt'!$C$5),1)=D74,1,0))</f>
        <v>21</v>
      </c>
      <c r="D74" s="161">
        <f t="shared" si="23"/>
        <v>45261</v>
      </c>
      <c r="E74" s="162">
        <v>1</v>
      </c>
      <c r="F74" s="115">
        <f t="shared" si="20"/>
        <v>17.916666666666668</v>
      </c>
      <c r="G74" s="208"/>
      <c r="H74" s="162">
        <v>1</v>
      </c>
      <c r="I74" s="115">
        <f t="shared" si="21"/>
        <v>17.916666666666668</v>
      </c>
      <c r="J74" s="164"/>
      <c r="M74" s="161">
        <f t="shared" si="15"/>
        <v>45261</v>
      </c>
      <c r="N74" s="166"/>
      <c r="O74" s="166"/>
      <c r="P74" s="166"/>
      <c r="Q74" s="166"/>
      <c r="R74" s="166"/>
      <c r="S74" s="166"/>
      <c r="T74" s="166"/>
      <c r="U74" s="166"/>
      <c r="V74" s="166"/>
      <c r="W74" s="166"/>
      <c r="X74" s="166"/>
      <c r="Y74" s="166"/>
      <c r="Z74" s="166"/>
      <c r="AA74" s="166"/>
      <c r="AB74" s="166"/>
      <c r="AC74" s="137">
        <f t="shared" si="22"/>
        <v>0</v>
      </c>
      <c r="AD74" s="167"/>
    </row>
    <row r="75" spans="2:30" ht="15.75" thickBot="1" x14ac:dyDescent="0.3">
      <c r="B75" s="169"/>
      <c r="C75" s="170"/>
      <c r="D75" s="171">
        <f>D74</f>
        <v>45261</v>
      </c>
      <c r="E75" s="172"/>
      <c r="F75" s="173">
        <f>SUM(F63:F74)</f>
        <v>214.99999999999997</v>
      </c>
      <c r="G75" s="174">
        <f>SUM(G63:G74)</f>
        <v>62282.28</v>
      </c>
      <c r="H75" s="187"/>
      <c r="I75" s="173">
        <f>SUM(I63:I74)</f>
        <v>214.99999999999997</v>
      </c>
      <c r="J75" s="174">
        <f>SUM(J63:J74)</f>
        <v>62604.56</v>
      </c>
      <c r="M75" s="171">
        <f t="shared" si="15"/>
        <v>45261</v>
      </c>
      <c r="N75" s="177">
        <f>SUM(N63:N74)</f>
        <v>803.75</v>
      </c>
      <c r="O75" s="177">
        <f>SUM(O63:O74)</f>
        <v>199.25</v>
      </c>
      <c r="P75" s="177">
        <f>SUM(P63:P74)</f>
        <v>217.93</v>
      </c>
      <c r="Q75" s="177">
        <f>SUM(Q63:Q74)</f>
        <v>169.35</v>
      </c>
      <c r="R75" s="177">
        <f>SUM(R63:R74)</f>
        <v>0</v>
      </c>
      <c r="S75" s="177">
        <f t="shared" ref="S75:AB75" si="24">SUM(S63:S74)</f>
        <v>0</v>
      </c>
      <c r="T75" s="177">
        <f t="shared" si="24"/>
        <v>0</v>
      </c>
      <c r="U75" s="177">
        <f t="shared" si="24"/>
        <v>0</v>
      </c>
      <c r="V75" s="177">
        <f t="shared" si="24"/>
        <v>0</v>
      </c>
      <c r="W75" s="177">
        <f t="shared" si="24"/>
        <v>0</v>
      </c>
      <c r="X75" s="177">
        <f t="shared" si="24"/>
        <v>0</v>
      </c>
      <c r="Y75" s="177">
        <f t="shared" si="24"/>
        <v>0</v>
      </c>
      <c r="Z75" s="177">
        <f t="shared" si="24"/>
        <v>0</v>
      </c>
      <c r="AA75" s="177">
        <f t="shared" si="24"/>
        <v>0</v>
      </c>
      <c r="AB75" s="177">
        <f t="shared" si="24"/>
        <v>0</v>
      </c>
      <c r="AC75" s="177">
        <f>SUM(AC63:AC74)</f>
        <v>1390.2799999999997</v>
      </c>
      <c r="AD75" s="167"/>
    </row>
    <row r="76" spans="2:30" ht="28.5" customHeight="1" x14ac:dyDescent="0.25">
      <c r="B76" s="19"/>
      <c r="C76" s="19"/>
      <c r="N76" s="178">
        <f>IFERROR(N75/$H$6,0)</f>
        <v>103.84366925064599</v>
      </c>
      <c r="O76" s="178">
        <f>IFERROR(O75/$H$6,0)</f>
        <v>25.742894056847543</v>
      </c>
      <c r="P76" s="178">
        <f>IFERROR(P75/$H$6,0)</f>
        <v>28.156330749354005</v>
      </c>
      <c r="Q76" s="178">
        <f>IFERROR(Q75/$H$6,0)</f>
        <v>21.879844961240309</v>
      </c>
      <c r="R76" s="178">
        <f>IFERROR(R75/$H$6,0)</f>
        <v>0</v>
      </c>
      <c r="S76" s="178">
        <f t="shared" ref="S76:AB76" si="25">IFERROR(S75/$H$6,0)</f>
        <v>0</v>
      </c>
      <c r="T76" s="178">
        <f t="shared" si="25"/>
        <v>0</v>
      </c>
      <c r="U76" s="178">
        <f t="shared" si="25"/>
        <v>0</v>
      </c>
      <c r="V76" s="178">
        <f t="shared" si="25"/>
        <v>0</v>
      </c>
      <c r="W76" s="178">
        <f t="shared" si="25"/>
        <v>0</v>
      </c>
      <c r="X76" s="178">
        <f t="shared" si="25"/>
        <v>0</v>
      </c>
      <c r="Y76" s="178">
        <f t="shared" si="25"/>
        <v>0</v>
      </c>
      <c r="Z76" s="178">
        <f t="shared" si="25"/>
        <v>0</v>
      </c>
      <c r="AA76" s="178">
        <f t="shared" si="25"/>
        <v>0</v>
      </c>
      <c r="AB76" s="178">
        <f t="shared" si="25"/>
        <v>0</v>
      </c>
      <c r="AC76" s="178">
        <f>IFERROR(AC75/$H$6,0)</f>
        <v>179.62273901808783</v>
      </c>
      <c r="AD76" s="180" t="s">
        <v>370</v>
      </c>
    </row>
    <row r="77" spans="2:30" ht="15.75" thickBot="1" x14ac:dyDescent="0.3">
      <c r="B77" s="19"/>
      <c r="C77" s="19"/>
      <c r="N77" s="181"/>
      <c r="O77" s="181"/>
      <c r="P77" s="181"/>
      <c r="Q77" s="181"/>
      <c r="R77" s="181"/>
      <c r="S77" s="281"/>
      <c r="T77" s="282"/>
      <c r="U77" s="283"/>
      <c r="V77" s="283"/>
      <c r="W77" s="283"/>
      <c r="X77" s="283"/>
      <c r="Y77" s="283"/>
      <c r="Z77" s="283"/>
      <c r="AA77" s="283"/>
      <c r="AB77" s="284"/>
      <c r="AC77" s="181"/>
      <c r="AD77" s="182"/>
    </row>
    <row r="78" spans="2:30" outlineLevel="1" x14ac:dyDescent="0.25">
      <c r="B78" s="160" t="str">
        <f>IF(C78&gt;0,IFERROR(_xlfn.IFS(D78&lt;=DATE(YEAR('Basisdaten zum Projekt'!$E$12),MONTH('Basisdaten zum Projekt'!$E$12),1),'Basisdaten zum Projekt'!$A$12,D78&lt;=DATE(YEAR('Basisdaten zum Projekt'!$E$13),MONTH('Basisdaten zum Projekt'!$E$13),1),'Basisdaten zum Projekt'!$A$13,D78&lt;=DATE(YEAR('Basisdaten zum Projekt'!$E$14),MONTH('Basisdaten zum Projekt'!$E$14),1),'Basisdaten zum Projekt'!$A$14,D78&lt;=DATE(YEAR('Basisdaten zum Projekt'!$E$15),MONTH('Basisdaten zum Projekt'!$E$15),1),'Basisdaten zum Projekt'!$A$15,D78&lt;=DATE(YEAR('Basisdaten zum Projekt'!$E$16),MONTH('Basisdaten zum Projekt'!$E$16),1),'Basisdaten zum Projekt'!$A$16),""),"")</f>
        <v>P2</v>
      </c>
      <c r="C78" s="160">
        <f>IF(C74&gt;0,C74+1,IF(DATE(YEAR('Basisdaten zum Projekt'!$C$5),MONTH('Basisdaten zum Projekt'!$C$5),1)=D78,1,0))</f>
        <v>22</v>
      </c>
      <c r="D78" s="161">
        <f>DATE(YEAR(D74),MONTH(D74)+1,DAY(D74))</f>
        <v>45292</v>
      </c>
      <c r="E78" s="183">
        <v>1</v>
      </c>
      <c r="F78" s="184">
        <f t="shared" ref="F78:F89" si="26">215/12*E78</f>
        <v>17.916666666666668</v>
      </c>
      <c r="G78" s="208"/>
      <c r="H78" s="183">
        <v>1</v>
      </c>
      <c r="I78" s="184">
        <f t="shared" ref="I78:I89" si="27">215/12*H78</f>
        <v>17.916666666666668</v>
      </c>
      <c r="J78" s="186"/>
      <c r="M78" s="161">
        <f t="shared" si="15"/>
        <v>45292</v>
      </c>
      <c r="N78" s="166"/>
      <c r="O78" s="166"/>
      <c r="P78" s="166"/>
      <c r="Q78" s="166"/>
      <c r="R78" s="166"/>
      <c r="S78" s="166"/>
      <c r="T78" s="166"/>
      <c r="U78" s="166"/>
      <c r="V78" s="166"/>
      <c r="W78" s="166"/>
      <c r="X78" s="166"/>
      <c r="Y78" s="166"/>
      <c r="Z78" s="166"/>
      <c r="AA78" s="166"/>
      <c r="AB78" s="166"/>
      <c r="AC78" s="137">
        <f t="shared" ref="AC78:AC89" si="28">SUM(N78:AB78)</f>
        <v>0</v>
      </c>
      <c r="AD78" s="167"/>
    </row>
    <row r="79" spans="2:30" outlineLevel="1" x14ac:dyDescent="0.25">
      <c r="B79" s="160" t="str">
        <f>IF(C79&gt;0,IFERROR(_xlfn.IFS(D79&lt;=DATE(YEAR('Basisdaten zum Projekt'!$E$12),MONTH('Basisdaten zum Projekt'!$E$12),1),'Basisdaten zum Projekt'!$A$12,D79&lt;=DATE(YEAR('Basisdaten zum Projekt'!$E$13),MONTH('Basisdaten zum Projekt'!$E$13),1),'Basisdaten zum Projekt'!$A$13,D79&lt;=DATE(YEAR('Basisdaten zum Projekt'!$E$14),MONTH('Basisdaten zum Projekt'!$E$14),1),'Basisdaten zum Projekt'!$A$14,D79&lt;=DATE(YEAR('Basisdaten zum Projekt'!$E$15),MONTH('Basisdaten zum Projekt'!$E$15),1),'Basisdaten zum Projekt'!$A$15,D79&lt;=DATE(YEAR('Basisdaten zum Projekt'!$E$16),MONTH('Basisdaten zum Projekt'!$E$16),1),'Basisdaten zum Projekt'!$A$16),""),"")</f>
        <v>P2</v>
      </c>
      <c r="C79" s="160">
        <f>IF(C78&gt;0,C78+1,IF(DATE(YEAR('Basisdaten zum Projekt'!$C$5),MONTH('Basisdaten zum Projekt'!$C$5),1)=D79,1,0))</f>
        <v>23</v>
      </c>
      <c r="D79" s="161">
        <f t="shared" ref="D79:D89" si="29">DATE(YEAR(D78),MONTH(D78)+1,DAY(D78))</f>
        <v>45323</v>
      </c>
      <c r="E79" s="162">
        <v>1</v>
      </c>
      <c r="F79" s="115">
        <f t="shared" si="26"/>
        <v>17.916666666666668</v>
      </c>
      <c r="G79" s="208"/>
      <c r="H79" s="162">
        <v>1</v>
      </c>
      <c r="I79" s="115">
        <f t="shared" si="27"/>
        <v>17.916666666666668</v>
      </c>
      <c r="J79" s="164"/>
      <c r="M79" s="161">
        <f t="shared" si="15"/>
        <v>45323</v>
      </c>
      <c r="N79" s="166"/>
      <c r="O79" s="166"/>
      <c r="P79" s="166"/>
      <c r="Q79" s="166"/>
      <c r="R79" s="166"/>
      <c r="S79" s="166"/>
      <c r="T79" s="166"/>
      <c r="U79" s="166"/>
      <c r="V79" s="166"/>
      <c r="W79" s="166"/>
      <c r="X79" s="166"/>
      <c r="Y79" s="166"/>
      <c r="Z79" s="166"/>
      <c r="AA79" s="166"/>
      <c r="AB79" s="166"/>
      <c r="AC79" s="137">
        <f t="shared" si="28"/>
        <v>0</v>
      </c>
      <c r="AD79" s="167"/>
    </row>
    <row r="80" spans="2:30" outlineLevel="1" x14ac:dyDescent="0.25">
      <c r="B80" s="160" t="str">
        <f>IF(C80&gt;0,IFERROR(_xlfn.IFS(D80&lt;=DATE(YEAR('Basisdaten zum Projekt'!$E$12),MONTH('Basisdaten zum Projekt'!$E$12),1),'Basisdaten zum Projekt'!$A$12,D80&lt;=DATE(YEAR('Basisdaten zum Projekt'!$E$13),MONTH('Basisdaten zum Projekt'!$E$13),1),'Basisdaten zum Projekt'!$A$13,D80&lt;=DATE(YEAR('Basisdaten zum Projekt'!$E$14),MONTH('Basisdaten zum Projekt'!$E$14),1),'Basisdaten zum Projekt'!$A$14,D80&lt;=DATE(YEAR('Basisdaten zum Projekt'!$E$15),MONTH('Basisdaten zum Projekt'!$E$15),1),'Basisdaten zum Projekt'!$A$15,D80&lt;=DATE(YEAR('Basisdaten zum Projekt'!$E$16),MONTH('Basisdaten zum Projekt'!$E$16),1),'Basisdaten zum Projekt'!$A$16),""),"")</f>
        <v>P2</v>
      </c>
      <c r="C80" s="160">
        <f>IF(C79&gt;0,C79+1,IF(DATE(YEAR('Basisdaten zum Projekt'!$C$5),MONTH('Basisdaten zum Projekt'!$C$5),1)=D80,1,0))</f>
        <v>24</v>
      </c>
      <c r="D80" s="161">
        <f t="shared" si="29"/>
        <v>45352</v>
      </c>
      <c r="E80" s="162">
        <v>1</v>
      </c>
      <c r="F80" s="115">
        <f t="shared" si="26"/>
        <v>17.916666666666668</v>
      </c>
      <c r="G80" s="208"/>
      <c r="H80" s="162">
        <v>1</v>
      </c>
      <c r="I80" s="115">
        <f t="shared" si="27"/>
        <v>17.916666666666668</v>
      </c>
      <c r="J80" s="164"/>
      <c r="M80" s="161">
        <f t="shared" si="15"/>
        <v>45352</v>
      </c>
      <c r="N80" s="166"/>
      <c r="O80" s="166"/>
      <c r="P80" s="166"/>
      <c r="Q80" s="166"/>
      <c r="R80" s="166"/>
      <c r="S80" s="166"/>
      <c r="T80" s="166"/>
      <c r="U80" s="166"/>
      <c r="V80" s="166"/>
      <c r="W80" s="166"/>
      <c r="X80" s="166"/>
      <c r="Y80" s="166"/>
      <c r="Z80" s="166"/>
      <c r="AA80" s="166"/>
      <c r="AB80" s="166"/>
      <c r="AC80" s="137">
        <f t="shared" si="28"/>
        <v>0</v>
      </c>
      <c r="AD80" s="167"/>
    </row>
    <row r="81" spans="2:30" outlineLevel="1" x14ac:dyDescent="0.25">
      <c r="B81" s="160" t="str">
        <f>IF(C81&gt;0,IFERROR(_xlfn.IFS(D81&lt;=DATE(YEAR('Basisdaten zum Projekt'!$E$12),MONTH('Basisdaten zum Projekt'!$E$12),1),'Basisdaten zum Projekt'!$A$12,D81&lt;=DATE(YEAR('Basisdaten zum Projekt'!$E$13),MONTH('Basisdaten zum Projekt'!$E$13),1),'Basisdaten zum Projekt'!$A$13,D81&lt;=DATE(YEAR('Basisdaten zum Projekt'!$E$14),MONTH('Basisdaten zum Projekt'!$E$14),1),'Basisdaten zum Projekt'!$A$14,D81&lt;=DATE(YEAR('Basisdaten zum Projekt'!$E$15),MONTH('Basisdaten zum Projekt'!$E$15),1),'Basisdaten zum Projekt'!$A$15,D81&lt;=DATE(YEAR('Basisdaten zum Projekt'!$E$16),MONTH('Basisdaten zum Projekt'!$E$16),1),'Basisdaten zum Projekt'!$A$16),""),"")</f>
        <v>P2</v>
      </c>
      <c r="C81" s="160">
        <f>IF(C80&gt;0,C80+1,IF(DATE(YEAR('Basisdaten zum Projekt'!$C$5),MONTH('Basisdaten zum Projekt'!$C$5),1)=D81,1,0))</f>
        <v>25</v>
      </c>
      <c r="D81" s="161">
        <f t="shared" si="29"/>
        <v>45383</v>
      </c>
      <c r="E81" s="162">
        <v>1</v>
      </c>
      <c r="F81" s="115">
        <f t="shared" si="26"/>
        <v>17.916666666666668</v>
      </c>
      <c r="G81" s="208"/>
      <c r="H81" s="162">
        <v>1</v>
      </c>
      <c r="I81" s="115">
        <f t="shared" si="27"/>
        <v>17.916666666666668</v>
      </c>
      <c r="J81" s="164"/>
      <c r="M81" s="161">
        <f t="shared" si="15"/>
        <v>45383</v>
      </c>
      <c r="N81" s="166"/>
      <c r="O81" s="166"/>
      <c r="P81" s="166"/>
      <c r="Q81" s="166"/>
      <c r="R81" s="166"/>
      <c r="S81" s="166"/>
      <c r="T81" s="166"/>
      <c r="U81" s="166"/>
      <c r="V81" s="166"/>
      <c r="W81" s="166"/>
      <c r="X81" s="166"/>
      <c r="Y81" s="166"/>
      <c r="Z81" s="166"/>
      <c r="AA81" s="166"/>
      <c r="AB81" s="166"/>
      <c r="AC81" s="137">
        <f t="shared" si="28"/>
        <v>0</v>
      </c>
      <c r="AD81" s="167"/>
    </row>
    <row r="82" spans="2:30" outlineLevel="1" x14ac:dyDescent="0.25">
      <c r="B82" s="160" t="str">
        <f>IF(C82&gt;0,IFERROR(_xlfn.IFS(D82&lt;=DATE(YEAR('Basisdaten zum Projekt'!$E$12),MONTH('Basisdaten zum Projekt'!$E$12),1),'Basisdaten zum Projekt'!$A$12,D82&lt;=DATE(YEAR('Basisdaten zum Projekt'!$E$13),MONTH('Basisdaten zum Projekt'!$E$13),1),'Basisdaten zum Projekt'!$A$13,D82&lt;=DATE(YEAR('Basisdaten zum Projekt'!$E$14),MONTH('Basisdaten zum Projekt'!$E$14),1),'Basisdaten zum Projekt'!$A$14,D82&lt;=DATE(YEAR('Basisdaten zum Projekt'!$E$15),MONTH('Basisdaten zum Projekt'!$E$15),1),'Basisdaten zum Projekt'!$A$15,D82&lt;=DATE(YEAR('Basisdaten zum Projekt'!$E$16),MONTH('Basisdaten zum Projekt'!$E$16),1),'Basisdaten zum Projekt'!$A$16),""),"")</f>
        <v>P2</v>
      </c>
      <c r="C82" s="160">
        <f>IF(C81&gt;0,C81+1,IF(DATE(YEAR('Basisdaten zum Projekt'!$C$5),MONTH('Basisdaten zum Projekt'!$C$5),1)=D82,1,0))</f>
        <v>26</v>
      </c>
      <c r="D82" s="161">
        <f t="shared" si="29"/>
        <v>45413</v>
      </c>
      <c r="E82" s="162">
        <v>1</v>
      </c>
      <c r="F82" s="115">
        <f t="shared" si="26"/>
        <v>17.916666666666668</v>
      </c>
      <c r="G82" s="208"/>
      <c r="H82" s="162">
        <v>1</v>
      </c>
      <c r="I82" s="115">
        <f t="shared" si="27"/>
        <v>17.916666666666668</v>
      </c>
      <c r="J82" s="164"/>
      <c r="M82" s="161">
        <f t="shared" si="15"/>
        <v>45413</v>
      </c>
      <c r="N82" s="166"/>
      <c r="O82" s="166"/>
      <c r="P82" s="166"/>
      <c r="Q82" s="166"/>
      <c r="R82" s="166"/>
      <c r="S82" s="166"/>
      <c r="T82" s="166"/>
      <c r="U82" s="166"/>
      <c r="V82" s="166"/>
      <c r="W82" s="166"/>
      <c r="X82" s="166"/>
      <c r="Y82" s="166"/>
      <c r="Z82" s="166"/>
      <c r="AA82" s="166"/>
      <c r="AB82" s="166"/>
      <c r="AC82" s="137">
        <f t="shared" si="28"/>
        <v>0</v>
      </c>
      <c r="AD82" s="167"/>
    </row>
    <row r="83" spans="2:30" outlineLevel="1" x14ac:dyDescent="0.25">
      <c r="B83" s="160" t="str">
        <f>IF(C83&gt;0,IFERROR(_xlfn.IFS(D83&lt;=DATE(YEAR('Basisdaten zum Projekt'!$E$12),MONTH('Basisdaten zum Projekt'!$E$12),1),'Basisdaten zum Projekt'!$A$12,D83&lt;=DATE(YEAR('Basisdaten zum Projekt'!$E$13),MONTH('Basisdaten zum Projekt'!$E$13),1),'Basisdaten zum Projekt'!$A$13,D83&lt;=DATE(YEAR('Basisdaten zum Projekt'!$E$14),MONTH('Basisdaten zum Projekt'!$E$14),1),'Basisdaten zum Projekt'!$A$14,D83&lt;=DATE(YEAR('Basisdaten zum Projekt'!$E$15),MONTH('Basisdaten zum Projekt'!$E$15),1),'Basisdaten zum Projekt'!$A$15,D83&lt;=DATE(YEAR('Basisdaten zum Projekt'!$E$16),MONTH('Basisdaten zum Projekt'!$E$16),1),'Basisdaten zum Projekt'!$A$16),""),"")</f>
        <v>P2</v>
      </c>
      <c r="C83" s="160">
        <f>IF(C82&gt;0,C82+1,IF(DATE(YEAR('Basisdaten zum Projekt'!$C$5),MONTH('Basisdaten zum Projekt'!$C$5),1)=D83,1,0))</f>
        <v>27</v>
      </c>
      <c r="D83" s="161">
        <f t="shared" si="29"/>
        <v>45444</v>
      </c>
      <c r="E83" s="162">
        <v>1</v>
      </c>
      <c r="F83" s="115">
        <f t="shared" si="26"/>
        <v>17.916666666666668</v>
      </c>
      <c r="G83" s="208"/>
      <c r="H83" s="162">
        <v>1</v>
      </c>
      <c r="I83" s="115">
        <f t="shared" si="27"/>
        <v>17.916666666666668</v>
      </c>
      <c r="J83" s="164"/>
      <c r="M83" s="161">
        <f t="shared" si="15"/>
        <v>45444</v>
      </c>
      <c r="N83" s="166"/>
      <c r="O83" s="166"/>
      <c r="P83" s="166"/>
      <c r="Q83" s="166"/>
      <c r="R83" s="166"/>
      <c r="S83" s="166"/>
      <c r="T83" s="166"/>
      <c r="U83" s="166"/>
      <c r="V83" s="166"/>
      <c r="W83" s="166"/>
      <c r="X83" s="166"/>
      <c r="Y83" s="166"/>
      <c r="Z83" s="166"/>
      <c r="AA83" s="166"/>
      <c r="AB83" s="166"/>
      <c r="AC83" s="137">
        <f t="shared" si="28"/>
        <v>0</v>
      </c>
      <c r="AD83" s="167"/>
    </row>
    <row r="84" spans="2:30" outlineLevel="1" x14ac:dyDescent="0.25">
      <c r="B84" s="160" t="str">
        <f>IF(C84&gt;0,IFERROR(_xlfn.IFS(D84&lt;=DATE(YEAR('Basisdaten zum Projekt'!$E$12),MONTH('Basisdaten zum Projekt'!$E$12),1),'Basisdaten zum Projekt'!$A$12,D84&lt;=DATE(YEAR('Basisdaten zum Projekt'!$E$13),MONTH('Basisdaten zum Projekt'!$E$13),1),'Basisdaten zum Projekt'!$A$13,D84&lt;=DATE(YEAR('Basisdaten zum Projekt'!$E$14),MONTH('Basisdaten zum Projekt'!$E$14),1),'Basisdaten zum Projekt'!$A$14,D84&lt;=DATE(YEAR('Basisdaten zum Projekt'!$E$15),MONTH('Basisdaten zum Projekt'!$E$15),1),'Basisdaten zum Projekt'!$A$15,D84&lt;=DATE(YEAR('Basisdaten zum Projekt'!$E$16),MONTH('Basisdaten zum Projekt'!$E$16),1),'Basisdaten zum Projekt'!$A$16),""),"")</f>
        <v>P2</v>
      </c>
      <c r="C84" s="160">
        <f>IF(C83&gt;0,C83+1,IF(DATE(YEAR('Basisdaten zum Projekt'!$C$5),MONTH('Basisdaten zum Projekt'!$C$5),1)=D84,1,0))</f>
        <v>28</v>
      </c>
      <c r="D84" s="161">
        <f t="shared" si="29"/>
        <v>45474</v>
      </c>
      <c r="E84" s="162">
        <v>1</v>
      </c>
      <c r="F84" s="115">
        <f t="shared" si="26"/>
        <v>17.916666666666668</v>
      </c>
      <c r="G84" s="208"/>
      <c r="H84" s="162">
        <v>1</v>
      </c>
      <c r="I84" s="115">
        <f t="shared" si="27"/>
        <v>17.916666666666668</v>
      </c>
      <c r="J84" s="164"/>
      <c r="M84" s="161">
        <f t="shared" si="15"/>
        <v>45474</v>
      </c>
      <c r="N84" s="166"/>
      <c r="O84" s="166"/>
      <c r="P84" s="166"/>
      <c r="Q84" s="166"/>
      <c r="R84" s="166"/>
      <c r="S84" s="166"/>
      <c r="T84" s="166"/>
      <c r="U84" s="166"/>
      <c r="V84" s="166"/>
      <c r="W84" s="166"/>
      <c r="X84" s="166"/>
      <c r="Y84" s="166"/>
      <c r="Z84" s="166"/>
      <c r="AA84" s="166"/>
      <c r="AB84" s="166"/>
      <c r="AC84" s="137">
        <f t="shared" si="28"/>
        <v>0</v>
      </c>
      <c r="AD84" s="167"/>
    </row>
    <row r="85" spans="2:30" outlineLevel="1" x14ac:dyDescent="0.25">
      <c r="B85" s="160" t="str">
        <f>IF(C85&gt;0,IFERROR(_xlfn.IFS(D85&lt;=DATE(YEAR('Basisdaten zum Projekt'!$E$12),MONTH('Basisdaten zum Projekt'!$E$12),1),'Basisdaten zum Projekt'!$A$12,D85&lt;=DATE(YEAR('Basisdaten zum Projekt'!$E$13),MONTH('Basisdaten zum Projekt'!$E$13),1),'Basisdaten zum Projekt'!$A$13,D85&lt;=DATE(YEAR('Basisdaten zum Projekt'!$E$14),MONTH('Basisdaten zum Projekt'!$E$14),1),'Basisdaten zum Projekt'!$A$14,D85&lt;=DATE(YEAR('Basisdaten zum Projekt'!$E$15),MONTH('Basisdaten zum Projekt'!$E$15),1),'Basisdaten zum Projekt'!$A$15,D85&lt;=DATE(YEAR('Basisdaten zum Projekt'!$E$16),MONTH('Basisdaten zum Projekt'!$E$16),1),'Basisdaten zum Projekt'!$A$16),""),"")</f>
        <v>P2</v>
      </c>
      <c r="C85" s="160">
        <f>IF(C84&gt;0,C84+1,IF(DATE(YEAR('Basisdaten zum Projekt'!$C$5),MONTH('Basisdaten zum Projekt'!$C$5),1)=D85,1,0))</f>
        <v>29</v>
      </c>
      <c r="D85" s="161">
        <f t="shared" si="29"/>
        <v>45505</v>
      </c>
      <c r="E85" s="162">
        <v>1</v>
      </c>
      <c r="F85" s="115">
        <f t="shared" si="26"/>
        <v>17.916666666666668</v>
      </c>
      <c r="G85" s="208"/>
      <c r="H85" s="162">
        <v>1</v>
      </c>
      <c r="I85" s="115">
        <f t="shared" si="27"/>
        <v>17.916666666666668</v>
      </c>
      <c r="J85" s="164"/>
      <c r="M85" s="161">
        <f t="shared" si="15"/>
        <v>45505</v>
      </c>
      <c r="N85" s="166"/>
      <c r="O85" s="166"/>
      <c r="P85" s="166"/>
      <c r="Q85" s="166"/>
      <c r="R85" s="166"/>
      <c r="S85" s="166"/>
      <c r="T85" s="166"/>
      <c r="U85" s="166"/>
      <c r="V85" s="166"/>
      <c r="W85" s="166"/>
      <c r="X85" s="166"/>
      <c r="Y85" s="166"/>
      <c r="Z85" s="166"/>
      <c r="AA85" s="166"/>
      <c r="AB85" s="166"/>
      <c r="AC85" s="137">
        <f t="shared" si="28"/>
        <v>0</v>
      </c>
      <c r="AD85" s="167"/>
    </row>
    <row r="86" spans="2:30" outlineLevel="1" x14ac:dyDescent="0.25">
      <c r="B86" s="160" t="str">
        <f>IF(C86&gt;0,IFERROR(_xlfn.IFS(D86&lt;=DATE(YEAR('Basisdaten zum Projekt'!$E$12),MONTH('Basisdaten zum Projekt'!$E$12),1),'Basisdaten zum Projekt'!$A$12,D86&lt;=DATE(YEAR('Basisdaten zum Projekt'!$E$13),MONTH('Basisdaten zum Projekt'!$E$13),1),'Basisdaten zum Projekt'!$A$13,D86&lt;=DATE(YEAR('Basisdaten zum Projekt'!$E$14),MONTH('Basisdaten zum Projekt'!$E$14),1),'Basisdaten zum Projekt'!$A$14,D86&lt;=DATE(YEAR('Basisdaten zum Projekt'!$E$15),MONTH('Basisdaten zum Projekt'!$E$15),1),'Basisdaten zum Projekt'!$A$15,D86&lt;=DATE(YEAR('Basisdaten zum Projekt'!$E$16),MONTH('Basisdaten zum Projekt'!$E$16),1),'Basisdaten zum Projekt'!$A$16),""),"")</f>
        <v>P2</v>
      </c>
      <c r="C86" s="160">
        <f>IF(C85&gt;0,C85+1,IF(DATE(YEAR('Basisdaten zum Projekt'!$C$5),MONTH('Basisdaten zum Projekt'!$C$5),1)=D86,1,0))</f>
        <v>30</v>
      </c>
      <c r="D86" s="161">
        <f t="shared" si="29"/>
        <v>45536</v>
      </c>
      <c r="E86" s="162">
        <v>1</v>
      </c>
      <c r="F86" s="115">
        <f t="shared" si="26"/>
        <v>17.916666666666668</v>
      </c>
      <c r="G86" s="208"/>
      <c r="H86" s="162">
        <v>1</v>
      </c>
      <c r="I86" s="115">
        <f t="shared" si="27"/>
        <v>17.916666666666668</v>
      </c>
      <c r="J86" s="164"/>
      <c r="M86" s="161">
        <f t="shared" si="15"/>
        <v>45536</v>
      </c>
      <c r="N86" s="166"/>
      <c r="O86" s="166"/>
      <c r="P86" s="166"/>
      <c r="Q86" s="166"/>
      <c r="R86" s="166"/>
      <c r="S86" s="166"/>
      <c r="T86" s="166"/>
      <c r="U86" s="166"/>
      <c r="V86" s="166"/>
      <c r="W86" s="166"/>
      <c r="X86" s="166"/>
      <c r="Y86" s="166"/>
      <c r="Z86" s="166"/>
      <c r="AA86" s="166"/>
      <c r="AB86" s="166"/>
      <c r="AC86" s="137">
        <f t="shared" si="28"/>
        <v>0</v>
      </c>
      <c r="AD86" s="167"/>
    </row>
    <row r="87" spans="2:30" outlineLevel="1" x14ac:dyDescent="0.25">
      <c r="B87" s="160" t="str">
        <f>IF(C87&gt;0,IFERROR(_xlfn.IFS(D87&lt;=DATE(YEAR('Basisdaten zum Projekt'!$E$12),MONTH('Basisdaten zum Projekt'!$E$12),1),'Basisdaten zum Projekt'!$A$12,D87&lt;=DATE(YEAR('Basisdaten zum Projekt'!$E$13),MONTH('Basisdaten zum Projekt'!$E$13),1),'Basisdaten zum Projekt'!$A$13,D87&lt;=DATE(YEAR('Basisdaten zum Projekt'!$E$14),MONTH('Basisdaten zum Projekt'!$E$14),1),'Basisdaten zum Projekt'!$A$14,D87&lt;=DATE(YEAR('Basisdaten zum Projekt'!$E$15),MONTH('Basisdaten zum Projekt'!$E$15),1),'Basisdaten zum Projekt'!$A$15,D87&lt;=DATE(YEAR('Basisdaten zum Projekt'!$E$16),MONTH('Basisdaten zum Projekt'!$E$16),1),'Basisdaten zum Projekt'!$A$16),""),"")</f>
        <v>P2</v>
      </c>
      <c r="C87" s="160">
        <f>IF(C86&gt;0,C86+1,IF(DATE(YEAR('Basisdaten zum Projekt'!$C$5),MONTH('Basisdaten zum Projekt'!$C$5),1)=D87,1,0))</f>
        <v>31</v>
      </c>
      <c r="D87" s="161">
        <f t="shared" si="29"/>
        <v>45566</v>
      </c>
      <c r="E87" s="162">
        <v>1</v>
      </c>
      <c r="F87" s="115">
        <f t="shared" si="26"/>
        <v>17.916666666666668</v>
      </c>
      <c r="G87" s="208"/>
      <c r="H87" s="162">
        <v>1</v>
      </c>
      <c r="I87" s="115">
        <f t="shared" si="27"/>
        <v>17.916666666666668</v>
      </c>
      <c r="J87" s="164"/>
      <c r="M87" s="161">
        <f t="shared" si="15"/>
        <v>45566</v>
      </c>
      <c r="N87" s="166"/>
      <c r="O87" s="166"/>
      <c r="P87" s="166"/>
      <c r="Q87" s="166"/>
      <c r="R87" s="166"/>
      <c r="S87" s="166"/>
      <c r="T87" s="166"/>
      <c r="U87" s="166"/>
      <c r="V87" s="166"/>
      <c r="W87" s="166"/>
      <c r="X87" s="166"/>
      <c r="Y87" s="166"/>
      <c r="Z87" s="166"/>
      <c r="AA87" s="166"/>
      <c r="AB87" s="166"/>
      <c r="AC87" s="137">
        <f t="shared" si="28"/>
        <v>0</v>
      </c>
      <c r="AD87" s="167"/>
    </row>
    <row r="88" spans="2:30" outlineLevel="1" x14ac:dyDescent="0.25">
      <c r="B88" s="160" t="str">
        <f>IF(C88&gt;0,IFERROR(_xlfn.IFS(D88&lt;=DATE(YEAR('Basisdaten zum Projekt'!$E$12),MONTH('Basisdaten zum Projekt'!$E$12),1),'Basisdaten zum Projekt'!$A$12,D88&lt;=DATE(YEAR('Basisdaten zum Projekt'!$E$13),MONTH('Basisdaten zum Projekt'!$E$13),1),'Basisdaten zum Projekt'!$A$13,D88&lt;=DATE(YEAR('Basisdaten zum Projekt'!$E$14),MONTH('Basisdaten zum Projekt'!$E$14),1),'Basisdaten zum Projekt'!$A$14,D88&lt;=DATE(YEAR('Basisdaten zum Projekt'!$E$15),MONTH('Basisdaten zum Projekt'!$E$15),1),'Basisdaten zum Projekt'!$A$15,D88&lt;=DATE(YEAR('Basisdaten zum Projekt'!$E$16),MONTH('Basisdaten zum Projekt'!$E$16),1),'Basisdaten zum Projekt'!$A$16),""),"")</f>
        <v>P2</v>
      </c>
      <c r="C88" s="160">
        <f>IF(C87&gt;0,C87+1,IF(DATE(YEAR('Basisdaten zum Projekt'!$C$5),MONTH('Basisdaten zum Projekt'!$C$5),1)=D88,1,0))</f>
        <v>32</v>
      </c>
      <c r="D88" s="161">
        <f t="shared" si="29"/>
        <v>45597</v>
      </c>
      <c r="E88" s="162">
        <v>1</v>
      </c>
      <c r="F88" s="115">
        <f t="shared" si="26"/>
        <v>17.916666666666668</v>
      </c>
      <c r="G88" s="208"/>
      <c r="H88" s="162">
        <v>1</v>
      </c>
      <c r="I88" s="115">
        <f t="shared" si="27"/>
        <v>17.916666666666668</v>
      </c>
      <c r="J88" s="164"/>
      <c r="M88" s="161">
        <f t="shared" si="15"/>
        <v>45597</v>
      </c>
      <c r="N88" s="166"/>
      <c r="O88" s="166"/>
      <c r="P88" s="166"/>
      <c r="Q88" s="166"/>
      <c r="R88" s="166"/>
      <c r="S88" s="166"/>
      <c r="T88" s="166"/>
      <c r="U88" s="166"/>
      <c r="V88" s="166"/>
      <c r="W88" s="166"/>
      <c r="X88" s="166"/>
      <c r="Y88" s="166"/>
      <c r="Z88" s="166"/>
      <c r="AA88" s="166"/>
      <c r="AB88" s="166"/>
      <c r="AC88" s="137">
        <f t="shared" si="28"/>
        <v>0</v>
      </c>
      <c r="AD88" s="167"/>
    </row>
    <row r="89" spans="2:30" outlineLevel="1" x14ac:dyDescent="0.25">
      <c r="B89" s="160" t="str">
        <f>IF(C89&gt;0,IFERROR(_xlfn.IFS(D89&lt;=DATE(YEAR('Basisdaten zum Projekt'!$E$12),MONTH('Basisdaten zum Projekt'!$E$12),1),'Basisdaten zum Projekt'!$A$12,D89&lt;=DATE(YEAR('Basisdaten zum Projekt'!$E$13),MONTH('Basisdaten zum Projekt'!$E$13),1),'Basisdaten zum Projekt'!$A$13,D89&lt;=DATE(YEAR('Basisdaten zum Projekt'!$E$14),MONTH('Basisdaten zum Projekt'!$E$14),1),'Basisdaten zum Projekt'!$A$14,D89&lt;=DATE(YEAR('Basisdaten zum Projekt'!$E$15),MONTH('Basisdaten zum Projekt'!$E$15),1),'Basisdaten zum Projekt'!$A$15,D89&lt;=DATE(YEAR('Basisdaten zum Projekt'!$E$16),MONTH('Basisdaten zum Projekt'!$E$16),1),'Basisdaten zum Projekt'!$A$16),""),"")</f>
        <v>P2</v>
      </c>
      <c r="C89" s="160">
        <f>IF(C88&gt;0,C88+1,IF(DATE(YEAR('Basisdaten zum Projekt'!$C$5),MONTH('Basisdaten zum Projekt'!$C$5),1)=D89,1,0))</f>
        <v>33</v>
      </c>
      <c r="D89" s="161">
        <f t="shared" si="29"/>
        <v>45627</v>
      </c>
      <c r="E89" s="162">
        <v>1</v>
      </c>
      <c r="F89" s="115">
        <f t="shared" si="26"/>
        <v>17.916666666666668</v>
      </c>
      <c r="G89" s="208"/>
      <c r="H89" s="162">
        <v>1</v>
      </c>
      <c r="I89" s="115">
        <f t="shared" si="27"/>
        <v>17.916666666666668</v>
      </c>
      <c r="J89" s="164"/>
      <c r="M89" s="161">
        <f t="shared" si="15"/>
        <v>45627</v>
      </c>
      <c r="N89" s="166"/>
      <c r="O89" s="166"/>
      <c r="P89" s="166"/>
      <c r="Q89" s="166"/>
      <c r="R89" s="166"/>
      <c r="S89" s="166"/>
      <c r="T89" s="166"/>
      <c r="U89" s="166"/>
      <c r="V89" s="166"/>
      <c r="W89" s="166"/>
      <c r="X89" s="166"/>
      <c r="Y89" s="166"/>
      <c r="Z89" s="166"/>
      <c r="AA89" s="166"/>
      <c r="AB89" s="166"/>
      <c r="AC89" s="137">
        <f t="shared" si="28"/>
        <v>0</v>
      </c>
      <c r="AD89" s="167"/>
    </row>
    <row r="90" spans="2:30" ht="15.75" thickBot="1" x14ac:dyDescent="0.3">
      <c r="B90" s="169"/>
      <c r="C90" s="170"/>
      <c r="D90" s="171">
        <f>D89</f>
        <v>45627</v>
      </c>
      <c r="E90" s="172"/>
      <c r="F90" s="173">
        <f>SUM(F78:F89)</f>
        <v>214.99999999999997</v>
      </c>
      <c r="G90" s="174">
        <f>SUM(G78:G89)</f>
        <v>0</v>
      </c>
      <c r="H90" s="187"/>
      <c r="I90" s="173">
        <f>SUM(I78:I89)</f>
        <v>214.99999999999997</v>
      </c>
      <c r="J90" s="174">
        <f>SUM(J78:J89)</f>
        <v>0</v>
      </c>
      <c r="M90" s="171">
        <f t="shared" si="15"/>
        <v>45627</v>
      </c>
      <c r="N90" s="177">
        <f>SUM(N78:N89)</f>
        <v>0</v>
      </c>
      <c r="O90" s="177">
        <f>SUM(O78:O89)</f>
        <v>0</v>
      </c>
      <c r="P90" s="177">
        <f>SUM(P78:P89)</f>
        <v>0</v>
      </c>
      <c r="Q90" s="177">
        <f>SUM(Q78:Q89)</f>
        <v>0</v>
      </c>
      <c r="R90" s="177">
        <f>SUM(R78:R89)</f>
        <v>0</v>
      </c>
      <c r="S90" s="177">
        <f t="shared" ref="S90:AB90" si="30">SUM(S78:S89)</f>
        <v>0</v>
      </c>
      <c r="T90" s="177">
        <f t="shared" si="30"/>
        <v>0</v>
      </c>
      <c r="U90" s="177">
        <f t="shared" si="30"/>
        <v>0</v>
      </c>
      <c r="V90" s="177">
        <f t="shared" si="30"/>
        <v>0</v>
      </c>
      <c r="W90" s="177">
        <f t="shared" si="30"/>
        <v>0</v>
      </c>
      <c r="X90" s="177">
        <f t="shared" si="30"/>
        <v>0</v>
      </c>
      <c r="Y90" s="177">
        <f t="shared" si="30"/>
        <v>0</v>
      </c>
      <c r="Z90" s="177">
        <f t="shared" si="30"/>
        <v>0</v>
      </c>
      <c r="AA90" s="177">
        <f t="shared" si="30"/>
        <v>0</v>
      </c>
      <c r="AB90" s="177">
        <f t="shared" si="30"/>
        <v>0</v>
      </c>
      <c r="AC90" s="177">
        <f>SUM(AC78:AC89)</f>
        <v>0</v>
      </c>
      <c r="AD90" s="167"/>
    </row>
    <row r="91" spans="2:30" ht="28.5" customHeight="1" x14ac:dyDescent="0.25">
      <c r="B91" s="19"/>
      <c r="C91" s="19"/>
      <c r="N91" s="178">
        <f>IFERROR(N90/$H$6,0)</f>
        <v>0</v>
      </c>
      <c r="O91" s="178">
        <f>IFERROR(O90/$H$6,0)</f>
        <v>0</v>
      </c>
      <c r="P91" s="178">
        <f>IFERROR(P90/$H$6,0)</f>
        <v>0</v>
      </c>
      <c r="Q91" s="178">
        <f>IFERROR(Q90/$H$6,0)</f>
        <v>0</v>
      </c>
      <c r="R91" s="178">
        <f>IFERROR(R90/$H$6,0)</f>
        <v>0</v>
      </c>
      <c r="S91" s="178">
        <f t="shared" ref="S91:AB91" si="31">IFERROR(S90/$H$6,0)</f>
        <v>0</v>
      </c>
      <c r="T91" s="178">
        <f t="shared" si="31"/>
        <v>0</v>
      </c>
      <c r="U91" s="178">
        <f t="shared" si="31"/>
        <v>0</v>
      </c>
      <c r="V91" s="178">
        <f t="shared" si="31"/>
        <v>0</v>
      </c>
      <c r="W91" s="178">
        <f t="shared" si="31"/>
        <v>0</v>
      </c>
      <c r="X91" s="178">
        <f t="shared" si="31"/>
        <v>0</v>
      </c>
      <c r="Y91" s="178">
        <f t="shared" si="31"/>
        <v>0</v>
      </c>
      <c r="Z91" s="178">
        <f t="shared" si="31"/>
        <v>0</v>
      </c>
      <c r="AA91" s="178">
        <f t="shared" si="31"/>
        <v>0</v>
      </c>
      <c r="AB91" s="178">
        <f t="shared" si="31"/>
        <v>0</v>
      </c>
      <c r="AC91" s="178">
        <f>IFERROR(AC90/$H$6,0)</f>
        <v>0</v>
      </c>
      <c r="AD91" s="180" t="s">
        <v>370</v>
      </c>
    </row>
    <row r="92" spans="2:30" ht="15.75" thickBot="1" x14ac:dyDescent="0.3">
      <c r="B92" s="19"/>
      <c r="C92" s="19"/>
      <c r="N92" s="181"/>
      <c r="O92" s="181"/>
      <c r="P92" s="181"/>
      <c r="Q92" s="181"/>
      <c r="R92" s="181"/>
      <c r="S92" s="281"/>
      <c r="T92" s="282"/>
      <c r="U92" s="283"/>
      <c r="V92" s="283"/>
      <c r="W92" s="283"/>
      <c r="X92" s="283"/>
      <c r="Y92" s="283"/>
      <c r="Z92" s="283"/>
      <c r="AA92" s="283"/>
      <c r="AB92" s="284"/>
      <c r="AC92" s="181"/>
      <c r="AD92" s="182"/>
    </row>
    <row r="93" spans="2:30" outlineLevel="1" x14ac:dyDescent="0.25">
      <c r="B93" s="160" t="str">
        <f>IF(C93&gt;0,IFERROR(_xlfn.IFS(D93&lt;=DATE(YEAR('Basisdaten zum Projekt'!$E$12),MONTH('Basisdaten zum Projekt'!$E$12),1),'Basisdaten zum Projekt'!$A$12,D93&lt;=DATE(YEAR('Basisdaten zum Projekt'!$E$13),MONTH('Basisdaten zum Projekt'!$E$13),1),'Basisdaten zum Projekt'!$A$13,D93&lt;=DATE(YEAR('Basisdaten zum Projekt'!$E$14),MONTH('Basisdaten zum Projekt'!$E$14),1),'Basisdaten zum Projekt'!$A$14,D93&lt;=DATE(YEAR('Basisdaten zum Projekt'!$E$15),MONTH('Basisdaten zum Projekt'!$E$15),1),'Basisdaten zum Projekt'!$A$15,D93&lt;=DATE(YEAR('Basisdaten zum Projekt'!$E$16),MONTH('Basisdaten zum Projekt'!$E$16),1),'Basisdaten zum Projekt'!$A$16),""),"")</f>
        <v>P2</v>
      </c>
      <c r="C93" s="160">
        <f>IF(C89&gt;0,C89+1,IF(DATE(YEAR('Basisdaten zum Projekt'!$C$5),MONTH('Basisdaten zum Projekt'!$C$5),1)=D93,1,0))</f>
        <v>34</v>
      </c>
      <c r="D93" s="161">
        <f>DATE(YEAR(D89),MONTH(D89)+1,DAY(D89))</f>
        <v>45658</v>
      </c>
      <c r="E93" s="183">
        <v>0.75</v>
      </c>
      <c r="F93" s="184">
        <f t="shared" ref="F93:F104" si="32">215/12*E93</f>
        <v>13.4375</v>
      </c>
      <c r="G93" s="185"/>
      <c r="H93" s="183">
        <v>0.75</v>
      </c>
      <c r="I93" s="184">
        <f t="shared" ref="I93:I104" si="33">215/12*H93</f>
        <v>13.4375</v>
      </c>
      <c r="J93" s="186"/>
      <c r="M93" s="161">
        <f t="shared" si="15"/>
        <v>45658</v>
      </c>
      <c r="N93" s="166"/>
      <c r="O93" s="166"/>
      <c r="P93" s="166"/>
      <c r="Q93" s="166"/>
      <c r="R93" s="166"/>
      <c r="S93" s="166"/>
      <c r="T93" s="166"/>
      <c r="U93" s="166"/>
      <c r="V93" s="166"/>
      <c r="W93" s="166"/>
      <c r="X93" s="166"/>
      <c r="Y93" s="166"/>
      <c r="Z93" s="166"/>
      <c r="AA93" s="166"/>
      <c r="AB93" s="166"/>
      <c r="AC93" s="137">
        <f t="shared" ref="AC93:AC104" si="34">SUM(N93:AB93)</f>
        <v>0</v>
      </c>
      <c r="AD93" s="167"/>
    </row>
    <row r="94" spans="2:30" outlineLevel="1" x14ac:dyDescent="0.25">
      <c r="B94" s="160" t="str">
        <f>IF(C94&gt;0,IFERROR(_xlfn.IFS(D94&lt;=DATE(YEAR('Basisdaten zum Projekt'!$E$12),MONTH('Basisdaten zum Projekt'!$E$12),1),'Basisdaten zum Projekt'!$A$12,D94&lt;=DATE(YEAR('Basisdaten zum Projekt'!$E$13),MONTH('Basisdaten zum Projekt'!$E$13),1),'Basisdaten zum Projekt'!$A$13,D94&lt;=DATE(YEAR('Basisdaten zum Projekt'!$E$14),MONTH('Basisdaten zum Projekt'!$E$14),1),'Basisdaten zum Projekt'!$A$14,D94&lt;=DATE(YEAR('Basisdaten zum Projekt'!$E$15),MONTH('Basisdaten zum Projekt'!$E$15),1),'Basisdaten zum Projekt'!$A$15,D94&lt;=DATE(YEAR('Basisdaten zum Projekt'!$E$16),MONTH('Basisdaten zum Projekt'!$E$16),1),'Basisdaten zum Projekt'!$A$16),""),"")</f>
        <v>P2</v>
      </c>
      <c r="C94" s="160">
        <f>IF(C93&gt;0,C93+1,IF(DATE(YEAR('Basisdaten zum Projekt'!$C$5),MONTH('Basisdaten zum Projekt'!$C$5),1)=D94,1,0))</f>
        <v>35</v>
      </c>
      <c r="D94" s="161">
        <f t="shared" ref="D94:D104" si="35">DATE(YEAR(D93),MONTH(D93)+1,DAY(D93))</f>
        <v>45689</v>
      </c>
      <c r="E94" s="162">
        <v>0.75</v>
      </c>
      <c r="F94" s="115">
        <f t="shared" si="32"/>
        <v>13.4375</v>
      </c>
      <c r="G94" s="163"/>
      <c r="H94" s="162">
        <v>0.75</v>
      </c>
      <c r="I94" s="115">
        <f t="shared" si="33"/>
        <v>13.4375</v>
      </c>
      <c r="J94" s="164"/>
      <c r="M94" s="161">
        <f t="shared" si="15"/>
        <v>45689</v>
      </c>
      <c r="N94" s="166"/>
      <c r="O94" s="166"/>
      <c r="P94" s="166"/>
      <c r="Q94" s="166"/>
      <c r="R94" s="166"/>
      <c r="S94" s="166"/>
      <c r="T94" s="166"/>
      <c r="U94" s="166"/>
      <c r="V94" s="166"/>
      <c r="W94" s="166"/>
      <c r="X94" s="166"/>
      <c r="Y94" s="166"/>
      <c r="Z94" s="166"/>
      <c r="AA94" s="166"/>
      <c r="AB94" s="166"/>
      <c r="AC94" s="137">
        <f t="shared" si="34"/>
        <v>0</v>
      </c>
      <c r="AD94" s="167"/>
    </row>
    <row r="95" spans="2:30" outlineLevel="1" x14ac:dyDescent="0.25">
      <c r="B95" s="160" t="str">
        <f>IF(C95&gt;0,IFERROR(_xlfn.IFS(D95&lt;=DATE(YEAR('Basisdaten zum Projekt'!$E$12),MONTH('Basisdaten zum Projekt'!$E$12),1),'Basisdaten zum Projekt'!$A$12,D95&lt;=DATE(YEAR('Basisdaten zum Projekt'!$E$13),MONTH('Basisdaten zum Projekt'!$E$13),1),'Basisdaten zum Projekt'!$A$13,D95&lt;=DATE(YEAR('Basisdaten zum Projekt'!$E$14),MONTH('Basisdaten zum Projekt'!$E$14),1),'Basisdaten zum Projekt'!$A$14,D95&lt;=DATE(YEAR('Basisdaten zum Projekt'!$E$15),MONTH('Basisdaten zum Projekt'!$E$15),1),'Basisdaten zum Projekt'!$A$15,D95&lt;=DATE(YEAR('Basisdaten zum Projekt'!$E$16),MONTH('Basisdaten zum Projekt'!$E$16),1),'Basisdaten zum Projekt'!$A$16),""),"")</f>
        <v>P2</v>
      </c>
      <c r="C95" s="160">
        <f>IF(C94&gt;0,C94+1,IF(DATE(YEAR('Basisdaten zum Projekt'!$C$5),MONTH('Basisdaten zum Projekt'!$C$5),1)=D95,1,0))</f>
        <v>36</v>
      </c>
      <c r="D95" s="161">
        <f t="shared" si="35"/>
        <v>45717</v>
      </c>
      <c r="E95" s="162">
        <v>0.75</v>
      </c>
      <c r="F95" s="115">
        <f t="shared" si="32"/>
        <v>13.4375</v>
      </c>
      <c r="G95" s="163"/>
      <c r="H95" s="162">
        <v>0.75</v>
      </c>
      <c r="I95" s="115">
        <f t="shared" si="33"/>
        <v>13.4375</v>
      </c>
      <c r="J95" s="164"/>
      <c r="M95" s="161">
        <f t="shared" si="15"/>
        <v>45717</v>
      </c>
      <c r="N95" s="166"/>
      <c r="O95" s="166"/>
      <c r="P95" s="166"/>
      <c r="Q95" s="166"/>
      <c r="R95" s="166"/>
      <c r="S95" s="166"/>
      <c r="T95" s="166"/>
      <c r="U95" s="166"/>
      <c r="V95" s="166"/>
      <c r="W95" s="166"/>
      <c r="X95" s="166"/>
      <c r="Y95" s="166"/>
      <c r="Z95" s="166"/>
      <c r="AA95" s="166"/>
      <c r="AB95" s="166"/>
      <c r="AC95" s="137">
        <f t="shared" si="34"/>
        <v>0</v>
      </c>
      <c r="AD95" s="167"/>
    </row>
    <row r="96" spans="2:30" outlineLevel="1" x14ac:dyDescent="0.25">
      <c r="B96" s="160" t="str">
        <f>IF(C96&gt;0,IFERROR(_xlfn.IFS(D96&lt;=DATE(YEAR('Basisdaten zum Projekt'!$E$12),MONTH('Basisdaten zum Projekt'!$E$12),1),'Basisdaten zum Projekt'!$A$12,D96&lt;=DATE(YEAR('Basisdaten zum Projekt'!$E$13),MONTH('Basisdaten zum Projekt'!$E$13),1),'Basisdaten zum Projekt'!$A$13,D96&lt;=DATE(YEAR('Basisdaten zum Projekt'!$E$14),MONTH('Basisdaten zum Projekt'!$E$14),1),'Basisdaten zum Projekt'!$A$14,D96&lt;=DATE(YEAR('Basisdaten zum Projekt'!$E$15),MONTH('Basisdaten zum Projekt'!$E$15),1),'Basisdaten zum Projekt'!$A$15,D96&lt;=DATE(YEAR('Basisdaten zum Projekt'!$E$16),MONTH('Basisdaten zum Projekt'!$E$16),1),'Basisdaten zum Projekt'!$A$16),""),"")</f>
        <v/>
      </c>
      <c r="C96" s="160">
        <f>IF(C95&gt;0,C95+1,IF(DATE(YEAR('Basisdaten zum Projekt'!$C$5),MONTH('Basisdaten zum Projekt'!$C$5),1)=D96,1,0))</f>
        <v>37</v>
      </c>
      <c r="D96" s="161">
        <f t="shared" si="35"/>
        <v>45748</v>
      </c>
      <c r="E96" s="162"/>
      <c r="F96" s="115">
        <f t="shared" si="32"/>
        <v>0</v>
      </c>
      <c r="G96" s="163"/>
      <c r="H96" s="162"/>
      <c r="I96" s="115">
        <f t="shared" si="33"/>
        <v>0</v>
      </c>
      <c r="J96" s="164"/>
      <c r="M96" s="161">
        <f t="shared" si="15"/>
        <v>45748</v>
      </c>
      <c r="N96" s="166"/>
      <c r="O96" s="166"/>
      <c r="P96" s="166"/>
      <c r="Q96" s="166"/>
      <c r="R96" s="166"/>
      <c r="S96" s="166"/>
      <c r="T96" s="166"/>
      <c r="U96" s="166"/>
      <c r="V96" s="166"/>
      <c r="W96" s="166"/>
      <c r="X96" s="166"/>
      <c r="Y96" s="166"/>
      <c r="Z96" s="166"/>
      <c r="AA96" s="166"/>
      <c r="AB96" s="166"/>
      <c r="AC96" s="137">
        <f t="shared" si="34"/>
        <v>0</v>
      </c>
      <c r="AD96" s="167"/>
    </row>
    <row r="97" spans="2:30" outlineLevel="1" x14ac:dyDescent="0.25">
      <c r="B97" s="160" t="str">
        <f>IF(C97&gt;0,IFERROR(_xlfn.IFS(D97&lt;=DATE(YEAR('Basisdaten zum Projekt'!$E$12),MONTH('Basisdaten zum Projekt'!$E$12),1),'Basisdaten zum Projekt'!$A$12,D97&lt;=DATE(YEAR('Basisdaten zum Projekt'!$E$13),MONTH('Basisdaten zum Projekt'!$E$13),1),'Basisdaten zum Projekt'!$A$13,D97&lt;=DATE(YEAR('Basisdaten zum Projekt'!$E$14),MONTH('Basisdaten zum Projekt'!$E$14),1),'Basisdaten zum Projekt'!$A$14,D97&lt;=DATE(YEAR('Basisdaten zum Projekt'!$E$15),MONTH('Basisdaten zum Projekt'!$E$15),1),'Basisdaten zum Projekt'!$A$15,D97&lt;=DATE(YEAR('Basisdaten zum Projekt'!$E$16),MONTH('Basisdaten zum Projekt'!$E$16),1),'Basisdaten zum Projekt'!$A$16),""),"")</f>
        <v/>
      </c>
      <c r="C97" s="160">
        <f>IF(C96&gt;0,C96+1,IF(DATE(YEAR('Basisdaten zum Projekt'!$C$5),MONTH('Basisdaten zum Projekt'!$C$5),1)=D97,1,0))</f>
        <v>38</v>
      </c>
      <c r="D97" s="161">
        <f t="shared" si="35"/>
        <v>45778</v>
      </c>
      <c r="E97" s="162"/>
      <c r="F97" s="115">
        <f t="shared" si="32"/>
        <v>0</v>
      </c>
      <c r="G97" s="163"/>
      <c r="H97" s="162"/>
      <c r="I97" s="115">
        <f t="shared" si="33"/>
        <v>0</v>
      </c>
      <c r="J97" s="164"/>
      <c r="M97" s="161">
        <f t="shared" si="15"/>
        <v>45778</v>
      </c>
      <c r="N97" s="166"/>
      <c r="O97" s="166"/>
      <c r="P97" s="166"/>
      <c r="Q97" s="166"/>
      <c r="R97" s="166"/>
      <c r="S97" s="166"/>
      <c r="T97" s="166"/>
      <c r="U97" s="166"/>
      <c r="V97" s="166"/>
      <c r="W97" s="166"/>
      <c r="X97" s="166"/>
      <c r="Y97" s="166"/>
      <c r="Z97" s="166"/>
      <c r="AA97" s="166"/>
      <c r="AB97" s="166"/>
      <c r="AC97" s="137">
        <f t="shared" si="34"/>
        <v>0</v>
      </c>
      <c r="AD97" s="167"/>
    </row>
    <row r="98" spans="2:30" outlineLevel="1" x14ac:dyDescent="0.25">
      <c r="B98" s="160" t="str">
        <f>IF(C98&gt;0,IFERROR(_xlfn.IFS(D98&lt;=DATE(YEAR('Basisdaten zum Projekt'!$E$12),MONTH('Basisdaten zum Projekt'!$E$12),1),'Basisdaten zum Projekt'!$A$12,D98&lt;=DATE(YEAR('Basisdaten zum Projekt'!$E$13),MONTH('Basisdaten zum Projekt'!$E$13),1),'Basisdaten zum Projekt'!$A$13,D98&lt;=DATE(YEAR('Basisdaten zum Projekt'!$E$14),MONTH('Basisdaten zum Projekt'!$E$14),1),'Basisdaten zum Projekt'!$A$14,D98&lt;=DATE(YEAR('Basisdaten zum Projekt'!$E$15),MONTH('Basisdaten zum Projekt'!$E$15),1),'Basisdaten zum Projekt'!$A$15,D98&lt;=DATE(YEAR('Basisdaten zum Projekt'!$E$16),MONTH('Basisdaten zum Projekt'!$E$16),1),'Basisdaten zum Projekt'!$A$16),""),"")</f>
        <v/>
      </c>
      <c r="C98" s="160">
        <f>IF(C97&gt;0,C97+1,IF(DATE(YEAR('Basisdaten zum Projekt'!$C$5),MONTH('Basisdaten zum Projekt'!$C$5),1)=D98,1,0))</f>
        <v>39</v>
      </c>
      <c r="D98" s="161">
        <f t="shared" si="35"/>
        <v>45809</v>
      </c>
      <c r="E98" s="162"/>
      <c r="F98" s="115">
        <f t="shared" si="32"/>
        <v>0</v>
      </c>
      <c r="G98" s="163"/>
      <c r="H98" s="162"/>
      <c r="I98" s="115">
        <f t="shared" si="33"/>
        <v>0</v>
      </c>
      <c r="J98" s="164"/>
      <c r="M98" s="161">
        <f t="shared" si="15"/>
        <v>45809</v>
      </c>
      <c r="N98" s="166"/>
      <c r="O98" s="166"/>
      <c r="P98" s="166"/>
      <c r="Q98" s="166"/>
      <c r="R98" s="166"/>
      <c r="S98" s="166"/>
      <c r="T98" s="166"/>
      <c r="U98" s="166"/>
      <c r="V98" s="166"/>
      <c r="W98" s="166"/>
      <c r="X98" s="166"/>
      <c r="Y98" s="166"/>
      <c r="Z98" s="166"/>
      <c r="AA98" s="166"/>
      <c r="AB98" s="166"/>
      <c r="AC98" s="137">
        <f t="shared" si="34"/>
        <v>0</v>
      </c>
      <c r="AD98" s="167"/>
    </row>
    <row r="99" spans="2:30" outlineLevel="1" x14ac:dyDescent="0.25">
      <c r="B99" s="160" t="str">
        <f>IF(C99&gt;0,IFERROR(_xlfn.IFS(D99&lt;=DATE(YEAR('Basisdaten zum Projekt'!$E$12),MONTH('Basisdaten zum Projekt'!$E$12),1),'Basisdaten zum Projekt'!$A$12,D99&lt;=DATE(YEAR('Basisdaten zum Projekt'!$E$13),MONTH('Basisdaten zum Projekt'!$E$13),1),'Basisdaten zum Projekt'!$A$13,D99&lt;=DATE(YEAR('Basisdaten zum Projekt'!$E$14),MONTH('Basisdaten zum Projekt'!$E$14),1),'Basisdaten zum Projekt'!$A$14,D99&lt;=DATE(YEAR('Basisdaten zum Projekt'!$E$15),MONTH('Basisdaten zum Projekt'!$E$15),1),'Basisdaten zum Projekt'!$A$15,D99&lt;=DATE(YEAR('Basisdaten zum Projekt'!$E$16),MONTH('Basisdaten zum Projekt'!$E$16),1),'Basisdaten zum Projekt'!$A$16),""),"")</f>
        <v/>
      </c>
      <c r="C99" s="160">
        <f>IF(C98&gt;0,C98+1,IF(DATE(YEAR('Basisdaten zum Projekt'!$C$5),MONTH('Basisdaten zum Projekt'!$C$5),1)=D99,1,0))</f>
        <v>40</v>
      </c>
      <c r="D99" s="161">
        <f t="shared" si="35"/>
        <v>45839</v>
      </c>
      <c r="E99" s="162"/>
      <c r="F99" s="115">
        <f t="shared" si="32"/>
        <v>0</v>
      </c>
      <c r="G99" s="163"/>
      <c r="H99" s="162"/>
      <c r="I99" s="115">
        <f t="shared" si="33"/>
        <v>0</v>
      </c>
      <c r="J99" s="164"/>
      <c r="M99" s="161">
        <f t="shared" si="15"/>
        <v>45839</v>
      </c>
      <c r="N99" s="166"/>
      <c r="O99" s="166"/>
      <c r="P99" s="166"/>
      <c r="Q99" s="166"/>
      <c r="R99" s="166"/>
      <c r="S99" s="166"/>
      <c r="T99" s="166"/>
      <c r="U99" s="166"/>
      <c r="V99" s="166"/>
      <c r="W99" s="166"/>
      <c r="X99" s="166"/>
      <c r="Y99" s="166"/>
      <c r="Z99" s="166"/>
      <c r="AA99" s="166"/>
      <c r="AB99" s="166"/>
      <c r="AC99" s="137">
        <f t="shared" si="34"/>
        <v>0</v>
      </c>
      <c r="AD99" s="167"/>
    </row>
    <row r="100" spans="2:30" outlineLevel="1" x14ac:dyDescent="0.25">
      <c r="B100" s="160" t="str">
        <f>IF(C100&gt;0,IFERROR(_xlfn.IFS(D100&lt;=DATE(YEAR('Basisdaten zum Projekt'!$E$12),MONTH('Basisdaten zum Projekt'!$E$12),1),'Basisdaten zum Projekt'!$A$12,D100&lt;=DATE(YEAR('Basisdaten zum Projekt'!$E$13),MONTH('Basisdaten zum Projekt'!$E$13),1),'Basisdaten zum Projekt'!$A$13,D100&lt;=DATE(YEAR('Basisdaten zum Projekt'!$E$14),MONTH('Basisdaten zum Projekt'!$E$14),1),'Basisdaten zum Projekt'!$A$14,D100&lt;=DATE(YEAR('Basisdaten zum Projekt'!$E$15),MONTH('Basisdaten zum Projekt'!$E$15),1),'Basisdaten zum Projekt'!$A$15,D100&lt;=DATE(YEAR('Basisdaten zum Projekt'!$E$16),MONTH('Basisdaten zum Projekt'!$E$16),1),'Basisdaten zum Projekt'!$A$16),""),"")</f>
        <v/>
      </c>
      <c r="C100" s="160">
        <f>IF(C99&gt;0,C99+1,IF(DATE(YEAR('Basisdaten zum Projekt'!$C$5),MONTH('Basisdaten zum Projekt'!$C$5),1)=D100,1,0))</f>
        <v>41</v>
      </c>
      <c r="D100" s="161">
        <f t="shared" si="35"/>
        <v>45870</v>
      </c>
      <c r="E100" s="162"/>
      <c r="F100" s="115">
        <f t="shared" si="32"/>
        <v>0</v>
      </c>
      <c r="G100" s="163"/>
      <c r="H100" s="162"/>
      <c r="I100" s="115">
        <f t="shared" si="33"/>
        <v>0</v>
      </c>
      <c r="J100" s="164"/>
      <c r="M100" s="161">
        <f t="shared" si="15"/>
        <v>45870</v>
      </c>
      <c r="N100" s="166"/>
      <c r="O100" s="166"/>
      <c r="P100" s="166"/>
      <c r="Q100" s="166"/>
      <c r="R100" s="166"/>
      <c r="S100" s="166"/>
      <c r="T100" s="166"/>
      <c r="U100" s="166"/>
      <c r="V100" s="166"/>
      <c r="W100" s="166"/>
      <c r="X100" s="166"/>
      <c r="Y100" s="166"/>
      <c r="Z100" s="166"/>
      <c r="AA100" s="166"/>
      <c r="AB100" s="166"/>
      <c r="AC100" s="137">
        <f t="shared" si="34"/>
        <v>0</v>
      </c>
      <c r="AD100" s="167"/>
    </row>
    <row r="101" spans="2:30" outlineLevel="1" x14ac:dyDescent="0.25">
      <c r="B101" s="160" t="str">
        <f>IF(C101&gt;0,IFERROR(_xlfn.IFS(D101&lt;=DATE(YEAR('Basisdaten zum Projekt'!$E$12),MONTH('Basisdaten zum Projekt'!$E$12),1),'Basisdaten zum Projekt'!$A$12,D101&lt;=DATE(YEAR('Basisdaten zum Projekt'!$E$13),MONTH('Basisdaten zum Projekt'!$E$13),1),'Basisdaten zum Projekt'!$A$13,D101&lt;=DATE(YEAR('Basisdaten zum Projekt'!$E$14),MONTH('Basisdaten zum Projekt'!$E$14),1),'Basisdaten zum Projekt'!$A$14,D101&lt;=DATE(YEAR('Basisdaten zum Projekt'!$E$15),MONTH('Basisdaten zum Projekt'!$E$15),1),'Basisdaten zum Projekt'!$A$15,D101&lt;=DATE(YEAR('Basisdaten zum Projekt'!$E$16),MONTH('Basisdaten zum Projekt'!$E$16),1),'Basisdaten zum Projekt'!$A$16),""),"")</f>
        <v/>
      </c>
      <c r="C101" s="160">
        <f>IF(C100&gt;0,C100+1,IF(DATE(YEAR('Basisdaten zum Projekt'!$C$5),MONTH('Basisdaten zum Projekt'!$C$5),1)=D101,1,0))</f>
        <v>42</v>
      </c>
      <c r="D101" s="161">
        <f t="shared" si="35"/>
        <v>45901</v>
      </c>
      <c r="E101" s="162"/>
      <c r="F101" s="115">
        <f t="shared" si="32"/>
        <v>0</v>
      </c>
      <c r="G101" s="163"/>
      <c r="H101" s="162"/>
      <c r="I101" s="115">
        <f t="shared" si="33"/>
        <v>0</v>
      </c>
      <c r="J101" s="164"/>
      <c r="M101" s="161">
        <f t="shared" si="15"/>
        <v>45901</v>
      </c>
      <c r="N101" s="166"/>
      <c r="O101" s="166"/>
      <c r="P101" s="166"/>
      <c r="Q101" s="166"/>
      <c r="R101" s="166"/>
      <c r="S101" s="166"/>
      <c r="T101" s="166"/>
      <c r="U101" s="166"/>
      <c r="V101" s="166"/>
      <c r="W101" s="166"/>
      <c r="X101" s="166"/>
      <c r="Y101" s="166"/>
      <c r="Z101" s="166"/>
      <c r="AA101" s="166"/>
      <c r="AB101" s="166"/>
      <c r="AC101" s="137">
        <f t="shared" si="34"/>
        <v>0</v>
      </c>
      <c r="AD101" s="167"/>
    </row>
    <row r="102" spans="2:30" outlineLevel="1" x14ac:dyDescent="0.25">
      <c r="B102" s="160" t="str">
        <f>IF(C102&gt;0,IFERROR(_xlfn.IFS(D102&lt;=DATE(YEAR('Basisdaten zum Projekt'!$E$12),MONTH('Basisdaten zum Projekt'!$E$12),1),'Basisdaten zum Projekt'!$A$12,D102&lt;=DATE(YEAR('Basisdaten zum Projekt'!$E$13),MONTH('Basisdaten zum Projekt'!$E$13),1),'Basisdaten zum Projekt'!$A$13,D102&lt;=DATE(YEAR('Basisdaten zum Projekt'!$E$14),MONTH('Basisdaten zum Projekt'!$E$14),1),'Basisdaten zum Projekt'!$A$14,D102&lt;=DATE(YEAR('Basisdaten zum Projekt'!$E$15),MONTH('Basisdaten zum Projekt'!$E$15),1),'Basisdaten zum Projekt'!$A$15,D102&lt;=DATE(YEAR('Basisdaten zum Projekt'!$E$16),MONTH('Basisdaten zum Projekt'!$E$16),1),'Basisdaten zum Projekt'!$A$16),""),"")</f>
        <v/>
      </c>
      <c r="C102" s="160">
        <f>IF(C101&gt;0,C101+1,IF(DATE(YEAR('Basisdaten zum Projekt'!$C$5),MONTH('Basisdaten zum Projekt'!$C$5),1)=D102,1,0))</f>
        <v>43</v>
      </c>
      <c r="D102" s="161">
        <f t="shared" si="35"/>
        <v>45931</v>
      </c>
      <c r="E102" s="162"/>
      <c r="F102" s="115">
        <f t="shared" si="32"/>
        <v>0</v>
      </c>
      <c r="G102" s="163"/>
      <c r="H102" s="162"/>
      <c r="I102" s="115">
        <f t="shared" si="33"/>
        <v>0</v>
      </c>
      <c r="J102" s="164"/>
      <c r="M102" s="161">
        <f t="shared" si="15"/>
        <v>45931</v>
      </c>
      <c r="N102" s="166"/>
      <c r="O102" s="166"/>
      <c r="P102" s="166"/>
      <c r="Q102" s="166"/>
      <c r="R102" s="166"/>
      <c r="S102" s="166"/>
      <c r="T102" s="166"/>
      <c r="U102" s="166"/>
      <c r="V102" s="166"/>
      <c r="W102" s="166"/>
      <c r="X102" s="166"/>
      <c r="Y102" s="166"/>
      <c r="Z102" s="166"/>
      <c r="AA102" s="166"/>
      <c r="AB102" s="166"/>
      <c r="AC102" s="137">
        <f t="shared" si="34"/>
        <v>0</v>
      </c>
      <c r="AD102" s="167"/>
    </row>
    <row r="103" spans="2:30" outlineLevel="1" x14ac:dyDescent="0.25">
      <c r="B103" s="160" t="str">
        <f>IF(C103&gt;0,IFERROR(_xlfn.IFS(D103&lt;=DATE(YEAR('Basisdaten zum Projekt'!$E$12),MONTH('Basisdaten zum Projekt'!$E$12),1),'Basisdaten zum Projekt'!$A$12,D103&lt;=DATE(YEAR('Basisdaten zum Projekt'!$E$13),MONTH('Basisdaten zum Projekt'!$E$13),1),'Basisdaten zum Projekt'!$A$13,D103&lt;=DATE(YEAR('Basisdaten zum Projekt'!$E$14),MONTH('Basisdaten zum Projekt'!$E$14),1),'Basisdaten zum Projekt'!$A$14,D103&lt;=DATE(YEAR('Basisdaten zum Projekt'!$E$15),MONTH('Basisdaten zum Projekt'!$E$15),1),'Basisdaten zum Projekt'!$A$15,D103&lt;=DATE(YEAR('Basisdaten zum Projekt'!$E$16),MONTH('Basisdaten zum Projekt'!$E$16),1),'Basisdaten zum Projekt'!$A$16),""),"")</f>
        <v/>
      </c>
      <c r="C103" s="160">
        <f>IF(C102&gt;0,C102+1,IF(DATE(YEAR('Basisdaten zum Projekt'!$C$5),MONTH('Basisdaten zum Projekt'!$C$5),1)=D103,1,0))</f>
        <v>44</v>
      </c>
      <c r="D103" s="161">
        <f t="shared" si="35"/>
        <v>45962</v>
      </c>
      <c r="E103" s="162"/>
      <c r="F103" s="115">
        <f t="shared" si="32"/>
        <v>0</v>
      </c>
      <c r="G103" s="163"/>
      <c r="H103" s="162"/>
      <c r="I103" s="115">
        <f t="shared" si="33"/>
        <v>0</v>
      </c>
      <c r="J103" s="164"/>
      <c r="M103" s="161">
        <f t="shared" si="15"/>
        <v>45962</v>
      </c>
      <c r="N103" s="166"/>
      <c r="O103" s="166"/>
      <c r="P103" s="166"/>
      <c r="Q103" s="166"/>
      <c r="R103" s="166"/>
      <c r="S103" s="166"/>
      <c r="T103" s="166"/>
      <c r="U103" s="166"/>
      <c r="V103" s="166"/>
      <c r="W103" s="166"/>
      <c r="X103" s="166"/>
      <c r="Y103" s="166"/>
      <c r="Z103" s="166"/>
      <c r="AA103" s="166"/>
      <c r="AB103" s="166"/>
      <c r="AC103" s="137">
        <f t="shared" si="34"/>
        <v>0</v>
      </c>
      <c r="AD103" s="167"/>
    </row>
    <row r="104" spans="2:30" outlineLevel="1" x14ac:dyDescent="0.25">
      <c r="B104" s="160" t="str">
        <f>IF(C104&gt;0,IFERROR(_xlfn.IFS(D104&lt;=DATE(YEAR('Basisdaten zum Projekt'!$E$12),MONTH('Basisdaten zum Projekt'!$E$12),1),'Basisdaten zum Projekt'!$A$12,D104&lt;=DATE(YEAR('Basisdaten zum Projekt'!$E$13),MONTH('Basisdaten zum Projekt'!$E$13),1),'Basisdaten zum Projekt'!$A$13,D104&lt;=DATE(YEAR('Basisdaten zum Projekt'!$E$14),MONTH('Basisdaten zum Projekt'!$E$14),1),'Basisdaten zum Projekt'!$A$14,D104&lt;=DATE(YEAR('Basisdaten zum Projekt'!$E$15),MONTH('Basisdaten zum Projekt'!$E$15),1),'Basisdaten zum Projekt'!$A$15,D104&lt;=DATE(YEAR('Basisdaten zum Projekt'!$E$16),MONTH('Basisdaten zum Projekt'!$E$16),1),'Basisdaten zum Projekt'!$A$16),""),"")</f>
        <v/>
      </c>
      <c r="C104" s="160">
        <f>IF(C103&gt;0,C103+1,IF(DATE(YEAR('Basisdaten zum Projekt'!$C$5),MONTH('Basisdaten zum Projekt'!$C$5),1)=D104,1,0))</f>
        <v>45</v>
      </c>
      <c r="D104" s="161">
        <f t="shared" si="35"/>
        <v>45992</v>
      </c>
      <c r="E104" s="162"/>
      <c r="F104" s="115">
        <f t="shared" si="32"/>
        <v>0</v>
      </c>
      <c r="G104" s="163"/>
      <c r="H104" s="162"/>
      <c r="I104" s="115">
        <f t="shared" si="33"/>
        <v>0</v>
      </c>
      <c r="J104" s="164"/>
      <c r="M104" s="161">
        <f t="shared" si="15"/>
        <v>45992</v>
      </c>
      <c r="N104" s="166"/>
      <c r="O104" s="166"/>
      <c r="P104" s="166"/>
      <c r="Q104" s="166"/>
      <c r="R104" s="166"/>
      <c r="S104" s="166"/>
      <c r="T104" s="166"/>
      <c r="U104" s="166"/>
      <c r="V104" s="166"/>
      <c r="W104" s="166"/>
      <c r="X104" s="166"/>
      <c r="Y104" s="166"/>
      <c r="Z104" s="166"/>
      <c r="AA104" s="166"/>
      <c r="AB104" s="166"/>
      <c r="AC104" s="137">
        <f t="shared" si="34"/>
        <v>0</v>
      </c>
      <c r="AD104" s="167"/>
    </row>
    <row r="105" spans="2:30" ht="15.75" thickBot="1" x14ac:dyDescent="0.3">
      <c r="B105" s="169"/>
      <c r="C105" s="170"/>
      <c r="D105" s="171">
        <f>D104</f>
        <v>45992</v>
      </c>
      <c r="E105" s="172"/>
      <c r="F105" s="173">
        <f>SUM(F93:F104)</f>
        <v>40.3125</v>
      </c>
      <c r="G105" s="174">
        <f>SUM(G93:G104)</f>
        <v>0</v>
      </c>
      <c r="H105" s="175"/>
      <c r="I105" s="173">
        <f>SUM(I93:I104)</f>
        <v>40.3125</v>
      </c>
      <c r="J105" s="174">
        <f>SUM(J93:J104)</f>
        <v>0</v>
      </c>
      <c r="M105" s="171">
        <f t="shared" si="15"/>
        <v>45992</v>
      </c>
      <c r="N105" s="177">
        <f>SUM(N93:N104)</f>
        <v>0</v>
      </c>
      <c r="O105" s="177">
        <f>SUM(O93:O104)</f>
        <v>0</v>
      </c>
      <c r="P105" s="177">
        <f>SUM(P93:P104)</f>
        <v>0</v>
      </c>
      <c r="Q105" s="177">
        <f>SUM(Q93:Q104)</f>
        <v>0</v>
      </c>
      <c r="R105" s="177">
        <f>SUM(R93:R104)</f>
        <v>0</v>
      </c>
      <c r="S105" s="177">
        <f t="shared" ref="S105:AB105" si="36">SUM(S93:S104)</f>
        <v>0</v>
      </c>
      <c r="T105" s="177">
        <f t="shared" si="36"/>
        <v>0</v>
      </c>
      <c r="U105" s="177">
        <f t="shared" si="36"/>
        <v>0</v>
      </c>
      <c r="V105" s="177">
        <f t="shared" si="36"/>
        <v>0</v>
      </c>
      <c r="W105" s="177">
        <f t="shared" si="36"/>
        <v>0</v>
      </c>
      <c r="X105" s="177">
        <f t="shared" si="36"/>
        <v>0</v>
      </c>
      <c r="Y105" s="177">
        <f t="shared" si="36"/>
        <v>0</v>
      </c>
      <c r="Z105" s="177">
        <f t="shared" si="36"/>
        <v>0</v>
      </c>
      <c r="AA105" s="177">
        <f t="shared" si="36"/>
        <v>0</v>
      </c>
      <c r="AB105" s="177">
        <f t="shared" si="36"/>
        <v>0</v>
      </c>
      <c r="AC105" s="177">
        <f>SUM(AC93:AC104)</f>
        <v>0</v>
      </c>
      <c r="AD105" s="167"/>
    </row>
    <row r="106" spans="2:30" ht="28.5" customHeight="1" x14ac:dyDescent="0.25">
      <c r="B106" s="19"/>
      <c r="C106" s="19"/>
      <c r="N106" s="178">
        <f>IFERROR(N105/$H$6,0)</f>
        <v>0</v>
      </c>
      <c r="O106" s="178">
        <f>IFERROR(O105/$H$6,0)</f>
        <v>0</v>
      </c>
      <c r="P106" s="178">
        <f>IFERROR(P105/$H$6,0)</f>
        <v>0</v>
      </c>
      <c r="Q106" s="178">
        <f>IFERROR(Q105/$H$6,0)</f>
        <v>0</v>
      </c>
      <c r="R106" s="178">
        <f>IFERROR(R105/$H$6,0)</f>
        <v>0</v>
      </c>
      <c r="S106" s="178">
        <f t="shared" ref="S106:AB106" si="37">IFERROR(S105/$H$6,0)</f>
        <v>0</v>
      </c>
      <c r="T106" s="178">
        <f t="shared" si="37"/>
        <v>0</v>
      </c>
      <c r="U106" s="178">
        <f t="shared" si="37"/>
        <v>0</v>
      </c>
      <c r="V106" s="178">
        <f t="shared" si="37"/>
        <v>0</v>
      </c>
      <c r="W106" s="178">
        <f t="shared" si="37"/>
        <v>0</v>
      </c>
      <c r="X106" s="178">
        <f t="shared" si="37"/>
        <v>0</v>
      </c>
      <c r="Y106" s="178">
        <f t="shared" si="37"/>
        <v>0</v>
      </c>
      <c r="Z106" s="178">
        <f t="shared" si="37"/>
        <v>0</v>
      </c>
      <c r="AA106" s="178">
        <f t="shared" si="37"/>
        <v>0</v>
      </c>
      <c r="AB106" s="178">
        <f t="shared" si="37"/>
        <v>0</v>
      </c>
      <c r="AC106" s="178">
        <f>IFERROR(AC105/$H$6,0)</f>
        <v>0</v>
      </c>
      <c r="AD106" s="180" t="s">
        <v>370</v>
      </c>
    </row>
    <row r="107" spans="2:30" x14ac:dyDescent="0.25">
      <c r="B107" s="19"/>
      <c r="C107" s="19"/>
      <c r="N107" s="181"/>
      <c r="O107" s="181"/>
      <c r="P107" s="181"/>
      <c r="Q107" s="181"/>
      <c r="R107" s="181"/>
      <c r="S107" s="281"/>
      <c r="T107" s="282"/>
      <c r="U107" s="283"/>
      <c r="V107" s="283"/>
      <c r="W107" s="283"/>
      <c r="X107" s="283"/>
      <c r="Y107" s="283"/>
      <c r="Z107" s="283"/>
      <c r="AA107" s="283"/>
      <c r="AB107" s="284"/>
      <c r="AC107" s="181"/>
      <c r="AD107" s="182"/>
    </row>
    <row r="108" spans="2:30" outlineLevel="1" x14ac:dyDescent="0.25">
      <c r="B108" s="160" t="str">
        <f>IF(C108&gt;0,IFERROR(_xlfn.IFS(D108&lt;=DATE(YEAR('Basisdaten zum Projekt'!$E$12),MONTH('Basisdaten zum Projekt'!$E$12),1),'Basisdaten zum Projekt'!$A$12,D108&lt;=DATE(YEAR('Basisdaten zum Projekt'!$E$13),MONTH('Basisdaten zum Projekt'!$E$13),1),'Basisdaten zum Projekt'!$A$13,D108&lt;=DATE(YEAR('Basisdaten zum Projekt'!$E$14),MONTH('Basisdaten zum Projekt'!$E$14),1),'Basisdaten zum Projekt'!$A$14,D108&lt;=DATE(YEAR('Basisdaten zum Projekt'!$E$15),MONTH('Basisdaten zum Projekt'!$E$15),1),'Basisdaten zum Projekt'!$A$15,D108&lt;=DATE(YEAR('Basisdaten zum Projekt'!$E$16),MONTH('Basisdaten zum Projekt'!$E$16),1),'Basisdaten zum Projekt'!$A$16),""),"")</f>
        <v/>
      </c>
      <c r="C108" s="160">
        <f>IF(C104&gt;0,C104+1,IF(DATE(YEAR('Basisdaten zum Projekt'!$C$5),MONTH('Basisdaten zum Projekt'!$C$5),1)=D108,1,0))</f>
        <v>46</v>
      </c>
      <c r="D108" s="161">
        <f>DATE(YEAR(D104),MONTH(D104)+1,DAY(D104))</f>
        <v>46023</v>
      </c>
      <c r="E108" s="162"/>
      <c r="F108" s="115">
        <f t="shared" ref="F108:F119" si="38">215/12*E108</f>
        <v>0</v>
      </c>
      <c r="G108" s="163"/>
      <c r="H108" s="162"/>
      <c r="I108" s="115">
        <f t="shared" ref="I108:I119" si="39">215/12*H108</f>
        <v>0</v>
      </c>
      <c r="J108" s="164"/>
      <c r="M108" s="161">
        <f t="shared" ref="M108:M150" si="40">D108</f>
        <v>46023</v>
      </c>
      <c r="N108" s="166"/>
      <c r="O108" s="166"/>
      <c r="P108" s="166"/>
      <c r="Q108" s="166"/>
      <c r="R108" s="166"/>
      <c r="S108" s="166"/>
      <c r="T108" s="166"/>
      <c r="U108" s="166"/>
      <c r="V108" s="166"/>
      <c r="W108" s="166"/>
      <c r="X108" s="166"/>
      <c r="Y108" s="166"/>
      <c r="Z108" s="166"/>
      <c r="AA108" s="166"/>
      <c r="AB108" s="166"/>
      <c r="AC108" s="137">
        <f t="shared" ref="AC108:AC119" si="41">SUM(N108:AB108)</f>
        <v>0</v>
      </c>
      <c r="AD108" s="167"/>
    </row>
    <row r="109" spans="2:30" outlineLevel="1" x14ac:dyDescent="0.25">
      <c r="B109" s="160" t="str">
        <f>IF(C109&gt;0,IFERROR(_xlfn.IFS(D109&lt;=DATE(YEAR('Basisdaten zum Projekt'!$E$12),MONTH('Basisdaten zum Projekt'!$E$12),1),'Basisdaten zum Projekt'!$A$12,D109&lt;=DATE(YEAR('Basisdaten zum Projekt'!$E$13),MONTH('Basisdaten zum Projekt'!$E$13),1),'Basisdaten zum Projekt'!$A$13,D109&lt;=DATE(YEAR('Basisdaten zum Projekt'!$E$14),MONTH('Basisdaten zum Projekt'!$E$14),1),'Basisdaten zum Projekt'!$A$14,D109&lt;=DATE(YEAR('Basisdaten zum Projekt'!$E$15),MONTH('Basisdaten zum Projekt'!$E$15),1),'Basisdaten zum Projekt'!$A$15,D109&lt;=DATE(YEAR('Basisdaten zum Projekt'!$E$16),MONTH('Basisdaten zum Projekt'!$E$16),1),'Basisdaten zum Projekt'!$A$16),""),"")</f>
        <v/>
      </c>
      <c r="C109" s="160">
        <f>IF(C108&gt;0,C108+1,IF(DATE(YEAR('Basisdaten zum Projekt'!$C$5),MONTH('Basisdaten zum Projekt'!$C$5),1)=D109,1,0))</f>
        <v>47</v>
      </c>
      <c r="D109" s="161">
        <f t="shared" ref="D109:D119" si="42">DATE(YEAR(D108),MONTH(D108)+1,DAY(D108))</f>
        <v>46054</v>
      </c>
      <c r="E109" s="162"/>
      <c r="F109" s="115">
        <f t="shared" si="38"/>
        <v>0</v>
      </c>
      <c r="G109" s="163"/>
      <c r="H109" s="162"/>
      <c r="I109" s="115">
        <f t="shared" si="39"/>
        <v>0</v>
      </c>
      <c r="J109" s="164"/>
      <c r="M109" s="161">
        <f t="shared" si="40"/>
        <v>46054</v>
      </c>
      <c r="N109" s="166"/>
      <c r="O109" s="166"/>
      <c r="P109" s="166"/>
      <c r="Q109" s="166"/>
      <c r="R109" s="166"/>
      <c r="S109" s="166"/>
      <c r="T109" s="166"/>
      <c r="U109" s="166"/>
      <c r="V109" s="166"/>
      <c r="W109" s="166"/>
      <c r="X109" s="166"/>
      <c r="Y109" s="166"/>
      <c r="Z109" s="166"/>
      <c r="AA109" s="166"/>
      <c r="AB109" s="166"/>
      <c r="AC109" s="137">
        <f t="shared" si="41"/>
        <v>0</v>
      </c>
      <c r="AD109" s="167"/>
    </row>
    <row r="110" spans="2:30" outlineLevel="1" x14ac:dyDescent="0.25">
      <c r="B110" s="160" t="str">
        <f>IF(C110&gt;0,IFERROR(_xlfn.IFS(D110&lt;=DATE(YEAR('Basisdaten zum Projekt'!$E$12),MONTH('Basisdaten zum Projekt'!$E$12),1),'Basisdaten zum Projekt'!$A$12,D110&lt;=DATE(YEAR('Basisdaten zum Projekt'!$E$13),MONTH('Basisdaten zum Projekt'!$E$13),1),'Basisdaten zum Projekt'!$A$13,D110&lt;=DATE(YEAR('Basisdaten zum Projekt'!$E$14),MONTH('Basisdaten zum Projekt'!$E$14),1),'Basisdaten zum Projekt'!$A$14,D110&lt;=DATE(YEAR('Basisdaten zum Projekt'!$E$15),MONTH('Basisdaten zum Projekt'!$E$15),1),'Basisdaten zum Projekt'!$A$15,D110&lt;=DATE(YEAR('Basisdaten zum Projekt'!$E$16),MONTH('Basisdaten zum Projekt'!$E$16),1),'Basisdaten zum Projekt'!$A$16),""),"")</f>
        <v/>
      </c>
      <c r="C110" s="160">
        <f>IF(C109&gt;0,C109+1,IF(DATE(YEAR('Basisdaten zum Projekt'!$C$5),MONTH('Basisdaten zum Projekt'!$C$5),1)=D110,1,0))</f>
        <v>48</v>
      </c>
      <c r="D110" s="161">
        <f t="shared" si="42"/>
        <v>46082</v>
      </c>
      <c r="E110" s="162"/>
      <c r="F110" s="115">
        <f t="shared" si="38"/>
        <v>0</v>
      </c>
      <c r="G110" s="163"/>
      <c r="H110" s="162"/>
      <c r="I110" s="115">
        <f t="shared" si="39"/>
        <v>0</v>
      </c>
      <c r="J110" s="164"/>
      <c r="M110" s="161">
        <f t="shared" si="40"/>
        <v>46082</v>
      </c>
      <c r="N110" s="166"/>
      <c r="O110" s="166"/>
      <c r="P110" s="166"/>
      <c r="Q110" s="166"/>
      <c r="R110" s="166"/>
      <c r="S110" s="166"/>
      <c r="T110" s="166"/>
      <c r="U110" s="166"/>
      <c r="V110" s="166"/>
      <c r="W110" s="166"/>
      <c r="X110" s="166"/>
      <c r="Y110" s="166"/>
      <c r="Z110" s="166"/>
      <c r="AA110" s="166"/>
      <c r="AB110" s="166"/>
      <c r="AC110" s="137">
        <f t="shared" si="41"/>
        <v>0</v>
      </c>
      <c r="AD110" s="167"/>
    </row>
    <row r="111" spans="2:30" outlineLevel="1" x14ac:dyDescent="0.25">
      <c r="B111" s="160" t="str">
        <f>IF(C111&gt;0,IFERROR(_xlfn.IFS(D111&lt;=DATE(YEAR('Basisdaten zum Projekt'!$E$12),MONTH('Basisdaten zum Projekt'!$E$12),1),'Basisdaten zum Projekt'!$A$12,D111&lt;=DATE(YEAR('Basisdaten zum Projekt'!$E$13),MONTH('Basisdaten zum Projekt'!$E$13),1),'Basisdaten zum Projekt'!$A$13,D111&lt;=DATE(YEAR('Basisdaten zum Projekt'!$E$14),MONTH('Basisdaten zum Projekt'!$E$14),1),'Basisdaten zum Projekt'!$A$14,D111&lt;=DATE(YEAR('Basisdaten zum Projekt'!$E$15),MONTH('Basisdaten zum Projekt'!$E$15),1),'Basisdaten zum Projekt'!$A$15,D111&lt;=DATE(YEAR('Basisdaten zum Projekt'!$E$16),MONTH('Basisdaten zum Projekt'!$E$16),1),'Basisdaten zum Projekt'!$A$16),""),"")</f>
        <v/>
      </c>
      <c r="C111" s="160">
        <f>IF(C110&gt;0,C110+1,IF(DATE(YEAR('Basisdaten zum Projekt'!$C$5),MONTH('Basisdaten zum Projekt'!$C$5),1)=D111,1,0))</f>
        <v>49</v>
      </c>
      <c r="D111" s="161">
        <f t="shared" si="42"/>
        <v>46113</v>
      </c>
      <c r="E111" s="162"/>
      <c r="F111" s="115">
        <f t="shared" si="38"/>
        <v>0</v>
      </c>
      <c r="G111" s="163"/>
      <c r="H111" s="162"/>
      <c r="I111" s="115">
        <f t="shared" si="39"/>
        <v>0</v>
      </c>
      <c r="J111" s="164"/>
      <c r="M111" s="161">
        <f t="shared" si="40"/>
        <v>46113</v>
      </c>
      <c r="N111" s="166"/>
      <c r="O111" s="166"/>
      <c r="P111" s="166"/>
      <c r="Q111" s="166"/>
      <c r="R111" s="166"/>
      <c r="S111" s="166"/>
      <c r="T111" s="166"/>
      <c r="U111" s="166"/>
      <c r="V111" s="166"/>
      <c r="W111" s="166"/>
      <c r="X111" s="166"/>
      <c r="Y111" s="166"/>
      <c r="Z111" s="166"/>
      <c r="AA111" s="166"/>
      <c r="AB111" s="166"/>
      <c r="AC111" s="137">
        <f t="shared" si="41"/>
        <v>0</v>
      </c>
      <c r="AD111" s="167"/>
    </row>
    <row r="112" spans="2:30" outlineLevel="1" x14ac:dyDescent="0.25">
      <c r="B112" s="160" t="str">
        <f>IF(C112&gt;0,IFERROR(_xlfn.IFS(D112&lt;=DATE(YEAR('Basisdaten zum Projekt'!$E$12),MONTH('Basisdaten zum Projekt'!$E$12),1),'Basisdaten zum Projekt'!$A$12,D112&lt;=DATE(YEAR('Basisdaten zum Projekt'!$E$13),MONTH('Basisdaten zum Projekt'!$E$13),1),'Basisdaten zum Projekt'!$A$13,D112&lt;=DATE(YEAR('Basisdaten zum Projekt'!$E$14),MONTH('Basisdaten zum Projekt'!$E$14),1),'Basisdaten zum Projekt'!$A$14,D112&lt;=DATE(YEAR('Basisdaten zum Projekt'!$E$15),MONTH('Basisdaten zum Projekt'!$E$15),1),'Basisdaten zum Projekt'!$A$15,D112&lt;=DATE(YEAR('Basisdaten zum Projekt'!$E$16),MONTH('Basisdaten zum Projekt'!$E$16),1),'Basisdaten zum Projekt'!$A$16),""),"")</f>
        <v/>
      </c>
      <c r="C112" s="160">
        <f>IF(C111&gt;0,C111+1,IF(DATE(YEAR('Basisdaten zum Projekt'!$C$5),MONTH('Basisdaten zum Projekt'!$C$5),1)=D112,1,0))</f>
        <v>50</v>
      </c>
      <c r="D112" s="161">
        <f t="shared" si="42"/>
        <v>46143</v>
      </c>
      <c r="E112" s="162"/>
      <c r="F112" s="115">
        <f t="shared" si="38"/>
        <v>0</v>
      </c>
      <c r="G112" s="163"/>
      <c r="H112" s="162"/>
      <c r="I112" s="115">
        <f t="shared" si="39"/>
        <v>0</v>
      </c>
      <c r="J112" s="164"/>
      <c r="M112" s="161">
        <f t="shared" si="40"/>
        <v>46143</v>
      </c>
      <c r="N112" s="166"/>
      <c r="O112" s="166"/>
      <c r="P112" s="166"/>
      <c r="Q112" s="166"/>
      <c r="R112" s="166"/>
      <c r="S112" s="166"/>
      <c r="T112" s="166"/>
      <c r="U112" s="166"/>
      <c r="V112" s="166"/>
      <c r="W112" s="166"/>
      <c r="X112" s="166"/>
      <c r="Y112" s="166"/>
      <c r="Z112" s="166"/>
      <c r="AA112" s="166"/>
      <c r="AB112" s="166"/>
      <c r="AC112" s="137">
        <f t="shared" si="41"/>
        <v>0</v>
      </c>
      <c r="AD112" s="167"/>
    </row>
    <row r="113" spans="2:30" outlineLevel="1" x14ac:dyDescent="0.25">
      <c r="B113" s="160" t="str">
        <f>IF(C113&gt;0,IFERROR(_xlfn.IFS(D113&lt;=DATE(YEAR('Basisdaten zum Projekt'!$E$12),MONTH('Basisdaten zum Projekt'!$E$12),1),'Basisdaten zum Projekt'!$A$12,D113&lt;=DATE(YEAR('Basisdaten zum Projekt'!$E$13),MONTH('Basisdaten zum Projekt'!$E$13),1),'Basisdaten zum Projekt'!$A$13,D113&lt;=DATE(YEAR('Basisdaten zum Projekt'!$E$14),MONTH('Basisdaten zum Projekt'!$E$14),1),'Basisdaten zum Projekt'!$A$14,D113&lt;=DATE(YEAR('Basisdaten zum Projekt'!$E$15),MONTH('Basisdaten zum Projekt'!$E$15),1),'Basisdaten zum Projekt'!$A$15,D113&lt;=DATE(YEAR('Basisdaten zum Projekt'!$E$16),MONTH('Basisdaten zum Projekt'!$E$16),1),'Basisdaten zum Projekt'!$A$16),""),"")</f>
        <v/>
      </c>
      <c r="C113" s="160">
        <f>IF(C112&gt;0,C112+1,IF(DATE(YEAR('Basisdaten zum Projekt'!$C$5),MONTH('Basisdaten zum Projekt'!$C$5),1)=D113,1,0))</f>
        <v>51</v>
      </c>
      <c r="D113" s="161">
        <f t="shared" si="42"/>
        <v>46174</v>
      </c>
      <c r="E113" s="162"/>
      <c r="F113" s="115">
        <f t="shared" si="38"/>
        <v>0</v>
      </c>
      <c r="G113" s="163"/>
      <c r="H113" s="162"/>
      <c r="I113" s="115">
        <f t="shared" si="39"/>
        <v>0</v>
      </c>
      <c r="J113" s="164"/>
      <c r="M113" s="161">
        <f t="shared" si="40"/>
        <v>46174</v>
      </c>
      <c r="N113" s="166"/>
      <c r="O113" s="166"/>
      <c r="P113" s="166"/>
      <c r="Q113" s="166"/>
      <c r="R113" s="166"/>
      <c r="S113" s="166"/>
      <c r="T113" s="166"/>
      <c r="U113" s="166"/>
      <c r="V113" s="166"/>
      <c r="W113" s="166"/>
      <c r="X113" s="166"/>
      <c r="Y113" s="166"/>
      <c r="Z113" s="166"/>
      <c r="AA113" s="166"/>
      <c r="AB113" s="166"/>
      <c r="AC113" s="137">
        <f t="shared" si="41"/>
        <v>0</v>
      </c>
      <c r="AD113" s="167"/>
    </row>
    <row r="114" spans="2:30" outlineLevel="1" x14ac:dyDescent="0.25">
      <c r="B114" s="160" t="str">
        <f>IF(C114&gt;0,IFERROR(_xlfn.IFS(D114&lt;=DATE(YEAR('Basisdaten zum Projekt'!$E$12),MONTH('Basisdaten zum Projekt'!$E$12),1),'Basisdaten zum Projekt'!$A$12,D114&lt;=DATE(YEAR('Basisdaten zum Projekt'!$E$13),MONTH('Basisdaten zum Projekt'!$E$13),1),'Basisdaten zum Projekt'!$A$13,D114&lt;=DATE(YEAR('Basisdaten zum Projekt'!$E$14),MONTH('Basisdaten zum Projekt'!$E$14),1),'Basisdaten zum Projekt'!$A$14,D114&lt;=DATE(YEAR('Basisdaten zum Projekt'!$E$15),MONTH('Basisdaten zum Projekt'!$E$15),1),'Basisdaten zum Projekt'!$A$15,D114&lt;=DATE(YEAR('Basisdaten zum Projekt'!$E$16),MONTH('Basisdaten zum Projekt'!$E$16),1),'Basisdaten zum Projekt'!$A$16),""),"")</f>
        <v/>
      </c>
      <c r="C114" s="160">
        <f>IF(C113&gt;0,C113+1,IF(DATE(YEAR('Basisdaten zum Projekt'!$C$5),MONTH('Basisdaten zum Projekt'!$C$5),1)=D114,1,0))</f>
        <v>52</v>
      </c>
      <c r="D114" s="161">
        <f t="shared" si="42"/>
        <v>46204</v>
      </c>
      <c r="E114" s="162"/>
      <c r="F114" s="115">
        <f t="shared" si="38"/>
        <v>0</v>
      </c>
      <c r="G114" s="163"/>
      <c r="H114" s="162"/>
      <c r="I114" s="115">
        <f t="shared" si="39"/>
        <v>0</v>
      </c>
      <c r="J114" s="164"/>
      <c r="M114" s="161">
        <f t="shared" si="40"/>
        <v>46204</v>
      </c>
      <c r="N114" s="166"/>
      <c r="O114" s="166"/>
      <c r="P114" s="166"/>
      <c r="Q114" s="166"/>
      <c r="R114" s="166"/>
      <c r="S114" s="166"/>
      <c r="T114" s="166"/>
      <c r="U114" s="166"/>
      <c r="V114" s="166"/>
      <c r="W114" s="166"/>
      <c r="X114" s="166"/>
      <c r="Y114" s="166"/>
      <c r="Z114" s="166"/>
      <c r="AA114" s="166"/>
      <c r="AB114" s="166"/>
      <c r="AC114" s="137">
        <f t="shared" si="41"/>
        <v>0</v>
      </c>
      <c r="AD114" s="167"/>
    </row>
    <row r="115" spans="2:30" outlineLevel="1" x14ac:dyDescent="0.25">
      <c r="B115" s="160" t="str">
        <f>IF(C115&gt;0,IFERROR(_xlfn.IFS(D115&lt;=DATE(YEAR('Basisdaten zum Projekt'!$E$12),MONTH('Basisdaten zum Projekt'!$E$12),1),'Basisdaten zum Projekt'!$A$12,D115&lt;=DATE(YEAR('Basisdaten zum Projekt'!$E$13),MONTH('Basisdaten zum Projekt'!$E$13),1),'Basisdaten zum Projekt'!$A$13,D115&lt;=DATE(YEAR('Basisdaten zum Projekt'!$E$14),MONTH('Basisdaten zum Projekt'!$E$14),1),'Basisdaten zum Projekt'!$A$14,D115&lt;=DATE(YEAR('Basisdaten zum Projekt'!$E$15),MONTH('Basisdaten zum Projekt'!$E$15),1),'Basisdaten zum Projekt'!$A$15,D115&lt;=DATE(YEAR('Basisdaten zum Projekt'!$E$16),MONTH('Basisdaten zum Projekt'!$E$16),1),'Basisdaten zum Projekt'!$A$16),""),"")</f>
        <v/>
      </c>
      <c r="C115" s="160">
        <f>IF(C114&gt;0,C114+1,IF(DATE(YEAR('Basisdaten zum Projekt'!$C$5),MONTH('Basisdaten zum Projekt'!$C$5),1)=D115,1,0))</f>
        <v>53</v>
      </c>
      <c r="D115" s="161">
        <f t="shared" si="42"/>
        <v>46235</v>
      </c>
      <c r="E115" s="162"/>
      <c r="F115" s="115">
        <f t="shared" si="38"/>
        <v>0</v>
      </c>
      <c r="G115" s="163"/>
      <c r="H115" s="162"/>
      <c r="I115" s="115">
        <f t="shared" si="39"/>
        <v>0</v>
      </c>
      <c r="J115" s="164"/>
      <c r="M115" s="161">
        <f t="shared" si="40"/>
        <v>46235</v>
      </c>
      <c r="N115" s="166"/>
      <c r="O115" s="166"/>
      <c r="P115" s="166"/>
      <c r="Q115" s="166"/>
      <c r="R115" s="166"/>
      <c r="S115" s="166"/>
      <c r="T115" s="166"/>
      <c r="U115" s="166"/>
      <c r="V115" s="166"/>
      <c r="W115" s="166"/>
      <c r="X115" s="166"/>
      <c r="Y115" s="166"/>
      <c r="Z115" s="166"/>
      <c r="AA115" s="166"/>
      <c r="AB115" s="166"/>
      <c r="AC115" s="137">
        <f t="shared" si="41"/>
        <v>0</v>
      </c>
      <c r="AD115" s="167"/>
    </row>
    <row r="116" spans="2:30" outlineLevel="1" x14ac:dyDescent="0.25">
      <c r="B116" s="160" t="str">
        <f>IF(C116&gt;0,IFERROR(_xlfn.IFS(D116&lt;=DATE(YEAR('Basisdaten zum Projekt'!$E$12),MONTH('Basisdaten zum Projekt'!$E$12),1),'Basisdaten zum Projekt'!$A$12,D116&lt;=DATE(YEAR('Basisdaten zum Projekt'!$E$13),MONTH('Basisdaten zum Projekt'!$E$13),1),'Basisdaten zum Projekt'!$A$13,D116&lt;=DATE(YEAR('Basisdaten zum Projekt'!$E$14),MONTH('Basisdaten zum Projekt'!$E$14),1),'Basisdaten zum Projekt'!$A$14,D116&lt;=DATE(YEAR('Basisdaten zum Projekt'!$E$15),MONTH('Basisdaten zum Projekt'!$E$15),1),'Basisdaten zum Projekt'!$A$15,D116&lt;=DATE(YEAR('Basisdaten zum Projekt'!$E$16),MONTH('Basisdaten zum Projekt'!$E$16),1),'Basisdaten zum Projekt'!$A$16),""),"")</f>
        <v/>
      </c>
      <c r="C116" s="160">
        <f>IF(C115&gt;0,C115+1,IF(DATE(YEAR('Basisdaten zum Projekt'!$C$5),MONTH('Basisdaten zum Projekt'!$C$5),1)=D116,1,0))</f>
        <v>54</v>
      </c>
      <c r="D116" s="161">
        <f t="shared" si="42"/>
        <v>46266</v>
      </c>
      <c r="E116" s="162"/>
      <c r="F116" s="115">
        <f t="shared" si="38"/>
        <v>0</v>
      </c>
      <c r="G116" s="163"/>
      <c r="H116" s="162"/>
      <c r="I116" s="115">
        <f t="shared" si="39"/>
        <v>0</v>
      </c>
      <c r="J116" s="164"/>
      <c r="M116" s="161">
        <f t="shared" si="40"/>
        <v>46266</v>
      </c>
      <c r="N116" s="166"/>
      <c r="O116" s="166"/>
      <c r="P116" s="166"/>
      <c r="Q116" s="166"/>
      <c r="R116" s="166"/>
      <c r="S116" s="166"/>
      <c r="T116" s="166"/>
      <c r="U116" s="166"/>
      <c r="V116" s="166"/>
      <c r="W116" s="166"/>
      <c r="X116" s="166"/>
      <c r="Y116" s="166"/>
      <c r="Z116" s="166"/>
      <c r="AA116" s="166"/>
      <c r="AB116" s="166"/>
      <c r="AC116" s="137">
        <f t="shared" si="41"/>
        <v>0</v>
      </c>
      <c r="AD116" s="167"/>
    </row>
    <row r="117" spans="2:30" outlineLevel="1" x14ac:dyDescent="0.25">
      <c r="B117" s="160" t="str">
        <f>IF(C117&gt;0,IFERROR(_xlfn.IFS(D117&lt;=DATE(YEAR('Basisdaten zum Projekt'!$E$12),MONTH('Basisdaten zum Projekt'!$E$12),1),'Basisdaten zum Projekt'!$A$12,D117&lt;=DATE(YEAR('Basisdaten zum Projekt'!$E$13),MONTH('Basisdaten zum Projekt'!$E$13),1),'Basisdaten zum Projekt'!$A$13,D117&lt;=DATE(YEAR('Basisdaten zum Projekt'!$E$14),MONTH('Basisdaten zum Projekt'!$E$14),1),'Basisdaten zum Projekt'!$A$14,D117&lt;=DATE(YEAR('Basisdaten zum Projekt'!$E$15),MONTH('Basisdaten zum Projekt'!$E$15),1),'Basisdaten zum Projekt'!$A$15,D117&lt;=DATE(YEAR('Basisdaten zum Projekt'!$E$16),MONTH('Basisdaten zum Projekt'!$E$16),1),'Basisdaten zum Projekt'!$A$16),""),"")</f>
        <v/>
      </c>
      <c r="C117" s="160">
        <f>IF(C116&gt;0,C116+1,IF(DATE(YEAR('Basisdaten zum Projekt'!$C$5),MONTH('Basisdaten zum Projekt'!$C$5),1)=D117,1,0))</f>
        <v>55</v>
      </c>
      <c r="D117" s="161">
        <f t="shared" si="42"/>
        <v>46296</v>
      </c>
      <c r="E117" s="162"/>
      <c r="F117" s="115">
        <f t="shared" si="38"/>
        <v>0</v>
      </c>
      <c r="G117" s="163"/>
      <c r="H117" s="162"/>
      <c r="I117" s="115">
        <f t="shared" si="39"/>
        <v>0</v>
      </c>
      <c r="J117" s="164"/>
      <c r="M117" s="161">
        <f t="shared" si="40"/>
        <v>46296</v>
      </c>
      <c r="N117" s="166"/>
      <c r="O117" s="166"/>
      <c r="P117" s="166"/>
      <c r="Q117" s="166"/>
      <c r="R117" s="166"/>
      <c r="S117" s="166"/>
      <c r="T117" s="166"/>
      <c r="U117" s="166"/>
      <c r="V117" s="166"/>
      <c r="W117" s="166"/>
      <c r="X117" s="166"/>
      <c r="Y117" s="166"/>
      <c r="Z117" s="166"/>
      <c r="AA117" s="166"/>
      <c r="AB117" s="166"/>
      <c r="AC117" s="137">
        <f t="shared" si="41"/>
        <v>0</v>
      </c>
      <c r="AD117" s="167"/>
    </row>
    <row r="118" spans="2:30" outlineLevel="1" x14ac:dyDescent="0.25">
      <c r="B118" s="160" t="str">
        <f>IF(C118&gt;0,IFERROR(_xlfn.IFS(D118&lt;=DATE(YEAR('Basisdaten zum Projekt'!$E$12),MONTH('Basisdaten zum Projekt'!$E$12),1),'Basisdaten zum Projekt'!$A$12,D118&lt;=DATE(YEAR('Basisdaten zum Projekt'!$E$13),MONTH('Basisdaten zum Projekt'!$E$13),1),'Basisdaten zum Projekt'!$A$13,D118&lt;=DATE(YEAR('Basisdaten zum Projekt'!$E$14),MONTH('Basisdaten zum Projekt'!$E$14),1),'Basisdaten zum Projekt'!$A$14,D118&lt;=DATE(YEAR('Basisdaten zum Projekt'!$E$15),MONTH('Basisdaten zum Projekt'!$E$15),1),'Basisdaten zum Projekt'!$A$15,D118&lt;=DATE(YEAR('Basisdaten zum Projekt'!$E$16),MONTH('Basisdaten zum Projekt'!$E$16),1),'Basisdaten zum Projekt'!$A$16),""),"")</f>
        <v/>
      </c>
      <c r="C118" s="160">
        <f>IF(C117&gt;0,C117+1,IF(DATE(YEAR('Basisdaten zum Projekt'!$C$5),MONTH('Basisdaten zum Projekt'!$C$5),1)=D118,1,0))</f>
        <v>56</v>
      </c>
      <c r="D118" s="161">
        <f t="shared" si="42"/>
        <v>46327</v>
      </c>
      <c r="E118" s="162"/>
      <c r="F118" s="115">
        <f t="shared" si="38"/>
        <v>0</v>
      </c>
      <c r="G118" s="163"/>
      <c r="H118" s="162"/>
      <c r="I118" s="115">
        <f t="shared" si="39"/>
        <v>0</v>
      </c>
      <c r="J118" s="164"/>
      <c r="M118" s="161">
        <f t="shared" si="40"/>
        <v>46327</v>
      </c>
      <c r="N118" s="166"/>
      <c r="O118" s="166"/>
      <c r="P118" s="166"/>
      <c r="Q118" s="166"/>
      <c r="R118" s="166"/>
      <c r="S118" s="166"/>
      <c r="T118" s="166"/>
      <c r="U118" s="166"/>
      <c r="V118" s="166"/>
      <c r="W118" s="166"/>
      <c r="X118" s="166"/>
      <c r="Y118" s="166"/>
      <c r="Z118" s="166"/>
      <c r="AA118" s="166"/>
      <c r="AB118" s="166"/>
      <c r="AC118" s="137">
        <f t="shared" si="41"/>
        <v>0</v>
      </c>
      <c r="AD118" s="167"/>
    </row>
    <row r="119" spans="2:30" outlineLevel="1" x14ac:dyDescent="0.25">
      <c r="B119" s="160" t="str">
        <f>IF(C119&gt;0,IFERROR(_xlfn.IFS(D119&lt;=DATE(YEAR('Basisdaten zum Projekt'!$E$12),MONTH('Basisdaten zum Projekt'!$E$12),1),'Basisdaten zum Projekt'!$A$12,D119&lt;=DATE(YEAR('Basisdaten zum Projekt'!$E$13),MONTH('Basisdaten zum Projekt'!$E$13),1),'Basisdaten zum Projekt'!$A$13,D119&lt;=DATE(YEAR('Basisdaten zum Projekt'!$E$14),MONTH('Basisdaten zum Projekt'!$E$14),1),'Basisdaten zum Projekt'!$A$14,D119&lt;=DATE(YEAR('Basisdaten zum Projekt'!$E$15),MONTH('Basisdaten zum Projekt'!$E$15),1),'Basisdaten zum Projekt'!$A$15,D119&lt;=DATE(YEAR('Basisdaten zum Projekt'!$E$16),MONTH('Basisdaten zum Projekt'!$E$16),1),'Basisdaten zum Projekt'!$A$16),""),"")</f>
        <v/>
      </c>
      <c r="C119" s="160">
        <f>IF(C118&gt;0,C118+1,IF(DATE(YEAR('Basisdaten zum Projekt'!$C$5),MONTH('Basisdaten zum Projekt'!$C$5),1)=D119,1,0))</f>
        <v>57</v>
      </c>
      <c r="D119" s="161">
        <f t="shared" si="42"/>
        <v>46357</v>
      </c>
      <c r="E119" s="162"/>
      <c r="F119" s="115">
        <f t="shared" si="38"/>
        <v>0</v>
      </c>
      <c r="G119" s="163"/>
      <c r="H119" s="162"/>
      <c r="I119" s="115">
        <f t="shared" si="39"/>
        <v>0</v>
      </c>
      <c r="J119" s="164"/>
      <c r="M119" s="161">
        <f t="shared" si="40"/>
        <v>46357</v>
      </c>
      <c r="N119" s="166"/>
      <c r="O119" s="166"/>
      <c r="P119" s="166"/>
      <c r="Q119" s="166"/>
      <c r="R119" s="166"/>
      <c r="S119" s="166"/>
      <c r="T119" s="166"/>
      <c r="U119" s="166"/>
      <c r="V119" s="166"/>
      <c r="W119" s="166"/>
      <c r="X119" s="166"/>
      <c r="Y119" s="166"/>
      <c r="Z119" s="166"/>
      <c r="AA119" s="166"/>
      <c r="AB119" s="166"/>
      <c r="AC119" s="137">
        <f t="shared" si="41"/>
        <v>0</v>
      </c>
      <c r="AD119" s="167"/>
    </row>
    <row r="120" spans="2:30" ht="15.75" thickBot="1" x14ac:dyDescent="0.3">
      <c r="B120" s="169"/>
      <c r="C120" s="170"/>
      <c r="D120" s="171">
        <f>D119</f>
        <v>46357</v>
      </c>
      <c r="E120" s="172"/>
      <c r="F120" s="173">
        <f>SUM(F108:F119)</f>
        <v>0</v>
      </c>
      <c r="G120" s="174">
        <f>SUM(G108:G119)</f>
        <v>0</v>
      </c>
      <c r="H120" s="175"/>
      <c r="I120" s="173">
        <f>SUM(I108:I119)</f>
        <v>0</v>
      </c>
      <c r="J120" s="174">
        <f>SUM(J108:J119)</f>
        <v>0</v>
      </c>
      <c r="M120" s="171">
        <f t="shared" si="40"/>
        <v>46357</v>
      </c>
      <c r="N120" s="177">
        <f>SUM(N108:N119)</f>
        <v>0</v>
      </c>
      <c r="O120" s="177">
        <f>SUM(O108:O119)</f>
        <v>0</v>
      </c>
      <c r="P120" s="177">
        <f>SUM(P108:P119)</f>
        <v>0</v>
      </c>
      <c r="Q120" s="177">
        <f>SUM(Q108:Q119)</f>
        <v>0</v>
      </c>
      <c r="R120" s="177">
        <f>SUM(R108:R119)</f>
        <v>0</v>
      </c>
      <c r="S120" s="177">
        <f t="shared" ref="S120:AB120" si="43">SUM(S108:S119)</f>
        <v>0</v>
      </c>
      <c r="T120" s="177">
        <f t="shared" si="43"/>
        <v>0</v>
      </c>
      <c r="U120" s="177">
        <f t="shared" si="43"/>
        <v>0</v>
      </c>
      <c r="V120" s="177">
        <f t="shared" si="43"/>
        <v>0</v>
      </c>
      <c r="W120" s="177">
        <f t="shared" si="43"/>
        <v>0</v>
      </c>
      <c r="X120" s="177">
        <f t="shared" si="43"/>
        <v>0</v>
      </c>
      <c r="Y120" s="177">
        <f t="shared" si="43"/>
        <v>0</v>
      </c>
      <c r="Z120" s="177">
        <f t="shared" si="43"/>
        <v>0</v>
      </c>
      <c r="AA120" s="177">
        <f t="shared" si="43"/>
        <v>0</v>
      </c>
      <c r="AB120" s="177">
        <f t="shared" si="43"/>
        <v>0</v>
      </c>
      <c r="AC120" s="177">
        <f>SUM(AC108:AC119)</f>
        <v>0</v>
      </c>
      <c r="AD120" s="167"/>
    </row>
    <row r="121" spans="2:30" ht="28.5" customHeight="1" x14ac:dyDescent="0.25">
      <c r="B121" s="19"/>
      <c r="C121" s="19"/>
      <c r="N121" s="178">
        <f>IFERROR(N120/$H$6,0)</f>
        <v>0</v>
      </c>
      <c r="O121" s="178">
        <f>IFERROR(O120/$H$6,0)</f>
        <v>0</v>
      </c>
      <c r="P121" s="178">
        <f>IFERROR(P120/$H$6,0)</f>
        <v>0</v>
      </c>
      <c r="Q121" s="178">
        <f>IFERROR(Q120/$H$6,0)</f>
        <v>0</v>
      </c>
      <c r="R121" s="178">
        <f>IFERROR(R120/$H$6,0)</f>
        <v>0</v>
      </c>
      <c r="S121" s="178">
        <f t="shared" ref="S121:AB121" si="44">IFERROR(S120/$H$6,0)</f>
        <v>0</v>
      </c>
      <c r="T121" s="178">
        <f t="shared" si="44"/>
        <v>0</v>
      </c>
      <c r="U121" s="178">
        <f t="shared" si="44"/>
        <v>0</v>
      </c>
      <c r="V121" s="178">
        <f t="shared" si="44"/>
        <v>0</v>
      </c>
      <c r="W121" s="178">
        <f t="shared" si="44"/>
        <v>0</v>
      </c>
      <c r="X121" s="178">
        <f t="shared" si="44"/>
        <v>0</v>
      </c>
      <c r="Y121" s="178">
        <f t="shared" si="44"/>
        <v>0</v>
      </c>
      <c r="Z121" s="178">
        <f t="shared" si="44"/>
        <v>0</v>
      </c>
      <c r="AA121" s="178">
        <f t="shared" si="44"/>
        <v>0</v>
      </c>
      <c r="AB121" s="178">
        <f t="shared" si="44"/>
        <v>0</v>
      </c>
      <c r="AC121" s="178">
        <f>IFERROR(AC120/$H$6,0)</f>
        <v>0</v>
      </c>
      <c r="AD121" s="180" t="s">
        <v>370</v>
      </c>
    </row>
    <row r="122" spans="2:30" ht="15.75" thickBot="1" x14ac:dyDescent="0.3">
      <c r="B122" s="19"/>
      <c r="C122" s="19"/>
      <c r="N122" s="181"/>
      <c r="O122" s="181"/>
      <c r="P122" s="181"/>
      <c r="Q122" s="181"/>
      <c r="R122" s="181"/>
      <c r="S122" s="281"/>
      <c r="T122" s="282"/>
      <c r="U122" s="283"/>
      <c r="V122" s="283"/>
      <c r="W122" s="283"/>
      <c r="X122" s="283"/>
      <c r="Y122" s="283"/>
      <c r="Z122" s="283"/>
      <c r="AA122" s="283"/>
      <c r="AB122" s="284"/>
      <c r="AC122" s="181"/>
      <c r="AD122" s="188"/>
    </row>
    <row r="123" spans="2:30" outlineLevel="1" x14ac:dyDescent="0.25">
      <c r="B123" s="160" t="str">
        <f>IF(C123&gt;0,IFERROR(_xlfn.IFS(D123&lt;=DATE(YEAR('Basisdaten zum Projekt'!$E$12),MONTH('Basisdaten zum Projekt'!$E$12),1),'Basisdaten zum Projekt'!$A$12,D123&lt;=DATE(YEAR('Basisdaten zum Projekt'!$E$13),MONTH('Basisdaten zum Projekt'!$E$13),1),'Basisdaten zum Projekt'!$A$13,D123&lt;=DATE(YEAR('Basisdaten zum Projekt'!$E$14),MONTH('Basisdaten zum Projekt'!$E$14),1),'Basisdaten zum Projekt'!$A$14,D123&lt;=DATE(YEAR('Basisdaten zum Projekt'!$E$15),MONTH('Basisdaten zum Projekt'!$E$15),1),'Basisdaten zum Projekt'!$A$15,D123&lt;=DATE(YEAR('Basisdaten zum Projekt'!$E$16),MONTH('Basisdaten zum Projekt'!$E$16),1),'Basisdaten zum Projekt'!$A$16),""),"")</f>
        <v/>
      </c>
      <c r="C123" s="160">
        <f>IF(C119&gt;0,C119+1,IF(DATE(YEAR('Basisdaten zum Projekt'!$C$5),MONTH('Basisdaten zum Projekt'!$C$5),1)=D123,1,0))</f>
        <v>58</v>
      </c>
      <c r="D123" s="161">
        <f>DATE(YEAR(D119),MONTH(D119)+1,DAY(D119))</f>
        <v>46388</v>
      </c>
      <c r="E123" s="183"/>
      <c r="F123" s="184">
        <f t="shared" ref="F123:F134" si="45">215/12*E123</f>
        <v>0</v>
      </c>
      <c r="G123" s="185"/>
      <c r="H123" s="183"/>
      <c r="I123" s="184">
        <f t="shared" ref="I123:I134" si="46">215/12*H123</f>
        <v>0</v>
      </c>
      <c r="J123" s="186"/>
      <c r="M123" s="161">
        <f t="shared" si="40"/>
        <v>46388</v>
      </c>
      <c r="N123" s="166"/>
      <c r="O123" s="166"/>
      <c r="P123" s="166"/>
      <c r="Q123" s="166"/>
      <c r="R123" s="166"/>
      <c r="S123" s="166"/>
      <c r="T123" s="166"/>
      <c r="U123" s="166"/>
      <c r="V123" s="166"/>
      <c r="W123" s="166"/>
      <c r="X123" s="166"/>
      <c r="Y123" s="166"/>
      <c r="Z123" s="166"/>
      <c r="AA123" s="166"/>
      <c r="AB123" s="166"/>
      <c r="AC123" s="137">
        <f t="shared" ref="AC123:AC134" si="47">SUM(N123:AB123)</f>
        <v>0</v>
      </c>
      <c r="AD123" s="167"/>
    </row>
    <row r="124" spans="2:30" outlineLevel="1" x14ac:dyDescent="0.25">
      <c r="B124" s="160" t="str">
        <f>IF(C124&gt;0,IFERROR(_xlfn.IFS(D124&lt;=DATE(YEAR('Basisdaten zum Projekt'!$E$12),MONTH('Basisdaten zum Projekt'!$E$12),1),'Basisdaten zum Projekt'!$A$12,D124&lt;=DATE(YEAR('Basisdaten zum Projekt'!$E$13),MONTH('Basisdaten zum Projekt'!$E$13),1),'Basisdaten zum Projekt'!$A$13,D124&lt;=DATE(YEAR('Basisdaten zum Projekt'!$E$14),MONTH('Basisdaten zum Projekt'!$E$14),1),'Basisdaten zum Projekt'!$A$14,D124&lt;=DATE(YEAR('Basisdaten zum Projekt'!$E$15),MONTH('Basisdaten zum Projekt'!$E$15),1),'Basisdaten zum Projekt'!$A$15,D124&lt;=DATE(YEAR('Basisdaten zum Projekt'!$E$16),MONTH('Basisdaten zum Projekt'!$E$16),1),'Basisdaten zum Projekt'!$A$16),""),"")</f>
        <v/>
      </c>
      <c r="C124" s="160">
        <f>IF(C123&gt;0,C123+1,IF(DATE(YEAR('Basisdaten zum Projekt'!$C$5),MONTH('Basisdaten zum Projekt'!$C$5),1)=D124,1,0))</f>
        <v>59</v>
      </c>
      <c r="D124" s="161">
        <f t="shared" ref="D124:D134" si="48">DATE(YEAR(D123),MONTH(D123)+1,DAY(D123))</f>
        <v>46419</v>
      </c>
      <c r="E124" s="162"/>
      <c r="F124" s="115">
        <f t="shared" si="45"/>
        <v>0</v>
      </c>
      <c r="G124" s="163"/>
      <c r="H124" s="162"/>
      <c r="I124" s="115">
        <f t="shared" si="46"/>
        <v>0</v>
      </c>
      <c r="J124" s="164"/>
      <c r="M124" s="161">
        <f t="shared" si="40"/>
        <v>46419</v>
      </c>
      <c r="N124" s="166"/>
      <c r="O124" s="166"/>
      <c r="P124" s="166"/>
      <c r="Q124" s="166"/>
      <c r="R124" s="166"/>
      <c r="S124" s="166"/>
      <c r="T124" s="166"/>
      <c r="U124" s="166"/>
      <c r="V124" s="166"/>
      <c r="W124" s="166"/>
      <c r="X124" s="166"/>
      <c r="Y124" s="166"/>
      <c r="Z124" s="166"/>
      <c r="AA124" s="166"/>
      <c r="AB124" s="166"/>
      <c r="AC124" s="137">
        <f t="shared" si="47"/>
        <v>0</v>
      </c>
      <c r="AD124" s="167"/>
    </row>
    <row r="125" spans="2:30" outlineLevel="1" x14ac:dyDescent="0.25">
      <c r="B125" s="160" t="str">
        <f>IF(C125&gt;0,IFERROR(_xlfn.IFS(D125&lt;=DATE(YEAR('Basisdaten zum Projekt'!$E$12),MONTH('Basisdaten zum Projekt'!$E$12),1),'Basisdaten zum Projekt'!$A$12,D125&lt;=DATE(YEAR('Basisdaten zum Projekt'!$E$13),MONTH('Basisdaten zum Projekt'!$E$13),1),'Basisdaten zum Projekt'!$A$13,D125&lt;=DATE(YEAR('Basisdaten zum Projekt'!$E$14),MONTH('Basisdaten zum Projekt'!$E$14),1),'Basisdaten zum Projekt'!$A$14,D125&lt;=DATE(YEAR('Basisdaten zum Projekt'!$E$15),MONTH('Basisdaten zum Projekt'!$E$15),1),'Basisdaten zum Projekt'!$A$15,D125&lt;=DATE(YEAR('Basisdaten zum Projekt'!$E$16),MONTH('Basisdaten zum Projekt'!$E$16),1),'Basisdaten zum Projekt'!$A$16),""),"")</f>
        <v/>
      </c>
      <c r="C125" s="160">
        <f>IF(C124&gt;0,C124+1,IF(DATE(YEAR('Basisdaten zum Projekt'!$C$5),MONTH('Basisdaten zum Projekt'!$C$5),1)=D125,1,0))</f>
        <v>60</v>
      </c>
      <c r="D125" s="161">
        <f t="shared" si="48"/>
        <v>46447</v>
      </c>
      <c r="E125" s="162"/>
      <c r="F125" s="115">
        <f t="shared" si="45"/>
        <v>0</v>
      </c>
      <c r="G125" s="163"/>
      <c r="H125" s="162"/>
      <c r="I125" s="115">
        <f t="shared" si="46"/>
        <v>0</v>
      </c>
      <c r="J125" s="164"/>
      <c r="M125" s="161">
        <f t="shared" si="40"/>
        <v>46447</v>
      </c>
      <c r="N125" s="166"/>
      <c r="O125" s="166"/>
      <c r="P125" s="166"/>
      <c r="Q125" s="166"/>
      <c r="R125" s="166"/>
      <c r="S125" s="166"/>
      <c r="T125" s="166"/>
      <c r="U125" s="166"/>
      <c r="V125" s="166"/>
      <c r="W125" s="166"/>
      <c r="X125" s="166"/>
      <c r="Y125" s="166"/>
      <c r="Z125" s="166"/>
      <c r="AA125" s="166"/>
      <c r="AB125" s="166"/>
      <c r="AC125" s="137">
        <f t="shared" si="47"/>
        <v>0</v>
      </c>
      <c r="AD125" s="167"/>
    </row>
    <row r="126" spans="2:30" outlineLevel="1" x14ac:dyDescent="0.25">
      <c r="B126" s="160" t="str">
        <f>IF(C126&gt;0,IFERROR(_xlfn.IFS(D126&lt;=DATE(YEAR('Basisdaten zum Projekt'!$E$12),MONTH('Basisdaten zum Projekt'!$E$12),1),'Basisdaten zum Projekt'!$A$12,D126&lt;=DATE(YEAR('Basisdaten zum Projekt'!$E$13),MONTH('Basisdaten zum Projekt'!$E$13),1),'Basisdaten zum Projekt'!$A$13,D126&lt;=DATE(YEAR('Basisdaten zum Projekt'!$E$14),MONTH('Basisdaten zum Projekt'!$E$14),1),'Basisdaten zum Projekt'!$A$14,D126&lt;=DATE(YEAR('Basisdaten zum Projekt'!$E$15),MONTH('Basisdaten zum Projekt'!$E$15),1),'Basisdaten zum Projekt'!$A$15,D126&lt;=DATE(YEAR('Basisdaten zum Projekt'!$E$16),MONTH('Basisdaten zum Projekt'!$E$16),1),'Basisdaten zum Projekt'!$A$16),""),"")</f>
        <v/>
      </c>
      <c r="C126" s="160">
        <f>IF(C125&gt;0,C125+1,IF(DATE(YEAR('Basisdaten zum Projekt'!$C$5),MONTH('Basisdaten zum Projekt'!$C$5),1)=D126,1,0))</f>
        <v>61</v>
      </c>
      <c r="D126" s="161">
        <f t="shared" si="48"/>
        <v>46478</v>
      </c>
      <c r="E126" s="162"/>
      <c r="F126" s="115">
        <f t="shared" si="45"/>
        <v>0</v>
      </c>
      <c r="G126" s="163"/>
      <c r="H126" s="162"/>
      <c r="I126" s="115">
        <f t="shared" si="46"/>
        <v>0</v>
      </c>
      <c r="J126" s="164"/>
      <c r="M126" s="161">
        <f t="shared" si="40"/>
        <v>46478</v>
      </c>
      <c r="N126" s="166"/>
      <c r="O126" s="166"/>
      <c r="P126" s="166"/>
      <c r="Q126" s="166"/>
      <c r="R126" s="166"/>
      <c r="S126" s="166"/>
      <c r="T126" s="166"/>
      <c r="U126" s="166"/>
      <c r="V126" s="166"/>
      <c r="W126" s="166"/>
      <c r="X126" s="166"/>
      <c r="Y126" s="166"/>
      <c r="Z126" s="166"/>
      <c r="AA126" s="166"/>
      <c r="AB126" s="166"/>
      <c r="AC126" s="137">
        <f t="shared" si="47"/>
        <v>0</v>
      </c>
      <c r="AD126" s="167"/>
    </row>
    <row r="127" spans="2:30" outlineLevel="1" x14ac:dyDescent="0.25">
      <c r="B127" s="160" t="str">
        <f>IF(C127&gt;0,IFERROR(_xlfn.IFS(D127&lt;=DATE(YEAR('Basisdaten zum Projekt'!$E$12),MONTH('Basisdaten zum Projekt'!$E$12),1),'Basisdaten zum Projekt'!$A$12,D127&lt;=DATE(YEAR('Basisdaten zum Projekt'!$E$13),MONTH('Basisdaten zum Projekt'!$E$13),1),'Basisdaten zum Projekt'!$A$13,D127&lt;=DATE(YEAR('Basisdaten zum Projekt'!$E$14),MONTH('Basisdaten zum Projekt'!$E$14),1),'Basisdaten zum Projekt'!$A$14,D127&lt;=DATE(YEAR('Basisdaten zum Projekt'!$E$15),MONTH('Basisdaten zum Projekt'!$E$15),1),'Basisdaten zum Projekt'!$A$15,D127&lt;=DATE(YEAR('Basisdaten zum Projekt'!$E$16),MONTH('Basisdaten zum Projekt'!$E$16),1),'Basisdaten zum Projekt'!$A$16),""),"")</f>
        <v/>
      </c>
      <c r="C127" s="160">
        <f>IF(C126&gt;0,C126+1,IF(DATE(YEAR('Basisdaten zum Projekt'!$C$5),MONTH('Basisdaten zum Projekt'!$C$5),1)=D127,1,0))</f>
        <v>62</v>
      </c>
      <c r="D127" s="161">
        <f t="shared" si="48"/>
        <v>46508</v>
      </c>
      <c r="E127" s="162"/>
      <c r="F127" s="115">
        <f t="shared" si="45"/>
        <v>0</v>
      </c>
      <c r="G127" s="163"/>
      <c r="H127" s="162"/>
      <c r="I127" s="115">
        <f t="shared" si="46"/>
        <v>0</v>
      </c>
      <c r="J127" s="164"/>
      <c r="M127" s="161">
        <f t="shared" si="40"/>
        <v>46508</v>
      </c>
      <c r="N127" s="166"/>
      <c r="O127" s="166"/>
      <c r="P127" s="166"/>
      <c r="Q127" s="166"/>
      <c r="R127" s="166"/>
      <c r="S127" s="166"/>
      <c r="T127" s="166"/>
      <c r="U127" s="166"/>
      <c r="V127" s="166"/>
      <c r="W127" s="166"/>
      <c r="X127" s="166"/>
      <c r="Y127" s="166"/>
      <c r="Z127" s="166"/>
      <c r="AA127" s="166"/>
      <c r="AB127" s="166"/>
      <c r="AC127" s="137">
        <f t="shared" si="47"/>
        <v>0</v>
      </c>
      <c r="AD127" s="167"/>
    </row>
    <row r="128" spans="2:30" outlineLevel="1" x14ac:dyDescent="0.25">
      <c r="B128" s="160" t="str">
        <f>IF(C128&gt;0,IFERROR(_xlfn.IFS(D128&lt;=DATE(YEAR('Basisdaten zum Projekt'!$E$12),MONTH('Basisdaten zum Projekt'!$E$12),1),'Basisdaten zum Projekt'!$A$12,D128&lt;=DATE(YEAR('Basisdaten zum Projekt'!$E$13),MONTH('Basisdaten zum Projekt'!$E$13),1),'Basisdaten zum Projekt'!$A$13,D128&lt;=DATE(YEAR('Basisdaten zum Projekt'!$E$14),MONTH('Basisdaten zum Projekt'!$E$14),1),'Basisdaten zum Projekt'!$A$14,D128&lt;=DATE(YEAR('Basisdaten zum Projekt'!$E$15),MONTH('Basisdaten zum Projekt'!$E$15),1),'Basisdaten zum Projekt'!$A$15,D128&lt;=DATE(YEAR('Basisdaten zum Projekt'!$E$16),MONTH('Basisdaten zum Projekt'!$E$16),1),'Basisdaten zum Projekt'!$A$16),""),"")</f>
        <v/>
      </c>
      <c r="C128" s="160">
        <f>IF(C127&gt;0,C127+1,IF(DATE(YEAR('Basisdaten zum Projekt'!$C$5),MONTH('Basisdaten zum Projekt'!$C$5),1)=D128,1,0))</f>
        <v>63</v>
      </c>
      <c r="D128" s="161">
        <f t="shared" si="48"/>
        <v>46539</v>
      </c>
      <c r="E128" s="162"/>
      <c r="F128" s="115">
        <f t="shared" si="45"/>
        <v>0</v>
      </c>
      <c r="G128" s="163"/>
      <c r="H128" s="162"/>
      <c r="I128" s="115">
        <f t="shared" si="46"/>
        <v>0</v>
      </c>
      <c r="J128" s="164"/>
      <c r="M128" s="161">
        <f t="shared" si="40"/>
        <v>46539</v>
      </c>
      <c r="N128" s="166"/>
      <c r="O128" s="166"/>
      <c r="P128" s="166"/>
      <c r="Q128" s="166"/>
      <c r="R128" s="166"/>
      <c r="S128" s="166"/>
      <c r="T128" s="166"/>
      <c r="U128" s="166"/>
      <c r="V128" s="166"/>
      <c r="W128" s="166"/>
      <c r="X128" s="166"/>
      <c r="Y128" s="166"/>
      <c r="Z128" s="166"/>
      <c r="AA128" s="166"/>
      <c r="AB128" s="166"/>
      <c r="AC128" s="137">
        <f t="shared" si="47"/>
        <v>0</v>
      </c>
      <c r="AD128" s="167"/>
    </row>
    <row r="129" spans="2:30" outlineLevel="1" x14ac:dyDescent="0.25">
      <c r="B129" s="160" t="str">
        <f>IF(C129&gt;0,IFERROR(_xlfn.IFS(D129&lt;=DATE(YEAR('Basisdaten zum Projekt'!$E$12),MONTH('Basisdaten zum Projekt'!$E$12),1),'Basisdaten zum Projekt'!$A$12,D129&lt;=DATE(YEAR('Basisdaten zum Projekt'!$E$13),MONTH('Basisdaten zum Projekt'!$E$13),1),'Basisdaten zum Projekt'!$A$13,D129&lt;=DATE(YEAR('Basisdaten zum Projekt'!$E$14),MONTH('Basisdaten zum Projekt'!$E$14),1),'Basisdaten zum Projekt'!$A$14,D129&lt;=DATE(YEAR('Basisdaten zum Projekt'!$E$15),MONTH('Basisdaten zum Projekt'!$E$15),1),'Basisdaten zum Projekt'!$A$15,D129&lt;=DATE(YEAR('Basisdaten zum Projekt'!$E$16),MONTH('Basisdaten zum Projekt'!$E$16),1),'Basisdaten zum Projekt'!$A$16),""),"")</f>
        <v/>
      </c>
      <c r="C129" s="160">
        <f>IF(C128&gt;0,C128+1,IF(DATE(YEAR('Basisdaten zum Projekt'!$C$5),MONTH('Basisdaten zum Projekt'!$C$5),1)=D129,1,0))</f>
        <v>64</v>
      </c>
      <c r="D129" s="161">
        <f t="shared" si="48"/>
        <v>46569</v>
      </c>
      <c r="E129" s="162"/>
      <c r="F129" s="115">
        <f t="shared" si="45"/>
        <v>0</v>
      </c>
      <c r="G129" s="163"/>
      <c r="H129" s="162"/>
      <c r="I129" s="115">
        <f t="shared" si="46"/>
        <v>0</v>
      </c>
      <c r="J129" s="164"/>
      <c r="M129" s="161">
        <f t="shared" si="40"/>
        <v>46569</v>
      </c>
      <c r="N129" s="166"/>
      <c r="O129" s="166"/>
      <c r="P129" s="166"/>
      <c r="Q129" s="166"/>
      <c r="R129" s="166"/>
      <c r="S129" s="166"/>
      <c r="T129" s="166"/>
      <c r="U129" s="166"/>
      <c r="V129" s="166"/>
      <c r="W129" s="166"/>
      <c r="X129" s="166"/>
      <c r="Y129" s="166"/>
      <c r="Z129" s="166"/>
      <c r="AA129" s="166"/>
      <c r="AB129" s="166"/>
      <c r="AC129" s="137">
        <f t="shared" si="47"/>
        <v>0</v>
      </c>
      <c r="AD129" s="167"/>
    </row>
    <row r="130" spans="2:30" outlineLevel="1" x14ac:dyDescent="0.25">
      <c r="B130" s="160" t="str">
        <f>IF(C130&gt;0,IFERROR(_xlfn.IFS(D130&lt;=DATE(YEAR('Basisdaten zum Projekt'!$E$12),MONTH('Basisdaten zum Projekt'!$E$12),1),'Basisdaten zum Projekt'!$A$12,D130&lt;=DATE(YEAR('Basisdaten zum Projekt'!$E$13),MONTH('Basisdaten zum Projekt'!$E$13),1),'Basisdaten zum Projekt'!$A$13,D130&lt;=DATE(YEAR('Basisdaten zum Projekt'!$E$14),MONTH('Basisdaten zum Projekt'!$E$14),1),'Basisdaten zum Projekt'!$A$14,D130&lt;=DATE(YEAR('Basisdaten zum Projekt'!$E$15),MONTH('Basisdaten zum Projekt'!$E$15),1),'Basisdaten zum Projekt'!$A$15,D130&lt;=DATE(YEAR('Basisdaten zum Projekt'!$E$16),MONTH('Basisdaten zum Projekt'!$E$16),1),'Basisdaten zum Projekt'!$A$16),""),"")</f>
        <v/>
      </c>
      <c r="C130" s="160">
        <f>IF(C129&gt;0,C129+1,IF(DATE(YEAR('Basisdaten zum Projekt'!$C$5),MONTH('Basisdaten zum Projekt'!$C$5),1)=D130,1,0))</f>
        <v>65</v>
      </c>
      <c r="D130" s="161">
        <f t="shared" si="48"/>
        <v>46600</v>
      </c>
      <c r="E130" s="162"/>
      <c r="F130" s="115">
        <f t="shared" si="45"/>
        <v>0</v>
      </c>
      <c r="G130" s="163"/>
      <c r="H130" s="162"/>
      <c r="I130" s="115">
        <f t="shared" si="46"/>
        <v>0</v>
      </c>
      <c r="J130" s="164"/>
      <c r="M130" s="161">
        <f t="shared" si="40"/>
        <v>46600</v>
      </c>
      <c r="N130" s="166"/>
      <c r="O130" s="166"/>
      <c r="P130" s="166"/>
      <c r="Q130" s="166"/>
      <c r="R130" s="166"/>
      <c r="S130" s="166"/>
      <c r="T130" s="166"/>
      <c r="U130" s="166"/>
      <c r="V130" s="166"/>
      <c r="W130" s="166"/>
      <c r="X130" s="166"/>
      <c r="Y130" s="166"/>
      <c r="Z130" s="166"/>
      <c r="AA130" s="166"/>
      <c r="AB130" s="166"/>
      <c r="AC130" s="137">
        <f t="shared" si="47"/>
        <v>0</v>
      </c>
      <c r="AD130" s="167"/>
    </row>
    <row r="131" spans="2:30" outlineLevel="1" x14ac:dyDescent="0.25">
      <c r="B131" s="160" t="str">
        <f>IF(C131&gt;0,IFERROR(_xlfn.IFS(D131&lt;=DATE(YEAR('Basisdaten zum Projekt'!$E$12),MONTH('Basisdaten zum Projekt'!$E$12),1),'Basisdaten zum Projekt'!$A$12,D131&lt;=DATE(YEAR('Basisdaten zum Projekt'!$E$13),MONTH('Basisdaten zum Projekt'!$E$13),1),'Basisdaten zum Projekt'!$A$13,D131&lt;=DATE(YEAR('Basisdaten zum Projekt'!$E$14),MONTH('Basisdaten zum Projekt'!$E$14),1),'Basisdaten zum Projekt'!$A$14,D131&lt;=DATE(YEAR('Basisdaten zum Projekt'!$E$15),MONTH('Basisdaten zum Projekt'!$E$15),1),'Basisdaten zum Projekt'!$A$15,D131&lt;=DATE(YEAR('Basisdaten zum Projekt'!$E$16),MONTH('Basisdaten zum Projekt'!$E$16),1),'Basisdaten zum Projekt'!$A$16),""),"")</f>
        <v/>
      </c>
      <c r="C131" s="160">
        <f>IF(C130&gt;0,C130+1,IF(DATE(YEAR('Basisdaten zum Projekt'!$C$5),MONTH('Basisdaten zum Projekt'!$C$5),1)=D131,1,0))</f>
        <v>66</v>
      </c>
      <c r="D131" s="161">
        <f t="shared" si="48"/>
        <v>46631</v>
      </c>
      <c r="E131" s="162"/>
      <c r="F131" s="115">
        <f t="shared" si="45"/>
        <v>0</v>
      </c>
      <c r="G131" s="163"/>
      <c r="H131" s="162"/>
      <c r="I131" s="115">
        <f t="shared" si="46"/>
        <v>0</v>
      </c>
      <c r="J131" s="164"/>
      <c r="M131" s="161">
        <f t="shared" si="40"/>
        <v>46631</v>
      </c>
      <c r="N131" s="166"/>
      <c r="O131" s="166"/>
      <c r="P131" s="166"/>
      <c r="Q131" s="166"/>
      <c r="R131" s="166"/>
      <c r="S131" s="166"/>
      <c r="T131" s="166"/>
      <c r="U131" s="166"/>
      <c r="V131" s="166"/>
      <c r="W131" s="166"/>
      <c r="X131" s="166"/>
      <c r="Y131" s="166"/>
      <c r="Z131" s="166"/>
      <c r="AA131" s="166"/>
      <c r="AB131" s="166"/>
      <c r="AC131" s="137">
        <f t="shared" si="47"/>
        <v>0</v>
      </c>
      <c r="AD131" s="167"/>
    </row>
    <row r="132" spans="2:30" outlineLevel="1" x14ac:dyDescent="0.25">
      <c r="B132" s="160" t="str">
        <f>IF(C132&gt;0,IFERROR(_xlfn.IFS(D132&lt;=DATE(YEAR('Basisdaten zum Projekt'!$E$12),MONTH('Basisdaten zum Projekt'!$E$12),1),'Basisdaten zum Projekt'!$A$12,D132&lt;=DATE(YEAR('Basisdaten zum Projekt'!$E$13),MONTH('Basisdaten zum Projekt'!$E$13),1),'Basisdaten zum Projekt'!$A$13,D132&lt;=DATE(YEAR('Basisdaten zum Projekt'!$E$14),MONTH('Basisdaten zum Projekt'!$E$14),1),'Basisdaten zum Projekt'!$A$14,D132&lt;=DATE(YEAR('Basisdaten zum Projekt'!$E$15),MONTH('Basisdaten zum Projekt'!$E$15),1),'Basisdaten zum Projekt'!$A$15,D132&lt;=DATE(YEAR('Basisdaten zum Projekt'!$E$16),MONTH('Basisdaten zum Projekt'!$E$16),1),'Basisdaten zum Projekt'!$A$16),""),"")</f>
        <v/>
      </c>
      <c r="C132" s="160">
        <f>IF(C131&gt;0,C131+1,IF(DATE(YEAR('Basisdaten zum Projekt'!$C$5),MONTH('Basisdaten zum Projekt'!$C$5),1)=D132,1,0))</f>
        <v>67</v>
      </c>
      <c r="D132" s="161">
        <f t="shared" si="48"/>
        <v>46661</v>
      </c>
      <c r="E132" s="162"/>
      <c r="F132" s="115">
        <f t="shared" si="45"/>
        <v>0</v>
      </c>
      <c r="G132" s="163"/>
      <c r="H132" s="162"/>
      <c r="I132" s="115">
        <f t="shared" si="46"/>
        <v>0</v>
      </c>
      <c r="J132" s="164"/>
      <c r="M132" s="161">
        <f t="shared" si="40"/>
        <v>46661</v>
      </c>
      <c r="N132" s="166"/>
      <c r="O132" s="166"/>
      <c r="P132" s="166"/>
      <c r="Q132" s="166"/>
      <c r="R132" s="166"/>
      <c r="S132" s="166"/>
      <c r="T132" s="166"/>
      <c r="U132" s="166"/>
      <c r="V132" s="166"/>
      <c r="W132" s="166"/>
      <c r="X132" s="166"/>
      <c r="Y132" s="166"/>
      <c r="Z132" s="166"/>
      <c r="AA132" s="166"/>
      <c r="AB132" s="166"/>
      <c r="AC132" s="137">
        <f t="shared" si="47"/>
        <v>0</v>
      </c>
      <c r="AD132" s="167"/>
    </row>
    <row r="133" spans="2:30" outlineLevel="1" x14ac:dyDescent="0.25">
      <c r="B133" s="160" t="str">
        <f>IF(C133&gt;0,IFERROR(_xlfn.IFS(D133&lt;=DATE(YEAR('Basisdaten zum Projekt'!$E$12),MONTH('Basisdaten zum Projekt'!$E$12),1),'Basisdaten zum Projekt'!$A$12,D133&lt;=DATE(YEAR('Basisdaten zum Projekt'!$E$13),MONTH('Basisdaten zum Projekt'!$E$13),1),'Basisdaten zum Projekt'!$A$13,D133&lt;=DATE(YEAR('Basisdaten zum Projekt'!$E$14),MONTH('Basisdaten zum Projekt'!$E$14),1),'Basisdaten zum Projekt'!$A$14,D133&lt;=DATE(YEAR('Basisdaten zum Projekt'!$E$15),MONTH('Basisdaten zum Projekt'!$E$15),1),'Basisdaten zum Projekt'!$A$15,D133&lt;=DATE(YEAR('Basisdaten zum Projekt'!$E$16),MONTH('Basisdaten zum Projekt'!$E$16),1),'Basisdaten zum Projekt'!$A$16),""),"")</f>
        <v/>
      </c>
      <c r="C133" s="160">
        <f>IF(C132&gt;0,C132+1,IF(DATE(YEAR('Basisdaten zum Projekt'!$C$5),MONTH('Basisdaten zum Projekt'!$C$5),1)=D133,1,0))</f>
        <v>68</v>
      </c>
      <c r="D133" s="161">
        <f t="shared" si="48"/>
        <v>46692</v>
      </c>
      <c r="E133" s="162"/>
      <c r="F133" s="115">
        <f t="shared" si="45"/>
        <v>0</v>
      </c>
      <c r="G133" s="163"/>
      <c r="H133" s="162"/>
      <c r="I133" s="115">
        <f t="shared" si="46"/>
        <v>0</v>
      </c>
      <c r="J133" s="164"/>
      <c r="M133" s="161">
        <f t="shared" si="40"/>
        <v>46692</v>
      </c>
      <c r="N133" s="166"/>
      <c r="O133" s="166"/>
      <c r="P133" s="166"/>
      <c r="Q133" s="166"/>
      <c r="R133" s="166"/>
      <c r="S133" s="166"/>
      <c r="T133" s="166"/>
      <c r="U133" s="166"/>
      <c r="V133" s="166"/>
      <c r="W133" s="166"/>
      <c r="X133" s="166"/>
      <c r="Y133" s="166"/>
      <c r="Z133" s="166"/>
      <c r="AA133" s="166"/>
      <c r="AB133" s="166"/>
      <c r="AC133" s="137">
        <f t="shared" si="47"/>
        <v>0</v>
      </c>
      <c r="AD133" s="167"/>
    </row>
    <row r="134" spans="2:30" outlineLevel="1" x14ac:dyDescent="0.25">
      <c r="B134" s="160" t="str">
        <f>IF(C134&gt;0,IFERROR(_xlfn.IFS(D134&lt;=DATE(YEAR('Basisdaten zum Projekt'!$E$12),MONTH('Basisdaten zum Projekt'!$E$12),1),'Basisdaten zum Projekt'!$A$12,D134&lt;=DATE(YEAR('Basisdaten zum Projekt'!$E$13),MONTH('Basisdaten zum Projekt'!$E$13),1),'Basisdaten zum Projekt'!$A$13,D134&lt;=DATE(YEAR('Basisdaten zum Projekt'!$E$14),MONTH('Basisdaten zum Projekt'!$E$14),1),'Basisdaten zum Projekt'!$A$14,D134&lt;=DATE(YEAR('Basisdaten zum Projekt'!$E$15),MONTH('Basisdaten zum Projekt'!$E$15),1),'Basisdaten zum Projekt'!$A$15,D134&lt;=DATE(YEAR('Basisdaten zum Projekt'!$E$16),MONTH('Basisdaten zum Projekt'!$E$16),1),'Basisdaten zum Projekt'!$A$16),""),"")</f>
        <v/>
      </c>
      <c r="C134" s="160">
        <f>IF(C133&gt;0,C133+1,IF(DATE(YEAR('Basisdaten zum Projekt'!$C$5),MONTH('Basisdaten zum Projekt'!$C$5),1)=D134,1,0))</f>
        <v>69</v>
      </c>
      <c r="D134" s="161">
        <f t="shared" si="48"/>
        <v>46722</v>
      </c>
      <c r="E134" s="162"/>
      <c r="F134" s="115">
        <f t="shared" si="45"/>
        <v>0</v>
      </c>
      <c r="G134" s="163"/>
      <c r="H134" s="162"/>
      <c r="I134" s="115">
        <f t="shared" si="46"/>
        <v>0</v>
      </c>
      <c r="J134" s="164"/>
      <c r="M134" s="161">
        <f t="shared" si="40"/>
        <v>46722</v>
      </c>
      <c r="N134" s="166"/>
      <c r="O134" s="166"/>
      <c r="P134" s="166"/>
      <c r="Q134" s="166"/>
      <c r="R134" s="166"/>
      <c r="S134" s="166"/>
      <c r="T134" s="166"/>
      <c r="U134" s="166"/>
      <c r="V134" s="166"/>
      <c r="W134" s="166"/>
      <c r="X134" s="166"/>
      <c r="Y134" s="166"/>
      <c r="Z134" s="166"/>
      <c r="AA134" s="166"/>
      <c r="AB134" s="166"/>
      <c r="AC134" s="137">
        <f t="shared" si="47"/>
        <v>0</v>
      </c>
      <c r="AD134" s="167"/>
    </row>
    <row r="135" spans="2:30" ht="15.75" thickBot="1" x14ac:dyDescent="0.3">
      <c r="B135" s="169"/>
      <c r="C135" s="170"/>
      <c r="D135" s="171">
        <f>D134</f>
        <v>46722</v>
      </c>
      <c r="E135" s="172"/>
      <c r="F135" s="173">
        <f>SUM(F123:F134)</f>
        <v>0</v>
      </c>
      <c r="G135" s="174">
        <f>SUM(G123:G134)</f>
        <v>0</v>
      </c>
      <c r="H135" s="175"/>
      <c r="I135" s="173">
        <f>SUM(I123:I134)</f>
        <v>0</v>
      </c>
      <c r="J135" s="174">
        <f>SUM(J123:J134)</f>
        <v>0</v>
      </c>
      <c r="M135" s="171">
        <f t="shared" si="40"/>
        <v>46722</v>
      </c>
      <c r="N135" s="177">
        <f>SUM(N123:N134)</f>
        <v>0</v>
      </c>
      <c r="O135" s="177">
        <f>SUM(O123:O134)</f>
        <v>0</v>
      </c>
      <c r="P135" s="177">
        <f>SUM(P123:P134)</f>
        <v>0</v>
      </c>
      <c r="Q135" s="177">
        <f>SUM(Q123:Q134)</f>
        <v>0</v>
      </c>
      <c r="R135" s="177">
        <f>SUM(R123:R134)</f>
        <v>0</v>
      </c>
      <c r="S135" s="177">
        <f t="shared" ref="S135:AB135" si="49">SUM(S123:S134)</f>
        <v>0</v>
      </c>
      <c r="T135" s="177">
        <f t="shared" si="49"/>
        <v>0</v>
      </c>
      <c r="U135" s="177">
        <f t="shared" si="49"/>
        <v>0</v>
      </c>
      <c r="V135" s="177">
        <f t="shared" si="49"/>
        <v>0</v>
      </c>
      <c r="W135" s="177">
        <f t="shared" si="49"/>
        <v>0</v>
      </c>
      <c r="X135" s="177">
        <f t="shared" si="49"/>
        <v>0</v>
      </c>
      <c r="Y135" s="177">
        <f t="shared" si="49"/>
        <v>0</v>
      </c>
      <c r="Z135" s="177">
        <f t="shared" si="49"/>
        <v>0</v>
      </c>
      <c r="AA135" s="177">
        <f t="shared" si="49"/>
        <v>0</v>
      </c>
      <c r="AB135" s="177">
        <f t="shared" si="49"/>
        <v>0</v>
      </c>
      <c r="AC135" s="177">
        <f>SUM(AC123:AC134)</f>
        <v>0</v>
      </c>
      <c r="AD135" s="167"/>
    </row>
    <row r="136" spans="2:30" ht="28.5" customHeight="1" x14ac:dyDescent="0.25">
      <c r="B136" s="19"/>
      <c r="C136" s="19"/>
      <c r="N136" s="178">
        <f>IFERROR(N135/$H$6,0)</f>
        <v>0</v>
      </c>
      <c r="O136" s="178">
        <f>IFERROR(O135/$H$6,0)</f>
        <v>0</v>
      </c>
      <c r="P136" s="178">
        <f>IFERROR(P135/$H$6,0)</f>
        <v>0</v>
      </c>
      <c r="Q136" s="178">
        <f>IFERROR(Q135/$H$6,0)</f>
        <v>0</v>
      </c>
      <c r="R136" s="178">
        <f>IFERROR(R135/$H$6,0)</f>
        <v>0</v>
      </c>
      <c r="S136" s="178">
        <f t="shared" ref="S136:AB136" si="50">IFERROR(S135/$H$6,0)</f>
        <v>0</v>
      </c>
      <c r="T136" s="178">
        <f t="shared" si="50"/>
        <v>0</v>
      </c>
      <c r="U136" s="178">
        <f t="shared" si="50"/>
        <v>0</v>
      </c>
      <c r="V136" s="178">
        <f t="shared" si="50"/>
        <v>0</v>
      </c>
      <c r="W136" s="178">
        <f t="shared" si="50"/>
        <v>0</v>
      </c>
      <c r="X136" s="178">
        <f t="shared" si="50"/>
        <v>0</v>
      </c>
      <c r="Y136" s="178">
        <f t="shared" si="50"/>
        <v>0</v>
      </c>
      <c r="Z136" s="178">
        <f t="shared" si="50"/>
        <v>0</v>
      </c>
      <c r="AA136" s="178">
        <f t="shared" si="50"/>
        <v>0</v>
      </c>
      <c r="AB136" s="178">
        <f t="shared" si="50"/>
        <v>0</v>
      </c>
      <c r="AC136" s="178">
        <f>IFERROR(AC135/$H$6,0)</f>
        <v>0</v>
      </c>
      <c r="AD136" s="180" t="s">
        <v>370</v>
      </c>
    </row>
    <row r="137" spans="2:30" ht="15.75" thickBot="1" x14ac:dyDescent="0.3">
      <c r="B137" s="19"/>
      <c r="C137" s="19"/>
      <c r="N137" s="181"/>
      <c r="O137" s="181"/>
      <c r="P137" s="181"/>
      <c r="Q137" s="181"/>
      <c r="R137" s="181"/>
      <c r="S137" s="281"/>
      <c r="T137" s="282"/>
      <c r="U137" s="283"/>
      <c r="V137" s="283"/>
      <c r="W137" s="283"/>
      <c r="X137" s="283"/>
      <c r="Y137" s="283"/>
      <c r="Z137" s="283"/>
      <c r="AA137" s="283"/>
      <c r="AB137" s="284"/>
      <c r="AC137" s="181"/>
      <c r="AD137" s="188"/>
    </row>
    <row r="138" spans="2:30" outlineLevel="1" x14ac:dyDescent="0.25">
      <c r="B138" s="160" t="str">
        <f>IF(C138&gt;0,IFERROR(_xlfn.IFS(D138&lt;=DATE(YEAR('Basisdaten zum Projekt'!$E$12),MONTH('Basisdaten zum Projekt'!$E$12),1),'Basisdaten zum Projekt'!$A$12,D138&lt;=DATE(YEAR('Basisdaten zum Projekt'!$E$13),MONTH('Basisdaten zum Projekt'!$E$13),1),'Basisdaten zum Projekt'!$A$13,D138&lt;=DATE(YEAR('Basisdaten zum Projekt'!$E$14),MONTH('Basisdaten zum Projekt'!$E$14),1),'Basisdaten zum Projekt'!$A$14,D138&lt;=DATE(YEAR('Basisdaten zum Projekt'!$E$15),MONTH('Basisdaten zum Projekt'!$E$15),1),'Basisdaten zum Projekt'!$A$15,D138&lt;=DATE(YEAR('Basisdaten zum Projekt'!$E$16),MONTH('Basisdaten zum Projekt'!$E$16),1),'Basisdaten zum Projekt'!$A$16),""),"")</f>
        <v/>
      </c>
      <c r="C138" s="160">
        <f>IF(C134&gt;0,C134+1,IF(DATE(YEAR('Basisdaten zum Projekt'!$C$5),MONTH('Basisdaten zum Projekt'!$C$5),1)=D138,1,0))</f>
        <v>70</v>
      </c>
      <c r="D138" s="161">
        <f>DATE(YEAR(D134),MONTH(D134)+1,DAY(D134))</f>
        <v>46753</v>
      </c>
      <c r="E138" s="183"/>
      <c r="F138" s="184">
        <f t="shared" ref="F138:F149" si="51">215/12*E138</f>
        <v>0</v>
      </c>
      <c r="G138" s="185"/>
      <c r="H138" s="183"/>
      <c r="I138" s="184">
        <f t="shared" ref="I138:I149" si="52">215/12*H138</f>
        <v>0</v>
      </c>
      <c r="J138" s="186"/>
      <c r="M138" s="161">
        <f t="shared" si="40"/>
        <v>46753</v>
      </c>
      <c r="N138" s="166"/>
      <c r="O138" s="166"/>
      <c r="P138" s="166"/>
      <c r="Q138" s="166"/>
      <c r="R138" s="166"/>
      <c r="S138" s="166"/>
      <c r="T138" s="166"/>
      <c r="U138" s="166"/>
      <c r="V138" s="166"/>
      <c r="W138" s="166"/>
      <c r="X138" s="166"/>
      <c r="Y138" s="166"/>
      <c r="Z138" s="166"/>
      <c r="AA138" s="166"/>
      <c r="AB138" s="166"/>
      <c r="AC138" s="137">
        <f t="shared" ref="AC138:AC149" si="53">SUM(N138:AB138)</f>
        <v>0</v>
      </c>
      <c r="AD138" s="167"/>
    </row>
    <row r="139" spans="2:30" outlineLevel="1" x14ac:dyDescent="0.25">
      <c r="B139" s="160" t="str">
        <f>IF(C139&gt;0,IFERROR(_xlfn.IFS(D139&lt;=DATE(YEAR('Basisdaten zum Projekt'!$E$12),MONTH('Basisdaten zum Projekt'!$E$12),1),'Basisdaten zum Projekt'!$A$12,D139&lt;=DATE(YEAR('Basisdaten zum Projekt'!$E$13),MONTH('Basisdaten zum Projekt'!$E$13),1),'Basisdaten zum Projekt'!$A$13,D139&lt;=DATE(YEAR('Basisdaten zum Projekt'!$E$14),MONTH('Basisdaten zum Projekt'!$E$14),1),'Basisdaten zum Projekt'!$A$14,D139&lt;=DATE(YEAR('Basisdaten zum Projekt'!$E$15),MONTH('Basisdaten zum Projekt'!$E$15),1),'Basisdaten zum Projekt'!$A$15,D139&lt;=DATE(YEAR('Basisdaten zum Projekt'!$E$16),MONTH('Basisdaten zum Projekt'!$E$16),1),'Basisdaten zum Projekt'!$A$16),""),"")</f>
        <v/>
      </c>
      <c r="C139" s="160">
        <f>IF(C138&gt;0,C138+1,IF(DATE(YEAR('Basisdaten zum Projekt'!$C$5),MONTH('Basisdaten zum Projekt'!$C$5),1)=D139,1,0))</f>
        <v>71</v>
      </c>
      <c r="D139" s="161">
        <f t="shared" ref="D139:D149" si="54">DATE(YEAR(D138),MONTH(D138)+1,DAY(D138))</f>
        <v>46784</v>
      </c>
      <c r="E139" s="162"/>
      <c r="F139" s="115">
        <f t="shared" si="51"/>
        <v>0</v>
      </c>
      <c r="G139" s="163"/>
      <c r="H139" s="162"/>
      <c r="I139" s="115">
        <f t="shared" si="52"/>
        <v>0</v>
      </c>
      <c r="J139" s="164"/>
      <c r="M139" s="161">
        <f t="shared" si="40"/>
        <v>46784</v>
      </c>
      <c r="N139" s="166"/>
      <c r="O139" s="166"/>
      <c r="P139" s="166"/>
      <c r="Q139" s="166"/>
      <c r="R139" s="166"/>
      <c r="S139" s="166"/>
      <c r="T139" s="166"/>
      <c r="U139" s="166"/>
      <c r="V139" s="166"/>
      <c r="W139" s="166"/>
      <c r="X139" s="166"/>
      <c r="Y139" s="166"/>
      <c r="Z139" s="166"/>
      <c r="AA139" s="166"/>
      <c r="AB139" s="166"/>
      <c r="AC139" s="137">
        <f t="shared" si="53"/>
        <v>0</v>
      </c>
      <c r="AD139" s="167"/>
    </row>
    <row r="140" spans="2:30" outlineLevel="1" x14ac:dyDescent="0.25">
      <c r="B140" s="160" t="str">
        <f>IF(C140&gt;0,IFERROR(_xlfn.IFS(D140&lt;=DATE(YEAR('Basisdaten zum Projekt'!$E$12),MONTH('Basisdaten zum Projekt'!$E$12),1),'Basisdaten zum Projekt'!$A$12,D140&lt;=DATE(YEAR('Basisdaten zum Projekt'!$E$13),MONTH('Basisdaten zum Projekt'!$E$13),1),'Basisdaten zum Projekt'!$A$13,D140&lt;=DATE(YEAR('Basisdaten zum Projekt'!$E$14),MONTH('Basisdaten zum Projekt'!$E$14),1),'Basisdaten zum Projekt'!$A$14,D140&lt;=DATE(YEAR('Basisdaten zum Projekt'!$E$15),MONTH('Basisdaten zum Projekt'!$E$15),1),'Basisdaten zum Projekt'!$A$15,D140&lt;=DATE(YEAR('Basisdaten zum Projekt'!$E$16),MONTH('Basisdaten zum Projekt'!$E$16),1),'Basisdaten zum Projekt'!$A$16),""),"")</f>
        <v/>
      </c>
      <c r="C140" s="160">
        <f>IF(C139&gt;0,C139+1,IF(DATE(YEAR('Basisdaten zum Projekt'!$C$5),MONTH('Basisdaten zum Projekt'!$C$5),1)=D140,1,0))</f>
        <v>72</v>
      </c>
      <c r="D140" s="161">
        <f t="shared" si="54"/>
        <v>46813</v>
      </c>
      <c r="E140" s="162"/>
      <c r="F140" s="115">
        <f t="shared" si="51"/>
        <v>0</v>
      </c>
      <c r="G140" s="163"/>
      <c r="H140" s="162"/>
      <c r="I140" s="115">
        <f t="shared" si="52"/>
        <v>0</v>
      </c>
      <c r="J140" s="164"/>
      <c r="M140" s="161">
        <f t="shared" si="40"/>
        <v>46813</v>
      </c>
      <c r="N140" s="166"/>
      <c r="O140" s="166"/>
      <c r="P140" s="166"/>
      <c r="Q140" s="166"/>
      <c r="R140" s="166"/>
      <c r="S140" s="166"/>
      <c r="T140" s="166"/>
      <c r="U140" s="166"/>
      <c r="V140" s="166"/>
      <c r="W140" s="166"/>
      <c r="X140" s="166"/>
      <c r="Y140" s="166"/>
      <c r="Z140" s="166"/>
      <c r="AA140" s="166"/>
      <c r="AB140" s="166"/>
      <c r="AC140" s="137">
        <f t="shared" si="53"/>
        <v>0</v>
      </c>
      <c r="AD140" s="167"/>
    </row>
    <row r="141" spans="2:30" outlineLevel="1" x14ac:dyDescent="0.25">
      <c r="B141" s="160" t="str">
        <f>IF(C141&gt;0,IFERROR(_xlfn.IFS(D141&lt;=DATE(YEAR('Basisdaten zum Projekt'!$E$12),MONTH('Basisdaten zum Projekt'!$E$12),1),'Basisdaten zum Projekt'!$A$12,D141&lt;=DATE(YEAR('Basisdaten zum Projekt'!$E$13),MONTH('Basisdaten zum Projekt'!$E$13),1),'Basisdaten zum Projekt'!$A$13,D141&lt;=DATE(YEAR('Basisdaten zum Projekt'!$E$14),MONTH('Basisdaten zum Projekt'!$E$14),1),'Basisdaten zum Projekt'!$A$14,D141&lt;=DATE(YEAR('Basisdaten zum Projekt'!$E$15),MONTH('Basisdaten zum Projekt'!$E$15),1),'Basisdaten zum Projekt'!$A$15,D141&lt;=DATE(YEAR('Basisdaten zum Projekt'!$E$16),MONTH('Basisdaten zum Projekt'!$E$16),1),'Basisdaten zum Projekt'!$A$16),""),"")</f>
        <v/>
      </c>
      <c r="C141" s="160">
        <f>IF(C140&gt;0,C140+1,IF(DATE(YEAR('Basisdaten zum Projekt'!$C$5),MONTH('Basisdaten zum Projekt'!$C$5),1)=D141,1,0))</f>
        <v>73</v>
      </c>
      <c r="D141" s="161">
        <f t="shared" si="54"/>
        <v>46844</v>
      </c>
      <c r="E141" s="162"/>
      <c r="F141" s="115">
        <f t="shared" si="51"/>
        <v>0</v>
      </c>
      <c r="G141" s="163"/>
      <c r="H141" s="162"/>
      <c r="I141" s="115">
        <f t="shared" si="52"/>
        <v>0</v>
      </c>
      <c r="J141" s="164"/>
      <c r="M141" s="161">
        <f t="shared" si="40"/>
        <v>46844</v>
      </c>
      <c r="N141" s="166"/>
      <c r="O141" s="166"/>
      <c r="P141" s="166"/>
      <c r="Q141" s="166"/>
      <c r="R141" s="166"/>
      <c r="S141" s="166"/>
      <c r="T141" s="166"/>
      <c r="U141" s="166"/>
      <c r="V141" s="166"/>
      <c r="W141" s="166"/>
      <c r="X141" s="166"/>
      <c r="Y141" s="166"/>
      <c r="Z141" s="166"/>
      <c r="AA141" s="166"/>
      <c r="AB141" s="166"/>
      <c r="AC141" s="137">
        <f t="shared" si="53"/>
        <v>0</v>
      </c>
      <c r="AD141" s="167"/>
    </row>
    <row r="142" spans="2:30" outlineLevel="1" x14ac:dyDescent="0.25">
      <c r="B142" s="160" t="str">
        <f>IF(C142&gt;0,IFERROR(_xlfn.IFS(D142&lt;=DATE(YEAR('Basisdaten zum Projekt'!$E$12),MONTH('Basisdaten zum Projekt'!$E$12),1),'Basisdaten zum Projekt'!$A$12,D142&lt;=DATE(YEAR('Basisdaten zum Projekt'!$E$13),MONTH('Basisdaten zum Projekt'!$E$13),1),'Basisdaten zum Projekt'!$A$13,D142&lt;=DATE(YEAR('Basisdaten zum Projekt'!$E$14),MONTH('Basisdaten zum Projekt'!$E$14),1),'Basisdaten zum Projekt'!$A$14,D142&lt;=DATE(YEAR('Basisdaten zum Projekt'!$E$15),MONTH('Basisdaten zum Projekt'!$E$15),1),'Basisdaten zum Projekt'!$A$15,D142&lt;=DATE(YEAR('Basisdaten zum Projekt'!$E$16),MONTH('Basisdaten zum Projekt'!$E$16),1),'Basisdaten zum Projekt'!$A$16),""),"")</f>
        <v/>
      </c>
      <c r="C142" s="160">
        <f>IF(C141&gt;0,C141+1,IF(DATE(YEAR('Basisdaten zum Projekt'!$C$5),MONTH('Basisdaten zum Projekt'!$C$5),1)=D142,1,0))</f>
        <v>74</v>
      </c>
      <c r="D142" s="161">
        <f t="shared" si="54"/>
        <v>46874</v>
      </c>
      <c r="E142" s="162"/>
      <c r="F142" s="115">
        <f t="shared" si="51"/>
        <v>0</v>
      </c>
      <c r="G142" s="163"/>
      <c r="H142" s="162"/>
      <c r="I142" s="115">
        <f t="shared" si="52"/>
        <v>0</v>
      </c>
      <c r="J142" s="164"/>
      <c r="M142" s="161">
        <f t="shared" si="40"/>
        <v>46874</v>
      </c>
      <c r="N142" s="166"/>
      <c r="O142" s="166"/>
      <c r="P142" s="166"/>
      <c r="Q142" s="166"/>
      <c r="R142" s="166"/>
      <c r="S142" s="166"/>
      <c r="T142" s="166"/>
      <c r="U142" s="166"/>
      <c r="V142" s="166"/>
      <c r="W142" s="166"/>
      <c r="X142" s="166"/>
      <c r="Y142" s="166"/>
      <c r="Z142" s="166"/>
      <c r="AA142" s="166"/>
      <c r="AB142" s="166"/>
      <c r="AC142" s="137">
        <f t="shared" si="53"/>
        <v>0</v>
      </c>
      <c r="AD142" s="167"/>
    </row>
    <row r="143" spans="2:30" outlineLevel="1" x14ac:dyDescent="0.25">
      <c r="B143" s="160" t="str">
        <f>IF(C143&gt;0,IFERROR(_xlfn.IFS(D143&lt;=DATE(YEAR('Basisdaten zum Projekt'!$E$12),MONTH('Basisdaten zum Projekt'!$E$12),1),'Basisdaten zum Projekt'!$A$12,D143&lt;=DATE(YEAR('Basisdaten zum Projekt'!$E$13),MONTH('Basisdaten zum Projekt'!$E$13),1),'Basisdaten zum Projekt'!$A$13,D143&lt;=DATE(YEAR('Basisdaten zum Projekt'!$E$14),MONTH('Basisdaten zum Projekt'!$E$14),1),'Basisdaten zum Projekt'!$A$14,D143&lt;=DATE(YEAR('Basisdaten zum Projekt'!$E$15),MONTH('Basisdaten zum Projekt'!$E$15),1),'Basisdaten zum Projekt'!$A$15,D143&lt;=DATE(YEAR('Basisdaten zum Projekt'!$E$16),MONTH('Basisdaten zum Projekt'!$E$16),1),'Basisdaten zum Projekt'!$A$16),""),"")</f>
        <v/>
      </c>
      <c r="C143" s="160">
        <f>IF(C142&gt;0,C142+1,IF(DATE(YEAR('Basisdaten zum Projekt'!$C$5),MONTH('Basisdaten zum Projekt'!$C$5),1)=D143,1,0))</f>
        <v>75</v>
      </c>
      <c r="D143" s="161">
        <f t="shared" si="54"/>
        <v>46905</v>
      </c>
      <c r="E143" s="162"/>
      <c r="F143" s="115">
        <f t="shared" si="51"/>
        <v>0</v>
      </c>
      <c r="G143" s="163"/>
      <c r="H143" s="162"/>
      <c r="I143" s="115">
        <f t="shared" si="52"/>
        <v>0</v>
      </c>
      <c r="J143" s="164"/>
      <c r="M143" s="161">
        <f t="shared" si="40"/>
        <v>46905</v>
      </c>
      <c r="N143" s="166"/>
      <c r="O143" s="166"/>
      <c r="P143" s="166"/>
      <c r="Q143" s="166"/>
      <c r="R143" s="166"/>
      <c r="S143" s="166"/>
      <c r="T143" s="166"/>
      <c r="U143" s="166"/>
      <c r="V143" s="166"/>
      <c r="W143" s="166"/>
      <c r="X143" s="166"/>
      <c r="Y143" s="166"/>
      <c r="Z143" s="166"/>
      <c r="AA143" s="166"/>
      <c r="AB143" s="166"/>
      <c r="AC143" s="137">
        <f t="shared" si="53"/>
        <v>0</v>
      </c>
      <c r="AD143" s="167"/>
    </row>
    <row r="144" spans="2:30" outlineLevel="1" x14ac:dyDescent="0.25">
      <c r="B144" s="160" t="str">
        <f>IF(C144&gt;0,IFERROR(_xlfn.IFS(D144&lt;=DATE(YEAR('Basisdaten zum Projekt'!$E$12),MONTH('Basisdaten zum Projekt'!$E$12),1),'Basisdaten zum Projekt'!$A$12,D144&lt;=DATE(YEAR('Basisdaten zum Projekt'!$E$13),MONTH('Basisdaten zum Projekt'!$E$13),1),'Basisdaten zum Projekt'!$A$13,D144&lt;=DATE(YEAR('Basisdaten zum Projekt'!$E$14),MONTH('Basisdaten zum Projekt'!$E$14),1),'Basisdaten zum Projekt'!$A$14,D144&lt;=DATE(YEAR('Basisdaten zum Projekt'!$E$15),MONTH('Basisdaten zum Projekt'!$E$15),1),'Basisdaten zum Projekt'!$A$15,D144&lt;=DATE(YEAR('Basisdaten zum Projekt'!$E$16),MONTH('Basisdaten zum Projekt'!$E$16),1),'Basisdaten zum Projekt'!$A$16),""),"")</f>
        <v/>
      </c>
      <c r="C144" s="160">
        <f>IF(C143&gt;0,C143+1,IF(DATE(YEAR('Basisdaten zum Projekt'!$C$5),MONTH('Basisdaten zum Projekt'!$C$5),1)=D144,1,0))</f>
        <v>76</v>
      </c>
      <c r="D144" s="161">
        <f t="shared" si="54"/>
        <v>46935</v>
      </c>
      <c r="E144" s="162"/>
      <c r="F144" s="115">
        <f t="shared" si="51"/>
        <v>0</v>
      </c>
      <c r="G144" s="163"/>
      <c r="H144" s="162"/>
      <c r="I144" s="115">
        <f t="shared" si="52"/>
        <v>0</v>
      </c>
      <c r="J144" s="164"/>
      <c r="M144" s="161">
        <f t="shared" si="40"/>
        <v>46935</v>
      </c>
      <c r="N144" s="166"/>
      <c r="O144" s="166"/>
      <c r="P144" s="166"/>
      <c r="Q144" s="166"/>
      <c r="R144" s="166"/>
      <c r="S144" s="166"/>
      <c r="T144" s="166"/>
      <c r="U144" s="166"/>
      <c r="V144" s="166"/>
      <c r="W144" s="166"/>
      <c r="X144" s="166"/>
      <c r="Y144" s="166"/>
      <c r="Z144" s="166"/>
      <c r="AA144" s="166"/>
      <c r="AB144" s="166"/>
      <c r="AC144" s="137">
        <f t="shared" si="53"/>
        <v>0</v>
      </c>
      <c r="AD144" s="167"/>
    </row>
    <row r="145" spans="1:30" outlineLevel="1" x14ac:dyDescent="0.25">
      <c r="B145" s="160" t="str">
        <f>IF(C145&gt;0,IFERROR(_xlfn.IFS(D145&lt;=DATE(YEAR('Basisdaten zum Projekt'!$E$12),MONTH('Basisdaten zum Projekt'!$E$12),1),'Basisdaten zum Projekt'!$A$12,D145&lt;=DATE(YEAR('Basisdaten zum Projekt'!$E$13),MONTH('Basisdaten zum Projekt'!$E$13),1),'Basisdaten zum Projekt'!$A$13,D145&lt;=DATE(YEAR('Basisdaten zum Projekt'!$E$14),MONTH('Basisdaten zum Projekt'!$E$14),1),'Basisdaten zum Projekt'!$A$14,D145&lt;=DATE(YEAR('Basisdaten zum Projekt'!$E$15),MONTH('Basisdaten zum Projekt'!$E$15),1),'Basisdaten zum Projekt'!$A$15,D145&lt;=DATE(YEAR('Basisdaten zum Projekt'!$E$16),MONTH('Basisdaten zum Projekt'!$E$16),1),'Basisdaten zum Projekt'!$A$16),""),"")</f>
        <v/>
      </c>
      <c r="C145" s="160">
        <f>IF(C144&gt;0,C144+1,IF(DATE(YEAR('Basisdaten zum Projekt'!$C$5),MONTH('Basisdaten zum Projekt'!$C$5),1)=D145,1,0))</f>
        <v>77</v>
      </c>
      <c r="D145" s="161">
        <f t="shared" si="54"/>
        <v>46966</v>
      </c>
      <c r="E145" s="162"/>
      <c r="F145" s="115">
        <f t="shared" si="51"/>
        <v>0</v>
      </c>
      <c r="G145" s="163"/>
      <c r="H145" s="162"/>
      <c r="I145" s="115">
        <f t="shared" si="52"/>
        <v>0</v>
      </c>
      <c r="J145" s="164"/>
      <c r="M145" s="161">
        <f t="shared" si="40"/>
        <v>46966</v>
      </c>
      <c r="N145" s="166"/>
      <c r="O145" s="166"/>
      <c r="P145" s="166"/>
      <c r="Q145" s="166"/>
      <c r="R145" s="166"/>
      <c r="S145" s="166"/>
      <c r="T145" s="166"/>
      <c r="U145" s="166"/>
      <c r="V145" s="166"/>
      <c r="W145" s="166"/>
      <c r="X145" s="166"/>
      <c r="Y145" s="166"/>
      <c r="Z145" s="166"/>
      <c r="AA145" s="166"/>
      <c r="AB145" s="166"/>
      <c r="AC145" s="137">
        <f t="shared" si="53"/>
        <v>0</v>
      </c>
      <c r="AD145" s="167"/>
    </row>
    <row r="146" spans="1:30" outlineLevel="1" x14ac:dyDescent="0.25">
      <c r="B146" s="160" t="str">
        <f>IF(C146&gt;0,IFERROR(_xlfn.IFS(D146&lt;=DATE(YEAR('Basisdaten zum Projekt'!$E$12),MONTH('Basisdaten zum Projekt'!$E$12),1),'Basisdaten zum Projekt'!$A$12,D146&lt;=DATE(YEAR('Basisdaten zum Projekt'!$E$13),MONTH('Basisdaten zum Projekt'!$E$13),1),'Basisdaten zum Projekt'!$A$13,D146&lt;=DATE(YEAR('Basisdaten zum Projekt'!$E$14),MONTH('Basisdaten zum Projekt'!$E$14),1),'Basisdaten zum Projekt'!$A$14,D146&lt;=DATE(YEAR('Basisdaten zum Projekt'!$E$15),MONTH('Basisdaten zum Projekt'!$E$15),1),'Basisdaten zum Projekt'!$A$15,D146&lt;=DATE(YEAR('Basisdaten zum Projekt'!$E$16),MONTH('Basisdaten zum Projekt'!$E$16),1),'Basisdaten zum Projekt'!$A$16),""),"")</f>
        <v/>
      </c>
      <c r="C146" s="160">
        <f>IF(C145&gt;0,C145+1,IF(DATE(YEAR('Basisdaten zum Projekt'!$C$5),MONTH('Basisdaten zum Projekt'!$C$5),1)=D146,1,0))</f>
        <v>78</v>
      </c>
      <c r="D146" s="161">
        <f t="shared" si="54"/>
        <v>46997</v>
      </c>
      <c r="E146" s="162"/>
      <c r="F146" s="115">
        <f t="shared" si="51"/>
        <v>0</v>
      </c>
      <c r="G146" s="163"/>
      <c r="H146" s="162"/>
      <c r="I146" s="115">
        <f t="shared" si="52"/>
        <v>0</v>
      </c>
      <c r="J146" s="164"/>
      <c r="M146" s="161">
        <f t="shared" si="40"/>
        <v>46997</v>
      </c>
      <c r="N146" s="166"/>
      <c r="O146" s="166"/>
      <c r="P146" s="166"/>
      <c r="Q146" s="166"/>
      <c r="R146" s="166"/>
      <c r="S146" s="166"/>
      <c r="T146" s="166"/>
      <c r="U146" s="166"/>
      <c r="V146" s="166"/>
      <c r="W146" s="166"/>
      <c r="X146" s="166"/>
      <c r="Y146" s="166"/>
      <c r="Z146" s="166"/>
      <c r="AA146" s="166"/>
      <c r="AB146" s="166"/>
      <c r="AC146" s="137">
        <f t="shared" si="53"/>
        <v>0</v>
      </c>
      <c r="AD146" s="167"/>
    </row>
    <row r="147" spans="1:30" outlineLevel="1" x14ac:dyDescent="0.25">
      <c r="B147" s="160" t="str">
        <f>IF(C147&gt;0,IFERROR(_xlfn.IFS(D147&lt;=DATE(YEAR('Basisdaten zum Projekt'!$E$12),MONTH('Basisdaten zum Projekt'!$E$12),1),'Basisdaten zum Projekt'!$A$12,D147&lt;=DATE(YEAR('Basisdaten zum Projekt'!$E$13),MONTH('Basisdaten zum Projekt'!$E$13),1),'Basisdaten zum Projekt'!$A$13,D147&lt;=DATE(YEAR('Basisdaten zum Projekt'!$E$14),MONTH('Basisdaten zum Projekt'!$E$14),1),'Basisdaten zum Projekt'!$A$14,D147&lt;=DATE(YEAR('Basisdaten zum Projekt'!$E$15),MONTH('Basisdaten zum Projekt'!$E$15),1),'Basisdaten zum Projekt'!$A$15,D147&lt;=DATE(YEAR('Basisdaten zum Projekt'!$E$16),MONTH('Basisdaten zum Projekt'!$E$16),1),'Basisdaten zum Projekt'!$A$16),""),"")</f>
        <v/>
      </c>
      <c r="C147" s="160">
        <f>IF(C146&gt;0,C146+1,IF(DATE(YEAR('Basisdaten zum Projekt'!$C$5),MONTH('Basisdaten zum Projekt'!$C$5),1)=D147,1,0))</f>
        <v>79</v>
      </c>
      <c r="D147" s="161">
        <f t="shared" si="54"/>
        <v>47027</v>
      </c>
      <c r="E147" s="162"/>
      <c r="F147" s="115">
        <f t="shared" si="51"/>
        <v>0</v>
      </c>
      <c r="G147" s="163"/>
      <c r="H147" s="162"/>
      <c r="I147" s="115">
        <f t="shared" si="52"/>
        <v>0</v>
      </c>
      <c r="J147" s="164"/>
      <c r="M147" s="161">
        <f t="shared" si="40"/>
        <v>47027</v>
      </c>
      <c r="N147" s="166"/>
      <c r="O147" s="166"/>
      <c r="P147" s="166"/>
      <c r="Q147" s="166"/>
      <c r="R147" s="166"/>
      <c r="S147" s="166"/>
      <c r="T147" s="166"/>
      <c r="U147" s="166"/>
      <c r="V147" s="166"/>
      <c r="W147" s="166"/>
      <c r="X147" s="166"/>
      <c r="Y147" s="166"/>
      <c r="Z147" s="166"/>
      <c r="AA147" s="166"/>
      <c r="AB147" s="166"/>
      <c r="AC147" s="137">
        <f t="shared" si="53"/>
        <v>0</v>
      </c>
      <c r="AD147" s="167"/>
    </row>
    <row r="148" spans="1:30" outlineLevel="1" x14ac:dyDescent="0.25">
      <c r="B148" s="160" t="str">
        <f>IF(C148&gt;0,IFERROR(_xlfn.IFS(D148&lt;=DATE(YEAR('Basisdaten zum Projekt'!$E$12),MONTH('Basisdaten zum Projekt'!$E$12),1),'Basisdaten zum Projekt'!$A$12,D148&lt;=DATE(YEAR('Basisdaten zum Projekt'!$E$13),MONTH('Basisdaten zum Projekt'!$E$13),1),'Basisdaten zum Projekt'!$A$13,D148&lt;=DATE(YEAR('Basisdaten zum Projekt'!$E$14),MONTH('Basisdaten zum Projekt'!$E$14),1),'Basisdaten zum Projekt'!$A$14,D148&lt;=DATE(YEAR('Basisdaten zum Projekt'!$E$15),MONTH('Basisdaten zum Projekt'!$E$15),1),'Basisdaten zum Projekt'!$A$15,D148&lt;=DATE(YEAR('Basisdaten zum Projekt'!$E$16),MONTH('Basisdaten zum Projekt'!$E$16),1),'Basisdaten zum Projekt'!$A$16),""),"")</f>
        <v/>
      </c>
      <c r="C148" s="160">
        <f>IF(C147&gt;0,C147+1,IF(DATE(YEAR('Basisdaten zum Projekt'!$C$5),MONTH('Basisdaten zum Projekt'!$C$5),1)=D148,1,0))</f>
        <v>80</v>
      </c>
      <c r="D148" s="161">
        <f t="shared" si="54"/>
        <v>47058</v>
      </c>
      <c r="E148" s="162"/>
      <c r="F148" s="115">
        <f t="shared" si="51"/>
        <v>0</v>
      </c>
      <c r="G148" s="163"/>
      <c r="H148" s="162"/>
      <c r="I148" s="115">
        <f t="shared" si="52"/>
        <v>0</v>
      </c>
      <c r="J148" s="164"/>
      <c r="M148" s="161">
        <f t="shared" si="40"/>
        <v>47058</v>
      </c>
      <c r="N148" s="166"/>
      <c r="O148" s="166"/>
      <c r="P148" s="166"/>
      <c r="Q148" s="166"/>
      <c r="R148" s="166"/>
      <c r="S148" s="166"/>
      <c r="T148" s="166"/>
      <c r="U148" s="166"/>
      <c r="V148" s="166"/>
      <c r="W148" s="166"/>
      <c r="X148" s="166"/>
      <c r="Y148" s="166"/>
      <c r="Z148" s="166"/>
      <c r="AA148" s="166"/>
      <c r="AB148" s="166"/>
      <c r="AC148" s="137">
        <f t="shared" si="53"/>
        <v>0</v>
      </c>
      <c r="AD148" s="167"/>
    </row>
    <row r="149" spans="1:30" outlineLevel="1" x14ac:dyDescent="0.25">
      <c r="B149" s="160" t="str">
        <f>IF(C149&gt;0,IFERROR(_xlfn.IFS(D149&lt;=DATE(YEAR('Basisdaten zum Projekt'!$E$12),MONTH('Basisdaten zum Projekt'!$E$12),1),'Basisdaten zum Projekt'!$A$12,D149&lt;=DATE(YEAR('Basisdaten zum Projekt'!$E$13),MONTH('Basisdaten zum Projekt'!$E$13),1),'Basisdaten zum Projekt'!$A$13,D149&lt;=DATE(YEAR('Basisdaten zum Projekt'!$E$14),MONTH('Basisdaten zum Projekt'!$E$14),1),'Basisdaten zum Projekt'!$A$14,D149&lt;=DATE(YEAR('Basisdaten zum Projekt'!$E$15),MONTH('Basisdaten zum Projekt'!$E$15),1),'Basisdaten zum Projekt'!$A$15,D149&lt;=DATE(YEAR('Basisdaten zum Projekt'!$E$16),MONTH('Basisdaten zum Projekt'!$E$16),1),'Basisdaten zum Projekt'!$A$16),""),"")</f>
        <v/>
      </c>
      <c r="C149" s="160">
        <f>IF(C148&gt;0,C148+1,IF(DATE(YEAR('Basisdaten zum Projekt'!$C$5),MONTH('Basisdaten zum Projekt'!$C$5),1)=D149,1,0))</f>
        <v>81</v>
      </c>
      <c r="D149" s="161">
        <f t="shared" si="54"/>
        <v>47088</v>
      </c>
      <c r="E149" s="162"/>
      <c r="F149" s="115">
        <f t="shared" si="51"/>
        <v>0</v>
      </c>
      <c r="G149" s="163"/>
      <c r="H149" s="162"/>
      <c r="I149" s="115">
        <f t="shared" si="52"/>
        <v>0</v>
      </c>
      <c r="J149" s="164"/>
      <c r="M149" s="161">
        <f t="shared" si="40"/>
        <v>47088</v>
      </c>
      <c r="N149" s="166"/>
      <c r="O149" s="166"/>
      <c r="P149" s="166"/>
      <c r="Q149" s="166"/>
      <c r="R149" s="166"/>
      <c r="S149" s="166"/>
      <c r="T149" s="166"/>
      <c r="U149" s="166"/>
      <c r="V149" s="166"/>
      <c r="W149" s="166"/>
      <c r="X149" s="166"/>
      <c r="Y149" s="166"/>
      <c r="Z149" s="166"/>
      <c r="AA149" s="166"/>
      <c r="AB149" s="166"/>
      <c r="AC149" s="137">
        <f t="shared" si="53"/>
        <v>0</v>
      </c>
      <c r="AD149" s="167"/>
    </row>
    <row r="150" spans="1:30" ht="15.75" thickBot="1" x14ac:dyDescent="0.3">
      <c r="B150" s="169"/>
      <c r="C150" s="170"/>
      <c r="D150" s="171">
        <f>D149</f>
        <v>47088</v>
      </c>
      <c r="E150" s="172"/>
      <c r="F150" s="173">
        <f>SUM(F138:F149)</f>
        <v>0</v>
      </c>
      <c r="G150" s="174">
        <f>SUM(G138:G149)</f>
        <v>0</v>
      </c>
      <c r="H150" s="175"/>
      <c r="I150" s="173">
        <f>SUM(I138:I149)</f>
        <v>0</v>
      </c>
      <c r="J150" s="174">
        <f>SUM(J138:J149)</f>
        <v>0</v>
      </c>
      <c r="M150" s="171">
        <f t="shared" si="40"/>
        <v>47088</v>
      </c>
      <c r="N150" s="177">
        <f>SUM(N138:N149)</f>
        <v>0</v>
      </c>
      <c r="O150" s="177">
        <f>SUM(O138:O149)</f>
        <v>0</v>
      </c>
      <c r="P150" s="177">
        <f>SUM(P138:P149)</f>
        <v>0</v>
      </c>
      <c r="Q150" s="177">
        <f>SUM(Q138:Q149)</f>
        <v>0</v>
      </c>
      <c r="R150" s="177">
        <f>SUM(R138:R149)</f>
        <v>0</v>
      </c>
      <c r="S150" s="177">
        <f t="shared" ref="S150:AB150" si="55">SUM(S138:S149)</f>
        <v>0</v>
      </c>
      <c r="T150" s="177">
        <f t="shared" si="55"/>
        <v>0</v>
      </c>
      <c r="U150" s="177">
        <f t="shared" si="55"/>
        <v>0</v>
      </c>
      <c r="V150" s="177">
        <f t="shared" si="55"/>
        <v>0</v>
      </c>
      <c r="W150" s="177">
        <f t="shared" si="55"/>
        <v>0</v>
      </c>
      <c r="X150" s="177">
        <f t="shared" si="55"/>
        <v>0</v>
      </c>
      <c r="Y150" s="177">
        <f t="shared" si="55"/>
        <v>0</v>
      </c>
      <c r="Z150" s="177">
        <f t="shared" si="55"/>
        <v>0</v>
      </c>
      <c r="AA150" s="177">
        <f t="shared" si="55"/>
        <v>0</v>
      </c>
      <c r="AB150" s="177">
        <f t="shared" si="55"/>
        <v>0</v>
      </c>
      <c r="AC150" s="177">
        <f>SUM(AC138:AC149)</f>
        <v>0</v>
      </c>
      <c r="AD150" s="167"/>
    </row>
    <row r="151" spans="1:30" ht="28.5" customHeight="1" x14ac:dyDescent="0.25">
      <c r="A151" s="19"/>
      <c r="B151" s="19"/>
      <c r="C151" s="19"/>
      <c r="D151" s="19"/>
      <c r="N151" s="178">
        <f>IFERROR(N150/$H$6,0)</f>
        <v>0</v>
      </c>
      <c r="O151" s="178">
        <f>IFERROR(O150/$H$6,0)</f>
        <v>0</v>
      </c>
      <c r="P151" s="178">
        <f>IFERROR(P150/$H$6,0)</f>
        <v>0</v>
      </c>
      <c r="Q151" s="178">
        <f>IFERROR(Q150/$H$6,0)</f>
        <v>0</v>
      </c>
      <c r="R151" s="178">
        <f>IFERROR(R150/$H$6,0)</f>
        <v>0</v>
      </c>
      <c r="S151" s="178">
        <f t="shared" ref="S151:AB151" si="56">IFERROR(S150/$H$6,0)</f>
        <v>0</v>
      </c>
      <c r="T151" s="178">
        <f t="shared" si="56"/>
        <v>0</v>
      </c>
      <c r="U151" s="178">
        <f t="shared" si="56"/>
        <v>0</v>
      </c>
      <c r="V151" s="178">
        <f t="shared" si="56"/>
        <v>0</v>
      </c>
      <c r="W151" s="178">
        <f t="shared" si="56"/>
        <v>0</v>
      </c>
      <c r="X151" s="178">
        <f t="shared" si="56"/>
        <v>0</v>
      </c>
      <c r="Y151" s="178">
        <f t="shared" si="56"/>
        <v>0</v>
      </c>
      <c r="Z151" s="178">
        <f t="shared" si="56"/>
        <v>0</v>
      </c>
      <c r="AA151" s="178">
        <f t="shared" si="56"/>
        <v>0</v>
      </c>
      <c r="AB151" s="178">
        <f t="shared" si="56"/>
        <v>0</v>
      </c>
      <c r="AC151" s="178">
        <f>IFERROR(AC150/$H$6,0)</f>
        <v>0</v>
      </c>
      <c r="AD151" s="180" t="s">
        <v>370</v>
      </c>
    </row>
    <row r="152" spans="1:30" x14ac:dyDescent="0.25">
      <c r="A152" s="19"/>
      <c r="B152" s="19"/>
      <c r="C152" s="19"/>
      <c r="D152" s="19"/>
      <c r="N152" s="189"/>
      <c r="O152" s="189"/>
      <c r="P152" s="189"/>
      <c r="Q152" s="189"/>
      <c r="R152" s="189"/>
      <c r="S152" s="132"/>
      <c r="T152" s="132"/>
      <c r="U152" s="132"/>
      <c r="V152" s="132"/>
      <c r="W152" s="132"/>
      <c r="X152" s="132"/>
      <c r="Y152" s="132"/>
      <c r="Z152" s="132"/>
      <c r="AA152" s="132"/>
      <c r="AB152" s="132"/>
      <c r="AC152" s="189"/>
      <c r="AD152" s="188"/>
    </row>
    <row r="153" spans="1:30" x14ac:dyDescent="0.25">
      <c r="L153" s="168"/>
      <c r="N153" s="132"/>
      <c r="O153" s="132"/>
      <c r="P153" s="132"/>
      <c r="Q153" s="132"/>
      <c r="R153" s="132"/>
      <c r="AC153" s="132"/>
    </row>
    <row r="154" spans="1:30" x14ac:dyDescent="0.25">
      <c r="L154" s="168"/>
      <c r="N154" s="132"/>
      <c r="O154" s="132"/>
      <c r="P154" s="132"/>
      <c r="Q154" s="132"/>
      <c r="R154" s="132"/>
      <c r="AC154" s="132"/>
    </row>
    <row r="155" spans="1:30" x14ac:dyDescent="0.25">
      <c r="N155" s="132"/>
      <c r="O155" s="132"/>
      <c r="P155" s="132"/>
      <c r="Q155" s="132"/>
      <c r="R155" s="132"/>
      <c r="AC155" s="132"/>
    </row>
    <row r="156" spans="1:30" x14ac:dyDescent="0.25">
      <c r="N156" s="132"/>
      <c r="O156" s="132"/>
      <c r="P156" s="132"/>
      <c r="Q156" s="132"/>
      <c r="R156" s="132"/>
      <c r="AC156" s="132"/>
    </row>
    <row r="157" spans="1:30" x14ac:dyDescent="0.25">
      <c r="N157" s="132"/>
      <c r="O157" s="132"/>
      <c r="P157" s="132"/>
      <c r="Q157" s="132"/>
      <c r="R157" s="132"/>
      <c r="AC157" s="132"/>
    </row>
    <row r="158" spans="1:30" x14ac:dyDescent="0.25">
      <c r="N158" s="132"/>
      <c r="O158" s="132"/>
      <c r="P158" s="132"/>
      <c r="Q158" s="132"/>
      <c r="R158" s="132"/>
      <c r="AC158" s="132"/>
    </row>
    <row r="159" spans="1:30" x14ac:dyDescent="0.25">
      <c r="N159" s="132"/>
      <c r="O159" s="132"/>
      <c r="P159" s="132"/>
      <c r="Q159" s="132"/>
      <c r="R159" s="132"/>
      <c r="AC159" s="132"/>
    </row>
    <row r="160" spans="1:30" x14ac:dyDescent="0.25">
      <c r="N160" s="132"/>
      <c r="O160" s="132"/>
      <c r="P160" s="132"/>
      <c r="Q160" s="132"/>
      <c r="R160" s="132"/>
      <c r="AC160" s="132"/>
    </row>
    <row r="161" spans="14:29" x14ac:dyDescent="0.25">
      <c r="N161" s="132"/>
      <c r="O161" s="132"/>
      <c r="P161" s="132"/>
      <c r="Q161" s="132"/>
      <c r="R161" s="132"/>
      <c r="AC161" s="132"/>
    </row>
    <row r="162" spans="14:29" x14ac:dyDescent="0.25">
      <c r="N162" s="132"/>
      <c r="O162" s="132"/>
      <c r="P162" s="132"/>
      <c r="Q162" s="132"/>
      <c r="R162" s="132"/>
      <c r="AC162" s="132"/>
    </row>
    <row r="163" spans="14:29" x14ac:dyDescent="0.25">
      <c r="N163" s="132"/>
      <c r="O163" s="132"/>
      <c r="P163" s="132"/>
      <c r="Q163" s="132"/>
      <c r="R163" s="132"/>
      <c r="AC163" s="132"/>
    </row>
    <row r="164" spans="14:29" x14ac:dyDescent="0.25">
      <c r="N164" s="132"/>
      <c r="O164" s="132"/>
      <c r="P164" s="132"/>
      <c r="Q164" s="132"/>
      <c r="R164" s="132"/>
      <c r="AC164" s="132"/>
    </row>
    <row r="165" spans="14:29" x14ac:dyDescent="0.25">
      <c r="N165" s="132"/>
      <c r="O165" s="132"/>
      <c r="P165" s="132"/>
      <c r="Q165" s="132"/>
      <c r="R165" s="132"/>
      <c r="AC165" s="132"/>
    </row>
    <row r="166" spans="14:29" x14ac:dyDescent="0.25">
      <c r="N166" s="132"/>
      <c r="O166" s="132"/>
      <c r="P166" s="132"/>
      <c r="Q166" s="132"/>
      <c r="R166" s="132"/>
      <c r="AC166" s="132"/>
    </row>
    <row r="167" spans="14:29" x14ac:dyDescent="0.25">
      <c r="N167" s="132"/>
      <c r="O167" s="132"/>
      <c r="P167" s="132"/>
      <c r="Q167" s="132"/>
      <c r="R167" s="132"/>
      <c r="AC167" s="132"/>
    </row>
    <row r="168" spans="14:29" x14ac:dyDescent="0.25">
      <c r="N168" s="132"/>
      <c r="O168" s="132"/>
      <c r="P168" s="132"/>
      <c r="Q168" s="132"/>
      <c r="R168" s="132"/>
      <c r="AC168" s="132"/>
    </row>
    <row r="169" spans="14:29" x14ac:dyDescent="0.25">
      <c r="N169" s="132"/>
      <c r="O169" s="132"/>
      <c r="P169" s="132"/>
      <c r="Q169" s="132"/>
      <c r="R169" s="132"/>
      <c r="AC169" s="132"/>
    </row>
    <row r="170" spans="14:29" x14ac:dyDescent="0.25">
      <c r="N170" s="132"/>
      <c r="O170" s="132"/>
      <c r="P170" s="132"/>
      <c r="Q170" s="132"/>
      <c r="R170" s="132"/>
      <c r="AC170" s="132"/>
    </row>
    <row r="171" spans="14:29" x14ac:dyDescent="0.25">
      <c r="N171" s="132"/>
      <c r="O171" s="132"/>
      <c r="P171" s="132"/>
      <c r="Q171" s="132"/>
      <c r="R171" s="132"/>
      <c r="AC171" s="132"/>
    </row>
    <row r="172" spans="14:29" x14ac:dyDescent="0.25">
      <c r="N172" s="132"/>
      <c r="O172" s="132"/>
      <c r="P172" s="132"/>
      <c r="Q172" s="132"/>
      <c r="R172" s="132"/>
      <c r="AC172" s="132"/>
    </row>
    <row r="173" spans="14:29" x14ac:dyDescent="0.25">
      <c r="N173" s="132"/>
      <c r="O173" s="132"/>
      <c r="P173" s="132"/>
      <c r="Q173" s="132"/>
      <c r="R173" s="132"/>
      <c r="AC173" s="132"/>
    </row>
    <row r="174" spans="14:29" x14ac:dyDescent="0.25">
      <c r="N174" s="132"/>
      <c r="O174" s="132"/>
      <c r="P174" s="132"/>
      <c r="Q174" s="132"/>
      <c r="R174" s="132"/>
      <c r="AC174" s="132"/>
    </row>
    <row r="175" spans="14:29" x14ac:dyDescent="0.25">
      <c r="N175" s="132"/>
      <c r="O175" s="132"/>
      <c r="P175" s="132"/>
      <c r="Q175" s="132"/>
      <c r="R175" s="132"/>
      <c r="AC175" s="132"/>
    </row>
    <row r="176" spans="14:29" x14ac:dyDescent="0.25">
      <c r="N176" s="132"/>
      <c r="O176" s="132"/>
      <c r="P176" s="132"/>
      <c r="Q176" s="132"/>
      <c r="R176" s="132"/>
      <c r="AC176" s="132"/>
    </row>
    <row r="177" spans="14:18" x14ac:dyDescent="0.25">
      <c r="N177" s="132"/>
      <c r="O177" s="132"/>
      <c r="P177" s="132"/>
      <c r="Q177" s="132"/>
      <c r="R177" s="132"/>
    </row>
    <row r="178" spans="14:18" x14ac:dyDescent="0.25">
      <c r="N178" s="132"/>
      <c r="O178" s="132"/>
      <c r="P178" s="132"/>
      <c r="Q178" s="132"/>
      <c r="R178" s="132"/>
    </row>
    <row r="179" spans="14:18" x14ac:dyDescent="0.25">
      <c r="N179" s="132"/>
      <c r="O179" s="132"/>
      <c r="P179" s="132"/>
      <c r="Q179" s="132"/>
      <c r="R179" s="132"/>
    </row>
    <row r="180" spans="14:18" x14ac:dyDescent="0.25">
      <c r="N180" s="132"/>
      <c r="O180" s="132"/>
      <c r="P180" s="132"/>
      <c r="Q180" s="132"/>
      <c r="R180" s="132"/>
    </row>
  </sheetData>
  <mergeCells count="62">
    <mergeCell ref="C3:H3"/>
    <mergeCell ref="M3:AE3"/>
    <mergeCell ref="D6:E6"/>
    <mergeCell ref="C8:C13"/>
    <mergeCell ref="C17:K17"/>
    <mergeCell ref="M17:AE18"/>
    <mergeCell ref="C14:C15"/>
    <mergeCell ref="D14:D15"/>
    <mergeCell ref="C19:E19"/>
    <mergeCell ref="G19:I19"/>
    <mergeCell ref="A20:B20"/>
    <mergeCell ref="A21:A22"/>
    <mergeCell ref="B21:B22"/>
    <mergeCell ref="C21:C22"/>
    <mergeCell ref="D21:D22"/>
    <mergeCell ref="E21:E22"/>
    <mergeCell ref="F21:F22"/>
    <mergeCell ref="G21:G22"/>
    <mergeCell ref="H21:H22"/>
    <mergeCell ref="I21:I22"/>
    <mergeCell ref="J21:J22"/>
    <mergeCell ref="K21:K22"/>
    <mergeCell ref="A23:A24"/>
    <mergeCell ref="B23:B24"/>
    <mergeCell ref="C23:C24"/>
    <mergeCell ref="D23:D24"/>
    <mergeCell ref="E23:E24"/>
    <mergeCell ref="F23:F24"/>
    <mergeCell ref="A25:A26"/>
    <mergeCell ref="B25:B26"/>
    <mergeCell ref="C25:C26"/>
    <mergeCell ref="D25:D26"/>
    <mergeCell ref="E25:E26"/>
    <mergeCell ref="K25:K26"/>
    <mergeCell ref="G23:G24"/>
    <mergeCell ref="H23:H24"/>
    <mergeCell ref="I23:I24"/>
    <mergeCell ref="J23:J24"/>
    <mergeCell ref="K23:K24"/>
    <mergeCell ref="F25:F26"/>
    <mergeCell ref="G25:G26"/>
    <mergeCell ref="H25:H26"/>
    <mergeCell ref="I25:I26"/>
    <mergeCell ref="J25:J26"/>
    <mergeCell ref="A27:A28"/>
    <mergeCell ref="B27:B28"/>
    <mergeCell ref="C27:C28"/>
    <mergeCell ref="D27:D28"/>
    <mergeCell ref="E27:E28"/>
    <mergeCell ref="E46:G46"/>
    <mergeCell ref="H46:J46"/>
    <mergeCell ref="N46:AC46"/>
    <mergeCell ref="J27:J28"/>
    <mergeCell ref="K27:K28"/>
    <mergeCell ref="H35:H41"/>
    <mergeCell ref="B44:J44"/>
    <mergeCell ref="M44:AE44"/>
    <mergeCell ref="C32:I32"/>
    <mergeCell ref="F27:F28"/>
    <mergeCell ref="G27:G28"/>
    <mergeCell ref="H27:H28"/>
    <mergeCell ref="I27:I28"/>
  </mergeCells>
  <conditionalFormatting sqref="J30">
    <cfRule type="cellIs" dxfId="1683" priority="285" operator="notEqual">
      <formula>0</formula>
    </cfRule>
  </conditionalFormatting>
  <conditionalFormatting sqref="C48:C59 F48 C93:C104 C108:C119 C123:C134 C138:C149 F50 G151:G186">
    <cfRule type="cellIs" dxfId="1682" priority="284" operator="equal">
      <formula>0</formula>
    </cfRule>
  </conditionalFormatting>
  <conditionalFormatting sqref="AC48:AC59">
    <cfRule type="cellIs" dxfId="1681" priority="283" operator="equal">
      <formula>0</formula>
    </cfRule>
  </conditionalFormatting>
  <conditionalFormatting sqref="F60:F62">
    <cfRule type="cellIs" dxfId="1680" priority="282" operator="equal">
      <formula>0</formula>
    </cfRule>
  </conditionalFormatting>
  <conditionalFormatting sqref="F49">
    <cfRule type="cellIs" dxfId="1679" priority="281" operator="equal">
      <formula>0</formula>
    </cfRule>
  </conditionalFormatting>
  <conditionalFormatting sqref="F75:F77">
    <cfRule type="cellIs" dxfId="1678" priority="280" operator="equal">
      <formula>0</formula>
    </cfRule>
  </conditionalFormatting>
  <conditionalFormatting sqref="F90:F92">
    <cfRule type="cellIs" dxfId="1677" priority="279" operator="equal">
      <formula>0</formula>
    </cfRule>
  </conditionalFormatting>
  <conditionalFormatting sqref="F105:F107">
    <cfRule type="cellIs" dxfId="1676" priority="278" operator="equal">
      <formula>0</formula>
    </cfRule>
  </conditionalFormatting>
  <conditionalFormatting sqref="F120:F122">
    <cfRule type="cellIs" dxfId="1675" priority="277" operator="equal">
      <formula>0</formula>
    </cfRule>
  </conditionalFormatting>
  <conditionalFormatting sqref="F135:F137">
    <cfRule type="cellIs" dxfId="1674" priority="276" operator="equal">
      <formula>0</formula>
    </cfRule>
  </conditionalFormatting>
  <conditionalFormatting sqref="F51:F59">
    <cfRule type="cellIs" dxfId="1673" priority="275" operator="equal">
      <formula>0</formula>
    </cfRule>
  </conditionalFormatting>
  <conditionalFormatting sqref="E42:H43 AC15:AC16">
    <cfRule type="cellIs" dxfId="1672" priority="274" operator="equal">
      <formula>0</formula>
    </cfRule>
  </conditionalFormatting>
  <conditionalFormatting sqref="I43:J43">
    <cfRule type="cellIs" dxfId="1671" priority="273" operator="notEqual">
      <formula>0</formula>
    </cfRule>
  </conditionalFormatting>
  <conditionalFormatting sqref="K30:K31">
    <cfRule type="cellIs" dxfId="1670" priority="271" operator="notEqual">
      <formula>0</formula>
    </cfRule>
  </conditionalFormatting>
  <conditionalFormatting sqref="I42:J42">
    <cfRule type="cellIs" dxfId="1669" priority="270" operator="equal">
      <formula>0</formula>
    </cfRule>
  </conditionalFormatting>
  <conditionalFormatting sqref="B93:B104 B108:B119 B122:B134 B138:B149 B48:B59">
    <cfRule type="cellIs" dxfId="1668" priority="269" operator="equal">
      <formula>"P1"</formula>
    </cfRule>
  </conditionalFormatting>
  <conditionalFormatting sqref="B93:B104 B108:B119 B122:B134 B138:B149 B48:B59">
    <cfRule type="cellIs" dxfId="1667" priority="268" operator="equal">
      <formula>"P2"</formula>
    </cfRule>
  </conditionalFormatting>
  <conditionalFormatting sqref="B93:B104 B108:B119 B122:B134 B138:B149 B48:B59">
    <cfRule type="cellIs" dxfId="1666" priority="267" operator="equal">
      <formula>"P3"</formula>
    </cfRule>
  </conditionalFormatting>
  <conditionalFormatting sqref="B93:B104 B108:B119 B122:B134 B138:B149 B48:B59">
    <cfRule type="cellIs" dxfId="1665" priority="266" operator="equal">
      <formula>"P4"</formula>
    </cfRule>
  </conditionalFormatting>
  <conditionalFormatting sqref="B93:B104 B108:B119 B123:B134 B138:B149 B48:B59">
    <cfRule type="cellIs" dxfId="1664" priority="265" operator="equal">
      <formula>"P5"</formula>
    </cfRule>
  </conditionalFormatting>
  <conditionalFormatting sqref="I48 I50">
    <cfRule type="cellIs" dxfId="1663" priority="264" operator="equal">
      <formula>0</formula>
    </cfRule>
  </conditionalFormatting>
  <conditionalFormatting sqref="I60">
    <cfRule type="cellIs" dxfId="1662" priority="263" operator="equal">
      <formula>0</formula>
    </cfRule>
  </conditionalFormatting>
  <conditionalFormatting sqref="I49">
    <cfRule type="cellIs" dxfId="1661" priority="262" operator="equal">
      <formula>0</formula>
    </cfRule>
  </conditionalFormatting>
  <conditionalFormatting sqref="I51:I59">
    <cfRule type="cellIs" dxfId="1660" priority="261" operator="equal">
      <formula>0</formula>
    </cfRule>
  </conditionalFormatting>
  <conditionalFormatting sqref="I75">
    <cfRule type="cellIs" dxfId="1659" priority="260" operator="equal">
      <formula>0</formula>
    </cfRule>
  </conditionalFormatting>
  <conditionalFormatting sqref="I90">
    <cfRule type="cellIs" dxfId="1658" priority="259" operator="equal">
      <formula>0</formula>
    </cfRule>
  </conditionalFormatting>
  <conditionalFormatting sqref="I105">
    <cfRule type="cellIs" dxfId="1657" priority="258" operator="equal">
      <formula>0</formula>
    </cfRule>
  </conditionalFormatting>
  <conditionalFormatting sqref="I120">
    <cfRule type="cellIs" dxfId="1656" priority="257" operator="equal">
      <formula>0</formula>
    </cfRule>
  </conditionalFormatting>
  <conditionalFormatting sqref="I135">
    <cfRule type="cellIs" dxfId="1655" priority="256" operator="equal">
      <formula>0</formula>
    </cfRule>
  </conditionalFormatting>
  <conditionalFormatting sqref="H62">
    <cfRule type="cellIs" dxfId="1654" priority="255" operator="equal">
      <formula>0</formula>
    </cfRule>
  </conditionalFormatting>
  <conditionalFormatting sqref="H77">
    <cfRule type="cellIs" dxfId="1653" priority="254" operator="equal">
      <formula>0</formula>
    </cfRule>
  </conditionalFormatting>
  <conditionalFormatting sqref="H92">
    <cfRule type="cellIs" dxfId="1652" priority="253" operator="equal">
      <formula>0</formula>
    </cfRule>
  </conditionalFormatting>
  <conditionalFormatting sqref="H107">
    <cfRule type="cellIs" dxfId="1651" priority="252" operator="equal">
      <formula>0</formula>
    </cfRule>
  </conditionalFormatting>
  <conditionalFormatting sqref="H122">
    <cfRule type="cellIs" dxfId="1650" priority="251" operator="equal">
      <formula>0</formula>
    </cfRule>
  </conditionalFormatting>
  <conditionalFormatting sqref="H137">
    <cfRule type="cellIs" dxfId="1649" priority="250" operator="equal">
      <formula>0</formula>
    </cfRule>
  </conditionalFormatting>
  <conditionalFormatting sqref="F63 F65">
    <cfRule type="cellIs" dxfId="1648" priority="249" operator="equal">
      <formula>0</formula>
    </cfRule>
  </conditionalFormatting>
  <conditionalFormatting sqref="F64">
    <cfRule type="cellIs" dxfId="1647" priority="248" operator="equal">
      <formula>0</formula>
    </cfRule>
  </conditionalFormatting>
  <conditionalFormatting sqref="F66:F74">
    <cfRule type="cellIs" dxfId="1646" priority="247" operator="equal">
      <formula>0</formula>
    </cfRule>
  </conditionalFormatting>
  <conditionalFormatting sqref="I63 I65">
    <cfRule type="cellIs" dxfId="1645" priority="246" operator="equal">
      <formula>0</formula>
    </cfRule>
  </conditionalFormatting>
  <conditionalFormatting sqref="I64">
    <cfRule type="cellIs" dxfId="1644" priority="245" operator="equal">
      <formula>0</formula>
    </cfRule>
  </conditionalFormatting>
  <conditionalFormatting sqref="I66:I74">
    <cfRule type="cellIs" dxfId="1643" priority="244" operator="equal">
      <formula>0</formula>
    </cfRule>
  </conditionalFormatting>
  <conditionalFormatting sqref="E66:E74">
    <cfRule type="expression" dxfId="1642" priority="243">
      <formula>$B66=""</formula>
    </cfRule>
  </conditionalFormatting>
  <conditionalFormatting sqref="J66:J74">
    <cfRule type="expression" dxfId="1641" priority="240">
      <formula>$B66=""</formula>
    </cfRule>
  </conditionalFormatting>
  <conditionalFormatting sqref="F78 F80">
    <cfRule type="cellIs" dxfId="1640" priority="239" operator="equal">
      <formula>0</formula>
    </cfRule>
  </conditionalFormatting>
  <conditionalFormatting sqref="F79">
    <cfRule type="cellIs" dxfId="1639" priority="238" operator="equal">
      <formula>0</formula>
    </cfRule>
  </conditionalFormatting>
  <conditionalFormatting sqref="F81:F89">
    <cfRule type="cellIs" dxfId="1638" priority="237" operator="equal">
      <formula>0</formula>
    </cfRule>
  </conditionalFormatting>
  <conditionalFormatting sqref="I78 I80">
    <cfRule type="cellIs" dxfId="1637" priority="236" operator="equal">
      <formula>0</formula>
    </cfRule>
  </conditionalFormatting>
  <conditionalFormatting sqref="I79">
    <cfRule type="cellIs" dxfId="1636" priority="235" operator="equal">
      <formula>0</formula>
    </cfRule>
  </conditionalFormatting>
  <conditionalFormatting sqref="I81:I89">
    <cfRule type="cellIs" dxfId="1635" priority="234" operator="equal">
      <formula>0</formula>
    </cfRule>
  </conditionalFormatting>
  <conditionalFormatting sqref="E78:E89">
    <cfRule type="expression" dxfId="1634" priority="233">
      <formula>$B78=""</formula>
    </cfRule>
  </conditionalFormatting>
  <conditionalFormatting sqref="J78:J89">
    <cfRule type="expression" dxfId="1633" priority="230">
      <formula>$B78=""</formula>
    </cfRule>
  </conditionalFormatting>
  <conditionalFormatting sqref="F93 F95">
    <cfRule type="cellIs" dxfId="1632" priority="229" operator="equal">
      <formula>0</formula>
    </cfRule>
  </conditionalFormatting>
  <conditionalFormatting sqref="F94">
    <cfRule type="cellIs" dxfId="1631" priority="228" operator="equal">
      <formula>0</formula>
    </cfRule>
  </conditionalFormatting>
  <conditionalFormatting sqref="F96:F104">
    <cfRule type="cellIs" dxfId="1630" priority="227" operator="equal">
      <formula>0</formula>
    </cfRule>
  </conditionalFormatting>
  <conditionalFormatting sqref="I93 I95">
    <cfRule type="cellIs" dxfId="1629" priority="226" operator="equal">
      <formula>0</formula>
    </cfRule>
  </conditionalFormatting>
  <conditionalFormatting sqref="I94">
    <cfRule type="cellIs" dxfId="1628" priority="225" operator="equal">
      <formula>0</formula>
    </cfRule>
  </conditionalFormatting>
  <conditionalFormatting sqref="I96:I104">
    <cfRule type="cellIs" dxfId="1627" priority="224" operator="equal">
      <formula>0</formula>
    </cfRule>
  </conditionalFormatting>
  <conditionalFormatting sqref="E93:E104">
    <cfRule type="expression" dxfId="1626" priority="223">
      <formula>$B93=""</formula>
    </cfRule>
  </conditionalFormatting>
  <conditionalFormatting sqref="G93:G104">
    <cfRule type="expression" dxfId="1625" priority="222">
      <formula>$B93=""</formula>
    </cfRule>
  </conditionalFormatting>
  <conditionalFormatting sqref="H96:H104">
    <cfRule type="expression" dxfId="1624" priority="221">
      <formula>$B96=""</formula>
    </cfRule>
  </conditionalFormatting>
  <conditionalFormatting sqref="J93:J104">
    <cfRule type="expression" dxfId="1623" priority="220">
      <formula>$B93=""</formula>
    </cfRule>
  </conditionalFormatting>
  <conditionalFormatting sqref="F108 F110">
    <cfRule type="cellIs" dxfId="1622" priority="219" operator="equal">
      <formula>0</formula>
    </cfRule>
  </conditionalFormatting>
  <conditionalFormatting sqref="F109">
    <cfRule type="cellIs" dxfId="1621" priority="218" operator="equal">
      <formula>0</formula>
    </cfRule>
  </conditionalFormatting>
  <conditionalFormatting sqref="F111:F119">
    <cfRule type="cellIs" dxfId="1620" priority="217" operator="equal">
      <formula>0</formula>
    </cfRule>
  </conditionalFormatting>
  <conditionalFormatting sqref="I108 I110">
    <cfRule type="cellIs" dxfId="1619" priority="216" operator="equal">
      <formula>0</formula>
    </cfRule>
  </conditionalFormatting>
  <conditionalFormatting sqref="I109">
    <cfRule type="cellIs" dxfId="1618" priority="215" operator="equal">
      <formula>0</formula>
    </cfRule>
  </conditionalFormatting>
  <conditionalFormatting sqref="I111:I119">
    <cfRule type="cellIs" dxfId="1617" priority="214" operator="equal">
      <formula>0</formula>
    </cfRule>
  </conditionalFormatting>
  <conditionalFormatting sqref="E108:E119">
    <cfRule type="expression" dxfId="1616" priority="213">
      <formula>$B108=""</formula>
    </cfRule>
  </conditionalFormatting>
  <conditionalFormatting sqref="G108:G119">
    <cfRule type="expression" dxfId="1615" priority="212">
      <formula>$B108=""</formula>
    </cfRule>
  </conditionalFormatting>
  <conditionalFormatting sqref="H108:H119">
    <cfRule type="expression" dxfId="1614" priority="211">
      <formula>$B108=""</formula>
    </cfRule>
  </conditionalFormatting>
  <conditionalFormatting sqref="J108:J119">
    <cfRule type="expression" dxfId="1613" priority="210">
      <formula>$B108=""</formula>
    </cfRule>
  </conditionalFormatting>
  <conditionalFormatting sqref="F123 F125">
    <cfRule type="cellIs" dxfId="1612" priority="209" operator="equal">
      <formula>0</formula>
    </cfRule>
  </conditionalFormatting>
  <conditionalFormatting sqref="F124">
    <cfRule type="cellIs" dxfId="1611" priority="208" operator="equal">
      <formula>0</formula>
    </cfRule>
  </conditionalFormatting>
  <conditionalFormatting sqref="F126:F134">
    <cfRule type="cellIs" dxfId="1610" priority="207" operator="equal">
      <formula>0</formula>
    </cfRule>
  </conditionalFormatting>
  <conditionalFormatting sqref="I123 I125">
    <cfRule type="cellIs" dxfId="1609" priority="206" operator="equal">
      <formula>0</formula>
    </cfRule>
  </conditionalFormatting>
  <conditionalFormatting sqref="I124">
    <cfRule type="cellIs" dxfId="1608" priority="205" operator="equal">
      <formula>0</formula>
    </cfRule>
  </conditionalFormatting>
  <conditionalFormatting sqref="I126:I134">
    <cfRule type="cellIs" dxfId="1607" priority="204" operator="equal">
      <formula>0</formula>
    </cfRule>
  </conditionalFormatting>
  <conditionalFormatting sqref="E123:E134">
    <cfRule type="expression" dxfId="1606" priority="203">
      <formula>$B123=""</formula>
    </cfRule>
  </conditionalFormatting>
  <conditionalFormatting sqref="G123:G134">
    <cfRule type="expression" dxfId="1605" priority="202">
      <formula>$B123=""</formula>
    </cfRule>
  </conditionalFormatting>
  <conditionalFormatting sqref="H123:H134">
    <cfRule type="expression" dxfId="1604" priority="201">
      <formula>$B123=""</formula>
    </cfRule>
  </conditionalFormatting>
  <conditionalFormatting sqref="J123:J134">
    <cfRule type="expression" dxfId="1603" priority="200">
      <formula>$B123=""</formula>
    </cfRule>
  </conditionalFormatting>
  <conditionalFormatting sqref="F150">
    <cfRule type="cellIs" dxfId="1602" priority="199" operator="equal">
      <formula>0</formula>
    </cfRule>
  </conditionalFormatting>
  <conditionalFormatting sqref="I150">
    <cfRule type="cellIs" dxfId="1601" priority="198" operator="equal">
      <formula>0</formula>
    </cfRule>
  </conditionalFormatting>
  <conditionalFormatting sqref="F138 F140">
    <cfRule type="cellIs" dxfId="1600" priority="197" operator="equal">
      <formula>0</formula>
    </cfRule>
  </conditionalFormatting>
  <conditionalFormatting sqref="F139">
    <cfRule type="cellIs" dxfId="1599" priority="196" operator="equal">
      <formula>0</formula>
    </cfRule>
  </conditionalFormatting>
  <conditionalFormatting sqref="F141:F149">
    <cfRule type="cellIs" dxfId="1598" priority="195" operator="equal">
      <formula>0</formula>
    </cfRule>
  </conditionalFormatting>
  <conditionalFormatting sqref="I138 I140">
    <cfRule type="cellIs" dxfId="1597" priority="194" operator="equal">
      <formula>0</formula>
    </cfRule>
  </conditionalFormatting>
  <conditionalFormatting sqref="I139">
    <cfRule type="cellIs" dxfId="1596" priority="193" operator="equal">
      <formula>0</formula>
    </cfRule>
  </conditionalFormatting>
  <conditionalFormatting sqref="I141:I149">
    <cfRule type="cellIs" dxfId="1595" priority="192" operator="equal">
      <formula>0</formula>
    </cfRule>
  </conditionalFormatting>
  <conditionalFormatting sqref="E138:E149">
    <cfRule type="expression" dxfId="1594" priority="191">
      <formula>$B138=""</formula>
    </cfRule>
  </conditionalFormatting>
  <conditionalFormatting sqref="G138:G149">
    <cfRule type="expression" dxfId="1593" priority="190">
      <formula>$B138=""</formula>
    </cfRule>
  </conditionalFormatting>
  <conditionalFormatting sqref="H138:H149">
    <cfRule type="expression" dxfId="1592" priority="189">
      <formula>$B138=""</formula>
    </cfRule>
  </conditionalFormatting>
  <conditionalFormatting sqref="J138:J149">
    <cfRule type="expression" dxfId="1591" priority="188">
      <formula>$B138=""</formula>
    </cfRule>
  </conditionalFormatting>
  <conditionalFormatting sqref="G58:G59">
    <cfRule type="expression" dxfId="1590" priority="185">
      <formula>$B58=""</formula>
    </cfRule>
  </conditionalFormatting>
  <conditionalFormatting sqref="J63">
    <cfRule type="expression" dxfId="1589" priority="177">
      <formula>$B63=""</formula>
    </cfRule>
  </conditionalFormatting>
  <conditionalFormatting sqref="AD11:AE14 AE6:AE10">
    <cfRule type="cellIs" dxfId="1588" priority="176" operator="equal">
      <formula>0</formula>
    </cfRule>
  </conditionalFormatting>
  <conditionalFormatting sqref="S6:AB14 AD6:AE14">
    <cfRule type="cellIs" dxfId="1587" priority="174" operator="equal">
      <formula>0</formula>
    </cfRule>
  </conditionalFormatting>
  <conditionalFormatting sqref="AD28 AD26 AD24 AD22">
    <cfRule type="cellIs" dxfId="1586" priority="173" operator="equal">
      <formula>0</formula>
    </cfRule>
  </conditionalFormatting>
  <conditionalFormatting sqref="AE22:AE26">
    <cfRule type="cellIs" dxfId="1585" priority="172" operator="equal">
      <formula>"""adjustment needed"""</formula>
    </cfRule>
  </conditionalFormatting>
  <conditionalFormatting sqref="AE22 AE24 AE26">
    <cfRule type="cellIs" dxfId="1584" priority="171" operator="equal">
      <formula>"adjustment needed"</formula>
    </cfRule>
  </conditionalFormatting>
  <conditionalFormatting sqref="AE28">
    <cfRule type="cellIs" dxfId="1583" priority="170" operator="equal">
      <formula>"""adjustment needed"""</formula>
    </cfRule>
  </conditionalFormatting>
  <conditionalFormatting sqref="AE28">
    <cfRule type="cellIs" dxfId="1582" priority="169" operator="equal">
      <formula>"adjustment needed"</formula>
    </cfRule>
  </conditionalFormatting>
  <conditionalFormatting sqref="AD21:AD29">
    <cfRule type="cellIs" dxfId="1581" priority="168" operator="equal">
      <formula>0</formula>
    </cfRule>
  </conditionalFormatting>
  <conditionalFormatting sqref="C63:C74">
    <cfRule type="cellIs" dxfId="1580" priority="167" operator="equal">
      <formula>0</formula>
    </cfRule>
  </conditionalFormatting>
  <conditionalFormatting sqref="B63 B65:B74">
    <cfRule type="cellIs" dxfId="1579" priority="166" operator="equal">
      <formula>"P4"</formula>
    </cfRule>
  </conditionalFormatting>
  <conditionalFormatting sqref="B63 B65:B74">
    <cfRule type="cellIs" dxfId="1578" priority="164" operator="equal">
      <formula>"P1"</formula>
    </cfRule>
  </conditionalFormatting>
  <conditionalFormatting sqref="B63 B65:B74">
    <cfRule type="cellIs" dxfId="1577" priority="163" operator="equal">
      <formula>"P2"</formula>
    </cfRule>
  </conditionalFormatting>
  <conditionalFormatting sqref="B63 B65:B74">
    <cfRule type="cellIs" dxfId="1576" priority="162" operator="equal">
      <formula>"P3"</formula>
    </cfRule>
  </conditionalFormatting>
  <conditionalFormatting sqref="B63 B65:B74">
    <cfRule type="cellIs" dxfId="1575" priority="161" operator="equal">
      <formula>"P5"</formula>
    </cfRule>
  </conditionalFormatting>
  <conditionalFormatting sqref="C78:C89">
    <cfRule type="cellIs" dxfId="1574" priority="160" operator="equal">
      <formula>0</formula>
    </cfRule>
  </conditionalFormatting>
  <conditionalFormatting sqref="B78:B89">
    <cfRule type="cellIs" dxfId="1573" priority="158" operator="equal">
      <formula>"P1"</formula>
    </cfRule>
  </conditionalFormatting>
  <conditionalFormatting sqref="B78:B89">
    <cfRule type="cellIs" dxfId="1572" priority="157" operator="equal">
      <formula>"P2"</formula>
    </cfRule>
  </conditionalFormatting>
  <conditionalFormatting sqref="B78:B89">
    <cfRule type="cellIs" dxfId="1571" priority="156" operator="equal">
      <formula>"P3"</formula>
    </cfRule>
  </conditionalFormatting>
  <conditionalFormatting sqref="B78:B89">
    <cfRule type="cellIs" dxfId="1570" priority="155" operator="equal">
      <formula>"P4"</formula>
    </cfRule>
  </conditionalFormatting>
  <conditionalFormatting sqref="B78:B89">
    <cfRule type="cellIs" dxfId="1569" priority="154" operator="equal">
      <formula>"P5"</formula>
    </cfRule>
  </conditionalFormatting>
  <conditionalFormatting sqref="E48:E51">
    <cfRule type="expression" dxfId="1568" priority="153">
      <formula>$B48=""</formula>
    </cfRule>
  </conditionalFormatting>
  <conditionalFormatting sqref="G48:G51">
    <cfRule type="expression" dxfId="1567" priority="152">
      <formula>$B48=""</formula>
    </cfRule>
  </conditionalFormatting>
  <conditionalFormatting sqref="H48:H50">
    <cfRule type="expression" dxfId="1566" priority="151">
      <formula>$B48=""</formula>
    </cfRule>
  </conditionalFormatting>
  <conditionalFormatting sqref="J48:J49">
    <cfRule type="expression" dxfId="1565" priority="150">
      <formula>$B48=""</formula>
    </cfRule>
  </conditionalFormatting>
  <conditionalFormatting sqref="J50">
    <cfRule type="expression" dxfId="1564" priority="149">
      <formula>$B50=""</formula>
    </cfRule>
  </conditionalFormatting>
  <conditionalFormatting sqref="E63">
    <cfRule type="expression" dxfId="1563" priority="148">
      <formula>$B63=""</formula>
    </cfRule>
  </conditionalFormatting>
  <conditionalFormatting sqref="H35:H41">
    <cfRule type="expression" dxfId="1562" priority="147">
      <formula>$D14="yes"</formula>
    </cfRule>
  </conditionalFormatting>
  <conditionalFormatting sqref="B64">
    <cfRule type="cellIs" dxfId="1561" priority="146" operator="equal">
      <formula>"P1"</formula>
    </cfRule>
  </conditionalFormatting>
  <conditionalFormatting sqref="B64">
    <cfRule type="cellIs" dxfId="1560" priority="145" operator="equal">
      <formula>"P2"</formula>
    </cfRule>
  </conditionalFormatting>
  <conditionalFormatting sqref="B64">
    <cfRule type="cellIs" dxfId="1559" priority="144" operator="equal">
      <formula>"P3"</formula>
    </cfRule>
  </conditionalFormatting>
  <conditionalFormatting sqref="B64">
    <cfRule type="cellIs" dxfId="1558" priority="143" operator="equal">
      <formula>"P4"</formula>
    </cfRule>
  </conditionalFormatting>
  <conditionalFormatting sqref="B64">
    <cfRule type="cellIs" dxfId="1557" priority="142" operator="equal">
      <formula>"P5"</formula>
    </cfRule>
  </conditionalFormatting>
  <conditionalFormatting sqref="D48:D60">
    <cfRule type="expression" dxfId="1556" priority="141">
      <formula>$D$48=0</formula>
    </cfRule>
  </conditionalFormatting>
  <conditionalFormatting sqref="D49:D59">
    <cfRule type="cellIs" dxfId="1555" priority="140" operator="equal">
      <formula>0</formula>
    </cfRule>
  </conditionalFormatting>
  <conditionalFormatting sqref="D63:D75">
    <cfRule type="expression" dxfId="1554" priority="139">
      <formula>$D$48=0</formula>
    </cfRule>
  </conditionalFormatting>
  <conditionalFormatting sqref="D64:D74">
    <cfRule type="cellIs" dxfId="1553" priority="138" operator="equal">
      <formula>0</formula>
    </cfRule>
  </conditionalFormatting>
  <conditionalFormatting sqref="D78:D90">
    <cfRule type="expression" dxfId="1552" priority="137">
      <formula>$D$48=0</formula>
    </cfRule>
  </conditionalFormatting>
  <conditionalFormatting sqref="D79:D89">
    <cfRule type="cellIs" dxfId="1551" priority="136" operator="equal">
      <formula>0</formula>
    </cfRule>
  </conditionalFormatting>
  <conditionalFormatting sqref="D93:D105">
    <cfRule type="expression" dxfId="1550" priority="135">
      <formula>$D$48=0</formula>
    </cfRule>
  </conditionalFormatting>
  <conditionalFormatting sqref="D94:D104">
    <cfRule type="cellIs" dxfId="1549" priority="134" operator="equal">
      <formula>0</formula>
    </cfRule>
  </conditionalFormatting>
  <conditionalFormatting sqref="D108:D120">
    <cfRule type="expression" dxfId="1548" priority="133">
      <formula>$D$48=0</formula>
    </cfRule>
  </conditionalFormatting>
  <conditionalFormatting sqref="D109:D119">
    <cfRule type="cellIs" dxfId="1547" priority="132" operator="equal">
      <formula>0</formula>
    </cfRule>
  </conditionalFormatting>
  <conditionalFormatting sqref="D123:D135">
    <cfRule type="expression" dxfId="1546" priority="131">
      <formula>$D$48=0</formula>
    </cfRule>
  </conditionalFormatting>
  <conditionalFormatting sqref="D124:D134">
    <cfRule type="cellIs" dxfId="1545" priority="130" operator="equal">
      <formula>0</formula>
    </cfRule>
  </conditionalFormatting>
  <conditionalFormatting sqref="D138:D150">
    <cfRule type="expression" dxfId="1544" priority="129">
      <formula>$D$48=0</formula>
    </cfRule>
  </conditionalFormatting>
  <conditionalFormatting sqref="D139:D149">
    <cfRule type="cellIs" dxfId="1543" priority="128" operator="equal">
      <formula>0</formula>
    </cfRule>
  </conditionalFormatting>
  <conditionalFormatting sqref="M48:M59">
    <cfRule type="expression" dxfId="1542" priority="127">
      <formula>$D$48=0</formula>
    </cfRule>
  </conditionalFormatting>
  <conditionalFormatting sqref="M49:M59">
    <cfRule type="cellIs" dxfId="1541" priority="126" operator="equal">
      <formula>0</formula>
    </cfRule>
  </conditionalFormatting>
  <conditionalFormatting sqref="N62:S62 N77:S77 N92:S92 N107:S107 N122:S122 N137:S137 N60:AC61 N75:AC76 N90:AC91 N105:AC106 N120:AC121 N135:AC136 N150:AC151">
    <cfRule type="cellIs" dxfId="1540" priority="110" operator="equal">
      <formula>0</formula>
    </cfRule>
  </conditionalFormatting>
  <conditionalFormatting sqref="AC63:AC74 AC78:AC89 AC93:AC104 AC108:AC119 AC123:AC134 AC138:AC149">
    <cfRule type="cellIs" dxfId="1539" priority="109" operator="equal">
      <formula>0</formula>
    </cfRule>
  </conditionalFormatting>
  <conditionalFormatting sqref="U62:AC62 U77:AC77 U92:AC92 U107:AC107 U122:AC122 U137:AC137 AC63:AC74 AC78:AC89 AC93:AC104 AC108:AC119 AC123:AC134 AC138:AC149">
    <cfRule type="cellIs" dxfId="1538" priority="108" operator="equal">
      <formula>0</formula>
    </cfRule>
  </conditionalFormatting>
  <conditionalFormatting sqref="M60">
    <cfRule type="expression" dxfId="1537" priority="107">
      <formula>$D$48=0</formula>
    </cfRule>
  </conditionalFormatting>
  <conditionalFormatting sqref="M63:M75">
    <cfRule type="expression" dxfId="1536" priority="106">
      <formula>$D$48=0</formula>
    </cfRule>
  </conditionalFormatting>
  <conditionalFormatting sqref="M64:M74">
    <cfRule type="cellIs" dxfId="1535" priority="105" operator="equal">
      <formula>0</formula>
    </cfRule>
  </conditionalFormatting>
  <conditionalFormatting sqref="M78:M90">
    <cfRule type="expression" dxfId="1534" priority="104">
      <formula>$D$48=0</formula>
    </cfRule>
  </conditionalFormatting>
  <conditionalFormatting sqref="M79:M89">
    <cfRule type="cellIs" dxfId="1533" priority="103" operator="equal">
      <formula>0</formula>
    </cfRule>
  </conditionalFormatting>
  <conditionalFormatting sqref="M93:M105">
    <cfRule type="expression" dxfId="1532" priority="102">
      <formula>$D$48=0</formula>
    </cfRule>
  </conditionalFormatting>
  <conditionalFormatting sqref="M94:M104">
    <cfRule type="cellIs" dxfId="1531" priority="101" operator="equal">
      <formula>0</formula>
    </cfRule>
  </conditionalFormatting>
  <conditionalFormatting sqref="M108:M120">
    <cfRule type="expression" dxfId="1530" priority="100">
      <formula>$D$48=0</formula>
    </cfRule>
  </conditionalFormatting>
  <conditionalFormatting sqref="M109:M119">
    <cfRule type="cellIs" dxfId="1529" priority="99" operator="equal">
      <formula>0</formula>
    </cfRule>
  </conditionalFormatting>
  <conditionalFormatting sqref="M123:M135">
    <cfRule type="expression" dxfId="1528" priority="98">
      <formula>$D$48=0</formula>
    </cfRule>
  </conditionalFormatting>
  <conditionalFormatting sqref="M124:M134">
    <cfRule type="cellIs" dxfId="1527" priority="97" operator="equal">
      <formula>0</formula>
    </cfRule>
  </conditionalFormatting>
  <conditionalFormatting sqref="M138:M150">
    <cfRule type="expression" dxfId="1526" priority="96">
      <formula>$D$48=0</formula>
    </cfRule>
  </conditionalFormatting>
  <conditionalFormatting sqref="M139:M149">
    <cfRule type="cellIs" dxfId="1525" priority="95" operator="equal">
      <formula>0</formula>
    </cfRule>
  </conditionalFormatting>
  <conditionalFormatting sqref="F35:F41">
    <cfRule type="cellIs" dxfId="1524" priority="94" operator="notEqual">
      <formula>0</formula>
    </cfRule>
  </conditionalFormatting>
  <conditionalFormatting sqref="D35:F35 C36:E38 C39:F41">
    <cfRule type="cellIs" dxfId="1523" priority="93" operator="equal">
      <formula>0</formula>
    </cfRule>
  </conditionalFormatting>
  <conditionalFormatting sqref="F36:F38">
    <cfRule type="cellIs" dxfId="1522" priority="92" operator="equal">
      <formula>0</formula>
    </cfRule>
  </conditionalFormatting>
  <conditionalFormatting sqref="G35:G41">
    <cfRule type="cellIs" dxfId="1521" priority="91" operator="equal">
      <formula>0</formula>
    </cfRule>
  </conditionalFormatting>
  <conditionalFormatting sqref="C35">
    <cfRule type="cellIs" dxfId="1520" priority="90" operator="equal">
      <formula>0</formula>
    </cfRule>
  </conditionalFormatting>
  <conditionalFormatting sqref="K21 H21 H29 K23 K25 K27">
    <cfRule type="cellIs" dxfId="1519" priority="89" operator="notEqual">
      <formula>0</formula>
    </cfRule>
  </conditionalFormatting>
  <conditionalFormatting sqref="K29">
    <cfRule type="cellIs" dxfId="1518" priority="88" operator="notEqual">
      <formula>0</formula>
    </cfRule>
  </conditionalFormatting>
  <conditionalFormatting sqref="H23">
    <cfRule type="cellIs" dxfId="1517" priority="87" operator="notEqual">
      <formula>0</formula>
    </cfRule>
  </conditionalFormatting>
  <conditionalFormatting sqref="H25">
    <cfRule type="cellIs" dxfId="1516" priority="86" operator="notEqual">
      <formula>0</formula>
    </cfRule>
  </conditionalFormatting>
  <conditionalFormatting sqref="H27">
    <cfRule type="cellIs" dxfId="1515" priority="85" operator="notEqual">
      <formula>0</formula>
    </cfRule>
  </conditionalFormatting>
  <conditionalFormatting sqref="N21:AC21 N22:AB29">
    <cfRule type="cellIs" dxfId="1514" priority="84" operator="equal">
      <formula>0</formula>
    </cfRule>
  </conditionalFormatting>
  <conditionalFormatting sqref="AC22:AC29">
    <cfRule type="cellIs" dxfId="1513" priority="83" operator="equal">
      <formula>0</formula>
    </cfRule>
  </conditionalFormatting>
  <conditionalFormatting sqref="AC6:AC14">
    <cfRule type="cellIs" dxfId="1512" priority="82" operator="equal">
      <formula>0</formula>
    </cfRule>
  </conditionalFormatting>
  <conditionalFormatting sqref="E64:E65">
    <cfRule type="expression" dxfId="1511" priority="73">
      <formula>$B64=""</formula>
    </cfRule>
  </conditionalFormatting>
  <conditionalFormatting sqref="E52:E59">
    <cfRule type="expression" dxfId="1510" priority="66">
      <formula>$B52=""</formula>
    </cfRule>
  </conditionalFormatting>
  <conditionalFormatting sqref="G52">
    <cfRule type="expression" dxfId="1509" priority="65">
      <formula>$B52=""</formula>
    </cfRule>
  </conditionalFormatting>
  <conditionalFormatting sqref="G53">
    <cfRule type="expression" dxfId="1508" priority="64">
      <formula>$B53=""</formula>
    </cfRule>
  </conditionalFormatting>
  <conditionalFormatting sqref="G54">
    <cfRule type="expression" dxfId="1507" priority="63">
      <formula>$B54=""</formula>
    </cfRule>
  </conditionalFormatting>
  <conditionalFormatting sqref="G55">
    <cfRule type="expression" dxfId="1506" priority="61">
      <formula>$B55=""</formula>
    </cfRule>
  </conditionalFormatting>
  <conditionalFormatting sqref="G56">
    <cfRule type="expression" dxfId="1505" priority="60">
      <formula>$B56=""</formula>
    </cfRule>
  </conditionalFormatting>
  <conditionalFormatting sqref="G57">
    <cfRule type="expression" dxfId="1504" priority="59">
      <formula>$B57=""</formula>
    </cfRule>
  </conditionalFormatting>
  <conditionalFormatting sqref="G63:G74">
    <cfRule type="expression" dxfId="1503" priority="58">
      <formula>$B63=""</formula>
    </cfRule>
  </conditionalFormatting>
  <conditionalFormatting sqref="G78:G89">
    <cfRule type="expression" dxfId="1502" priority="57">
      <formula>$B78=""</formula>
    </cfRule>
  </conditionalFormatting>
  <conditionalFormatting sqref="H51">
    <cfRule type="expression" dxfId="1501" priority="48">
      <formula>$B51=""</formula>
    </cfRule>
  </conditionalFormatting>
  <conditionalFormatting sqref="H52:H59">
    <cfRule type="expression" dxfId="1500" priority="47">
      <formula>$B52=""</formula>
    </cfRule>
  </conditionalFormatting>
  <conditionalFormatting sqref="J58:J59">
    <cfRule type="expression" dxfId="1499" priority="46">
      <formula>$B58=""</formula>
    </cfRule>
  </conditionalFormatting>
  <conditionalFormatting sqref="J51">
    <cfRule type="expression" dxfId="1498" priority="45">
      <formula>$B51=""</formula>
    </cfRule>
  </conditionalFormatting>
  <conditionalFormatting sqref="J52">
    <cfRule type="expression" dxfId="1497" priority="44">
      <formula>$B52=""</formula>
    </cfRule>
  </conditionalFormatting>
  <conditionalFormatting sqref="J53">
    <cfRule type="expression" dxfId="1496" priority="43">
      <formula>$B53=""</formula>
    </cfRule>
  </conditionalFormatting>
  <conditionalFormatting sqref="J54">
    <cfRule type="expression" dxfId="1495" priority="42">
      <formula>$B54=""</formula>
    </cfRule>
  </conditionalFormatting>
  <conditionalFormatting sqref="J55">
    <cfRule type="expression" dxfId="1494" priority="41">
      <formula>$B55=""</formula>
    </cfRule>
  </conditionalFormatting>
  <conditionalFormatting sqref="J56">
    <cfRule type="expression" dxfId="1493" priority="40">
      <formula>$B56=""</formula>
    </cfRule>
  </conditionalFormatting>
  <conditionalFormatting sqref="J57">
    <cfRule type="expression" dxfId="1492" priority="39">
      <formula>$B57=""</formula>
    </cfRule>
  </conditionalFormatting>
  <conditionalFormatting sqref="H66:H74">
    <cfRule type="expression" dxfId="1491" priority="38">
      <formula>$B66=""</formula>
    </cfRule>
  </conditionalFormatting>
  <conditionalFormatting sqref="H63">
    <cfRule type="expression" dxfId="1490" priority="37">
      <formula>$B63=""</formula>
    </cfRule>
  </conditionalFormatting>
  <conditionalFormatting sqref="H64:H65">
    <cfRule type="expression" dxfId="1489" priority="36">
      <formula>$B64=""</formula>
    </cfRule>
  </conditionalFormatting>
  <conditionalFormatting sqref="H78:H89">
    <cfRule type="expression" dxfId="1488" priority="35">
      <formula>$B78=""</formula>
    </cfRule>
  </conditionalFormatting>
  <conditionalFormatting sqref="H93:H95">
    <cfRule type="expression" dxfId="1487" priority="34">
      <formula>$B93=""</formula>
    </cfRule>
  </conditionalFormatting>
  <conditionalFormatting sqref="J64">
    <cfRule type="expression" dxfId="1486" priority="5">
      <formula>$B64=""</formula>
    </cfRule>
  </conditionalFormatting>
  <conditionalFormatting sqref="J65">
    <cfRule type="expression" dxfId="1485" priority="4">
      <formula>$B65=""</formula>
    </cfRule>
  </conditionalFormatting>
  <conditionalFormatting sqref="N11:R14">
    <cfRule type="cellIs" dxfId="1484" priority="3" operator="equal">
      <formula>0</formula>
    </cfRule>
  </conditionalFormatting>
  <conditionalFormatting sqref="N6">
    <cfRule type="cellIs" dxfId="1483" priority="2" operator="equal">
      <formula>0</formula>
    </cfRule>
  </conditionalFormatting>
  <conditionalFormatting sqref="N6:R14">
    <cfRule type="cellIs" dxfId="1482" priority="1" operator="equal">
      <formula>0</formula>
    </cfRule>
  </conditionalFormatting>
  <dataValidations count="1">
    <dataValidation type="list" allowBlank="1" showInputMessage="1" showErrorMessage="1" sqref="D14" xr:uid="{00000000-0002-0000-0900-000000000000}">
      <formula1>$AK$5:$AK$6</formula1>
    </dataValidation>
  </dataValidations>
  <pageMargins left="0.7" right="0.7" top="0.78740157500000008" bottom="0.78740157500000008" header="0.3" footer="0.3"/>
  <pageSetup paperSize="9" scale="30" orientation="portrait"/>
  <ignoredErrors>
    <ignoredError sqref="N22:AD25 N27:AD29 N26:P26 Q26:AD26" formula="1"/>
  </ignoredErrors>
  <extLst>
    <ext xmlns:x14="http://schemas.microsoft.com/office/spreadsheetml/2009/9/main" uri="{78C0D931-6437-407d-A8EE-F0AAD7539E65}">
      <x14:conditionalFormattings>
        <x14:conditionalFormatting xmlns:xm="http://schemas.microsoft.com/office/excel/2006/main">
          <x14:cfRule type="expression" priority="300" id="{0E514906-8B2D-4B50-A4B3-5BC79B9BE3A0}">
            <xm:f>AND($D48&gt;='Basisdaten zum Projekt'!$D$34,$D48&lt;='Basisdaten zum Projekt'!$E$34,'Basisdaten zum Projekt'!$F$34="x")</xm:f>
            <x14:dxf>
              <fill>
                <patternFill patternType="solid">
                  <fgColor indexed="26"/>
                  <bgColor indexed="26"/>
                </patternFill>
              </fill>
            </x14:dxf>
          </x14:cfRule>
          <xm:sqref>AB48:AB59 AB78:AB89 AB93:AB104 AB108:AB119 AB123:AB134 AB138:AB149</xm:sqref>
        </x14:conditionalFormatting>
        <x14:conditionalFormatting xmlns:xm="http://schemas.microsoft.com/office/excel/2006/main">
          <x14:cfRule type="expression" priority="299" id="{013AB3DF-A51D-4E23-B928-A0D54E8C6117}">
            <xm:f>AND($D48&gt;='Basisdaten zum Projekt'!$D$33,$D48&lt;='Basisdaten zum Projekt'!$E$33,'Basisdaten zum Projekt'!$F$33="x")</xm:f>
            <x14:dxf>
              <fill>
                <patternFill patternType="solid">
                  <fgColor indexed="26"/>
                  <bgColor indexed="26"/>
                </patternFill>
              </fill>
            </x14:dxf>
          </x14:cfRule>
          <xm:sqref>AA48:AA59 AA78:AA89 AA93:AA104 AA108:AA119 AA123:AA134 AA138:AA149</xm:sqref>
        </x14:conditionalFormatting>
        <x14:conditionalFormatting xmlns:xm="http://schemas.microsoft.com/office/excel/2006/main">
          <x14:cfRule type="expression" priority="298" id="{2E6A5D8A-C398-473E-B5AA-7DEF956DBCBF}">
            <xm:f>AND($D48&gt;='Basisdaten zum Projekt'!$D$32,$D48&lt;='Basisdaten zum Projekt'!$E$32,'Basisdaten zum Projekt'!$F$32="x")</xm:f>
            <x14:dxf>
              <fill>
                <patternFill patternType="solid">
                  <fgColor indexed="26"/>
                  <bgColor indexed="26"/>
                </patternFill>
              </fill>
            </x14:dxf>
          </x14:cfRule>
          <xm:sqref>Z48:Z59 Z78:Z89 Z93:Z104 Z108:Z119 Z123:Z134 Z138:Z149</xm:sqref>
        </x14:conditionalFormatting>
        <x14:conditionalFormatting xmlns:xm="http://schemas.microsoft.com/office/excel/2006/main">
          <x14:cfRule type="expression" priority="297" id="{9F7A7C65-9A6F-48EE-8EE8-1A60A7835152}">
            <xm:f>AND($D48&gt;='Basisdaten zum Projekt'!$D$31,$D48&lt;='Basisdaten zum Projekt'!$E$31,'Basisdaten zum Projekt'!$F$31="x")</xm:f>
            <x14:dxf>
              <fill>
                <patternFill patternType="solid">
                  <fgColor indexed="26"/>
                  <bgColor indexed="26"/>
                </patternFill>
              </fill>
            </x14:dxf>
          </x14:cfRule>
          <xm:sqref>Y48:Y59 Y78:Y89 Y93:Y104 Y108:Y119 Y123:Y134 Y138:Y149</xm:sqref>
        </x14:conditionalFormatting>
        <x14:conditionalFormatting xmlns:xm="http://schemas.microsoft.com/office/excel/2006/main">
          <x14:cfRule type="expression" priority="296" id="{E76F2360-4D91-43CD-9BF8-0A2A62DC0CB1}">
            <xm:f>AND($D48&gt;='Basisdaten zum Projekt'!$D$30,$D48&lt;='Basisdaten zum Projekt'!$E$30,'Basisdaten zum Projekt'!$F$30="x")</xm:f>
            <x14:dxf>
              <fill>
                <patternFill patternType="solid">
                  <fgColor indexed="26"/>
                  <bgColor indexed="26"/>
                </patternFill>
              </fill>
            </x14:dxf>
          </x14:cfRule>
          <xm:sqref>X48:X59 X78:X89 X93:X104 X108:X119 X123:X134 X138:X149</xm:sqref>
        </x14:conditionalFormatting>
        <x14:conditionalFormatting xmlns:xm="http://schemas.microsoft.com/office/excel/2006/main">
          <x14:cfRule type="expression" priority="295" id="{430B5BBC-580A-433D-9D3B-96737067F8B7}">
            <xm:f>AND($D48&gt;='Basisdaten zum Projekt'!$D$29,$D48&lt;='Basisdaten zum Projekt'!$E$29,'Basisdaten zum Projekt'!$F$29="x")</xm:f>
            <x14:dxf>
              <fill>
                <patternFill patternType="solid">
                  <fgColor indexed="26"/>
                  <bgColor indexed="26"/>
                </patternFill>
              </fill>
            </x14:dxf>
          </x14:cfRule>
          <xm:sqref>W48:W59 W78:W89 W93:W104 W108:W119 W123:W134 W138:W149</xm:sqref>
        </x14:conditionalFormatting>
        <x14:conditionalFormatting xmlns:xm="http://schemas.microsoft.com/office/excel/2006/main">
          <x14:cfRule type="expression" priority="294" id="{F121EAA8-7995-4F2F-A3E2-09BB5137E3E6}">
            <xm:f>AND($D48&gt;='Basisdaten zum Projekt'!$D$28,$D48&lt;='Basisdaten zum Projekt'!$E$28,'Basisdaten zum Projekt'!$F$28="x")</xm:f>
            <x14:dxf>
              <fill>
                <patternFill patternType="solid">
                  <fgColor indexed="26"/>
                  <bgColor indexed="26"/>
                </patternFill>
              </fill>
            </x14:dxf>
          </x14:cfRule>
          <xm:sqref>V48:V59 V78:V89 V93:V104 V108:V119 V123:V134 V138:V149</xm:sqref>
        </x14:conditionalFormatting>
        <x14:conditionalFormatting xmlns:xm="http://schemas.microsoft.com/office/excel/2006/main">
          <x14:cfRule type="expression" priority="293" id="{390A984A-9B12-4E9F-915C-20B0760F063C}">
            <xm:f>AND(D48&gt;='Basisdaten zum Projekt'!$D$27,D48&lt;='Basisdaten zum Projekt'!$E$27,'Basisdaten zum Projekt'!$F$27="x")</xm:f>
            <x14:dxf>
              <fill>
                <patternFill patternType="solid">
                  <fgColor indexed="26"/>
                  <bgColor indexed="26"/>
                </patternFill>
              </fill>
            </x14:dxf>
          </x14:cfRule>
          <xm:sqref>U48:U59 U78:U89 U93:U104 U108:U119 U123:U134 U138:U149</xm:sqref>
        </x14:conditionalFormatting>
        <x14:conditionalFormatting xmlns:xm="http://schemas.microsoft.com/office/excel/2006/main">
          <x14:cfRule type="expression" priority="292" id="{8F1742FE-B3EB-45E3-A088-B1C5C9568E82}">
            <xm:f>AND($D48&gt;='Basisdaten zum Projekt'!$D$26,$D48&lt;='Basisdaten zum Projekt'!$E$26,'Basisdaten zum Projekt'!$F$26="x")</xm:f>
            <x14:dxf>
              <fill>
                <patternFill patternType="solid">
                  <fgColor indexed="26"/>
                  <bgColor indexed="26"/>
                </patternFill>
              </fill>
            </x14:dxf>
          </x14:cfRule>
          <xm:sqref>T48:T59 T78:T89 T93:T104 T108:T119 T123:T134 T138:T149</xm:sqref>
        </x14:conditionalFormatting>
        <x14:conditionalFormatting xmlns:xm="http://schemas.microsoft.com/office/excel/2006/main">
          <x14:cfRule type="expression" priority="291" id="{1062FCA1-8F87-40B6-A667-11DD52D5FEDF}">
            <xm:f>AND($D48&gt;='Basisdaten zum Projekt'!$D$25,$D48&lt;='Basisdaten zum Projekt'!$E$25,'Basisdaten zum Projekt'!$F$25="x")</xm:f>
            <x14:dxf>
              <fill>
                <patternFill patternType="solid">
                  <fgColor indexed="26"/>
                  <bgColor indexed="26"/>
                </patternFill>
              </fill>
            </x14:dxf>
          </x14:cfRule>
          <xm:sqref>S48:S59 S78:S89 S93:S104 S108:S119 S123:S134 S138:S149</xm:sqref>
        </x14:conditionalFormatting>
        <x14:conditionalFormatting xmlns:xm="http://schemas.microsoft.com/office/excel/2006/main">
          <x14:cfRule type="expression" priority="290" id="{1C58269C-E775-44C1-8E6A-6E15E629FBF6}">
            <xm:f>AND($D48&gt;='Basisdaten zum Projekt'!$D$24,$D48&lt;='Basisdaten zum Projekt'!$E$24,'Basisdaten zum Projekt'!$F$24="x")</xm:f>
            <x14:dxf>
              <fill>
                <patternFill patternType="solid">
                  <fgColor indexed="26"/>
                  <bgColor indexed="26"/>
                </patternFill>
              </fill>
            </x14:dxf>
          </x14:cfRule>
          <xm:sqref>R48:R59 R78:R89 R93:R104 R108:R119 R123:R134 R138:R149</xm:sqref>
        </x14:conditionalFormatting>
        <x14:conditionalFormatting xmlns:xm="http://schemas.microsoft.com/office/excel/2006/main">
          <x14:cfRule type="expression" priority="289" id="{134E4580-19EC-490C-A5F9-01492B7279CF}">
            <xm:f>AND($D48&gt;='Basisdaten zum Projekt'!$D$23,$D48&lt;='Basisdaten zum Projekt'!$E$23,'Basisdaten zum Projekt'!$F$23="x")</xm:f>
            <x14:dxf>
              <fill>
                <patternFill patternType="solid">
                  <fgColor indexed="26"/>
                  <bgColor indexed="26"/>
                </patternFill>
              </fill>
            </x14:dxf>
          </x14:cfRule>
          <xm:sqref>Q48:Q50 Q78:Q89 Q93:Q104 Q108:Q119 Q123:Q134 Q138:Q149 Q56:Q59</xm:sqref>
        </x14:conditionalFormatting>
        <x14:conditionalFormatting xmlns:xm="http://schemas.microsoft.com/office/excel/2006/main">
          <x14:cfRule type="expression" priority="288" id="{B68E3A2A-F9CD-4B6B-8978-1DFAFA86B464}">
            <xm:f>AND($D48&gt;='Basisdaten zum Projekt'!$D$22,$D48&lt;='Basisdaten zum Projekt'!$E$22,'Basisdaten zum Projekt'!$F$22="x")</xm:f>
            <x14:dxf>
              <fill>
                <patternFill patternType="solid">
                  <fgColor indexed="26"/>
                  <bgColor indexed="26"/>
                </patternFill>
              </fill>
            </x14:dxf>
          </x14:cfRule>
          <xm:sqref>P48:P50 P78:P89 P93:P104 P108:P119 P123:P134 P138:P149 P56:P59</xm:sqref>
        </x14:conditionalFormatting>
        <x14:conditionalFormatting xmlns:xm="http://schemas.microsoft.com/office/excel/2006/main">
          <x14:cfRule type="expression" priority="287" id="{F4784DE2-F1FA-4A56-9F9E-4FEF41C32896}">
            <xm:f>AND($D48&gt;='Basisdaten zum Projekt'!$D$21,$D48&lt;='Basisdaten zum Projekt'!$E$21,'Basisdaten zum Projekt'!$F$21="x")</xm:f>
            <x14:dxf>
              <fill>
                <patternFill patternType="solid">
                  <fgColor indexed="26"/>
                  <bgColor indexed="26"/>
                </patternFill>
              </fill>
            </x14:dxf>
          </x14:cfRule>
          <xm:sqref>O48:O50 O78:O89 O93:O104 O108:O119 O123:O134 O138:O149 O56:O59</xm:sqref>
        </x14:conditionalFormatting>
        <x14:conditionalFormatting xmlns:xm="http://schemas.microsoft.com/office/excel/2006/main">
          <x14:cfRule type="expression" priority="286" id="{66BC005E-BE45-4603-AD45-6080B313CF01}">
            <xm:f>AND($D48&gt;='Basisdaten zum Projekt'!$D$20,$D48&lt;='Basisdaten zum Projekt'!$E$20,'Basisdaten zum Projekt'!$F$20="x")</xm:f>
            <x14:dxf>
              <fill>
                <patternFill patternType="solid">
                  <fgColor indexed="26"/>
                  <bgColor indexed="26"/>
                </patternFill>
              </fill>
            </x14:dxf>
          </x14:cfRule>
          <xm:sqref>N48:N50 N78:N89 N93:N104 N108:N119 N123:N134 N138:N149 N56:N59</xm:sqref>
        </x14:conditionalFormatting>
        <x14:conditionalFormatting xmlns:xm="http://schemas.microsoft.com/office/excel/2006/main">
          <x14:cfRule type="cellIs" priority="272" operator="greaterThan" id="{620E62F6-C144-44BD-9C97-51FA3C3E297E}">
            <xm:f>'Basisdaten zum Projekt'!$C$7</xm:f>
            <x14:dxf>
              <font>
                <color rgb="FFF2F2F2"/>
              </font>
            </x14:dxf>
          </x14:cfRule>
          <xm:sqref>C48:C62 C75:C77 C90:C149</xm:sqref>
        </x14:conditionalFormatting>
        <x14:conditionalFormatting xmlns:xm="http://schemas.microsoft.com/office/excel/2006/main">
          <x14:cfRule type="cellIs" priority="165" operator="greaterThan" id="{718D1B3D-D470-4712-8E82-2CE47AA33343}">
            <xm:f>'Basisdaten zum Projekt'!$C$7</xm:f>
            <x14:dxf>
              <font>
                <color rgb="FFF2F2F2"/>
              </font>
            </x14:dxf>
          </x14:cfRule>
          <xm:sqref>C63:C74</xm:sqref>
        </x14:conditionalFormatting>
        <x14:conditionalFormatting xmlns:xm="http://schemas.microsoft.com/office/excel/2006/main">
          <x14:cfRule type="cellIs" priority="159" operator="greaterThan" id="{D6C69609-4F3B-4995-B74C-35F8EDEDA30C}">
            <xm:f>'Basisdaten zum Projekt'!$C$7</xm:f>
            <x14:dxf>
              <font>
                <color rgb="FFF2F2F2"/>
              </font>
            </x14:dxf>
          </x14:cfRule>
          <xm:sqref>C78:C89</xm:sqref>
        </x14:conditionalFormatting>
        <x14:conditionalFormatting xmlns:xm="http://schemas.microsoft.com/office/excel/2006/main">
          <x14:cfRule type="expression" priority="125" id="{B6607161-ABBD-4E4E-A3DA-0C2ABAD0B74D}">
            <xm:f>AND($D63&gt;='Basisdaten zum Projekt'!$D$34,$D63&lt;='Basisdaten zum Projekt'!$E$34,'Basisdaten zum Projekt'!$F$34="x")</xm:f>
            <x14:dxf>
              <fill>
                <patternFill patternType="solid">
                  <fgColor indexed="26"/>
                  <bgColor indexed="26"/>
                </patternFill>
              </fill>
            </x14:dxf>
          </x14:cfRule>
          <xm:sqref>AB63:AB74</xm:sqref>
        </x14:conditionalFormatting>
        <x14:conditionalFormatting xmlns:xm="http://schemas.microsoft.com/office/excel/2006/main">
          <x14:cfRule type="expression" priority="124" id="{72E4FB13-114E-45DF-9E09-E6C5B4645336}">
            <xm:f>AND($D63&gt;='Basisdaten zum Projekt'!$D$33,$D63&lt;='Basisdaten zum Projekt'!$E$33,'Basisdaten zum Projekt'!$F$33="x")</xm:f>
            <x14:dxf>
              <fill>
                <patternFill patternType="solid">
                  <fgColor indexed="26"/>
                  <bgColor indexed="26"/>
                </patternFill>
              </fill>
            </x14:dxf>
          </x14:cfRule>
          <xm:sqref>AA63:AA74</xm:sqref>
        </x14:conditionalFormatting>
        <x14:conditionalFormatting xmlns:xm="http://schemas.microsoft.com/office/excel/2006/main">
          <x14:cfRule type="expression" priority="123" id="{1CF8B648-F226-4A64-8D16-77BADE237C9B}">
            <xm:f>AND($D63&gt;='Basisdaten zum Projekt'!$D$32,$D63&lt;='Basisdaten zum Projekt'!$E$32,'Basisdaten zum Projekt'!$F$32="x")</xm:f>
            <x14:dxf>
              <fill>
                <patternFill patternType="solid">
                  <fgColor indexed="26"/>
                  <bgColor indexed="26"/>
                </patternFill>
              </fill>
            </x14:dxf>
          </x14:cfRule>
          <xm:sqref>Z63:Z74</xm:sqref>
        </x14:conditionalFormatting>
        <x14:conditionalFormatting xmlns:xm="http://schemas.microsoft.com/office/excel/2006/main">
          <x14:cfRule type="expression" priority="122" id="{A1E6AFA8-D585-49EA-8BBF-77E10EBA0549}">
            <xm:f>AND($D63&gt;='Basisdaten zum Projekt'!$D$31,$D63&lt;='Basisdaten zum Projekt'!$E$31,'Basisdaten zum Projekt'!$F$31="x")</xm:f>
            <x14:dxf>
              <fill>
                <patternFill patternType="solid">
                  <fgColor indexed="26"/>
                  <bgColor indexed="26"/>
                </patternFill>
              </fill>
            </x14:dxf>
          </x14:cfRule>
          <xm:sqref>Y63:Y74</xm:sqref>
        </x14:conditionalFormatting>
        <x14:conditionalFormatting xmlns:xm="http://schemas.microsoft.com/office/excel/2006/main">
          <x14:cfRule type="expression" priority="121" id="{85A60652-8CFF-4CB9-8C6A-16ABCBB1FD40}">
            <xm:f>AND($D63&gt;='Basisdaten zum Projekt'!$D$30,$D63&lt;='Basisdaten zum Projekt'!$E$30,'Basisdaten zum Projekt'!$F$30="x")</xm:f>
            <x14:dxf>
              <fill>
                <patternFill patternType="solid">
                  <fgColor indexed="26"/>
                  <bgColor indexed="26"/>
                </patternFill>
              </fill>
            </x14:dxf>
          </x14:cfRule>
          <xm:sqref>X63:X74</xm:sqref>
        </x14:conditionalFormatting>
        <x14:conditionalFormatting xmlns:xm="http://schemas.microsoft.com/office/excel/2006/main">
          <x14:cfRule type="expression" priority="120" id="{C9D6E9F9-8A1C-4B92-8E0C-1A5998341475}">
            <xm:f>AND($D63&gt;='Basisdaten zum Projekt'!$D$29,$D63&lt;='Basisdaten zum Projekt'!$E$29,'Basisdaten zum Projekt'!$F$29="x")</xm:f>
            <x14:dxf>
              <fill>
                <patternFill patternType="solid">
                  <fgColor indexed="26"/>
                  <bgColor indexed="26"/>
                </patternFill>
              </fill>
            </x14:dxf>
          </x14:cfRule>
          <xm:sqref>W63:W74</xm:sqref>
        </x14:conditionalFormatting>
        <x14:conditionalFormatting xmlns:xm="http://schemas.microsoft.com/office/excel/2006/main">
          <x14:cfRule type="expression" priority="119" id="{072B7008-E9F4-46F3-ACBE-117CDEA28335}">
            <xm:f>AND($D63&gt;='Basisdaten zum Projekt'!$D$28,$D63&lt;='Basisdaten zum Projekt'!$E$28,'Basisdaten zum Projekt'!$F$28="x")</xm:f>
            <x14:dxf>
              <fill>
                <patternFill patternType="solid">
                  <fgColor indexed="26"/>
                  <bgColor indexed="26"/>
                </patternFill>
              </fill>
            </x14:dxf>
          </x14:cfRule>
          <xm:sqref>V63:V74</xm:sqref>
        </x14:conditionalFormatting>
        <x14:conditionalFormatting xmlns:xm="http://schemas.microsoft.com/office/excel/2006/main">
          <x14:cfRule type="expression" priority="118" id="{17EBB4B2-319A-462E-8B93-342AAF1764CB}">
            <xm:f>AND(D63&gt;='Basisdaten zum Projekt'!$D$27,D63&lt;='Basisdaten zum Projekt'!$E$27,'Basisdaten zum Projekt'!$F$27="x")</xm:f>
            <x14:dxf>
              <fill>
                <patternFill patternType="solid">
                  <fgColor indexed="26"/>
                  <bgColor indexed="26"/>
                </patternFill>
              </fill>
            </x14:dxf>
          </x14:cfRule>
          <xm:sqref>U63:U74</xm:sqref>
        </x14:conditionalFormatting>
        <x14:conditionalFormatting xmlns:xm="http://schemas.microsoft.com/office/excel/2006/main">
          <x14:cfRule type="expression" priority="117" id="{E9118838-8B6F-4B8C-B34E-802EBB3105F7}">
            <xm:f>AND($D63&gt;='Basisdaten zum Projekt'!$D$26,$D63&lt;='Basisdaten zum Projekt'!$E$26,'Basisdaten zum Projekt'!$F$26="x")</xm:f>
            <x14:dxf>
              <fill>
                <patternFill patternType="solid">
                  <fgColor indexed="26"/>
                  <bgColor indexed="26"/>
                </patternFill>
              </fill>
            </x14:dxf>
          </x14:cfRule>
          <xm:sqref>T63:T74</xm:sqref>
        </x14:conditionalFormatting>
        <x14:conditionalFormatting xmlns:xm="http://schemas.microsoft.com/office/excel/2006/main">
          <x14:cfRule type="expression" priority="116" id="{421E98B1-844C-419B-9BFE-606851F22AEB}">
            <xm:f>AND($D63&gt;='Basisdaten zum Projekt'!$D$25,$D63&lt;='Basisdaten zum Projekt'!$E$25,'Basisdaten zum Projekt'!$F$25="x")</xm:f>
            <x14:dxf>
              <fill>
                <patternFill patternType="solid">
                  <fgColor indexed="26"/>
                  <bgColor indexed="26"/>
                </patternFill>
              </fill>
            </x14:dxf>
          </x14:cfRule>
          <xm:sqref>S63:S74</xm:sqref>
        </x14:conditionalFormatting>
        <x14:conditionalFormatting xmlns:xm="http://schemas.microsoft.com/office/excel/2006/main">
          <x14:cfRule type="expression" priority="115" id="{B520DB00-A5A3-45B0-8F1E-783398F20249}">
            <xm:f>AND($D63&gt;='Basisdaten zum Projekt'!$D$24,$D63&lt;='Basisdaten zum Projekt'!$E$24,'Basisdaten zum Projekt'!$F$24="x")</xm:f>
            <x14:dxf>
              <fill>
                <patternFill patternType="solid">
                  <fgColor indexed="26"/>
                  <bgColor indexed="26"/>
                </patternFill>
              </fill>
            </x14:dxf>
          </x14:cfRule>
          <xm:sqref>R63:R74</xm:sqref>
        </x14:conditionalFormatting>
        <x14:conditionalFormatting xmlns:xm="http://schemas.microsoft.com/office/excel/2006/main">
          <x14:cfRule type="expression" priority="114" id="{C72A78AC-6AE9-4C00-9756-DBE21DFD653D}">
            <xm:f>AND($D73&gt;='Basisdaten zum Projekt'!$D$23,$D73&lt;='Basisdaten zum Projekt'!$E$23,'Basisdaten zum Projekt'!$F$23="x")</xm:f>
            <x14:dxf>
              <fill>
                <patternFill patternType="solid">
                  <fgColor indexed="26"/>
                  <bgColor indexed="26"/>
                </patternFill>
              </fill>
            </x14:dxf>
          </x14:cfRule>
          <xm:sqref>Q73:Q74</xm:sqref>
        </x14:conditionalFormatting>
        <x14:conditionalFormatting xmlns:xm="http://schemas.microsoft.com/office/excel/2006/main">
          <x14:cfRule type="expression" priority="113" id="{3AC64E88-B062-4C83-8FCF-C65F23F62B7C}">
            <xm:f>AND($D72&gt;='Basisdaten zum Projekt'!$D$22,$D72&lt;='Basisdaten zum Projekt'!$E$22,'Basisdaten zum Projekt'!$F$22="x")</xm:f>
            <x14:dxf>
              <fill>
                <patternFill patternType="solid">
                  <fgColor indexed="26"/>
                  <bgColor indexed="26"/>
                </patternFill>
              </fill>
            </x14:dxf>
          </x14:cfRule>
          <xm:sqref>P72:P74</xm:sqref>
        </x14:conditionalFormatting>
        <x14:conditionalFormatting xmlns:xm="http://schemas.microsoft.com/office/excel/2006/main">
          <x14:cfRule type="expression" priority="112" id="{A8C1DD96-D914-4391-859A-558DF264294C}">
            <xm:f>AND($D73&gt;='Basisdaten zum Projekt'!$D$21,$D73&lt;='Basisdaten zum Projekt'!$E$21,'Basisdaten zum Projekt'!$F$21="x")</xm:f>
            <x14:dxf>
              <fill>
                <patternFill patternType="solid">
                  <fgColor indexed="26"/>
                  <bgColor indexed="26"/>
                </patternFill>
              </fill>
            </x14:dxf>
          </x14:cfRule>
          <xm:sqref>O73:O74</xm:sqref>
        </x14:conditionalFormatting>
        <x14:conditionalFormatting xmlns:xm="http://schemas.microsoft.com/office/excel/2006/main">
          <x14:cfRule type="expression" priority="111" id="{E16194B2-D4CB-485C-A3C8-E88A4AFD2E8B}">
            <xm:f>AND($D73&gt;='Basisdaten zum Projekt'!$D$20,$D73&lt;='Basisdaten zum Projekt'!$E$20,'Basisdaten zum Projekt'!$F$20="x")</xm:f>
            <x14:dxf>
              <fill>
                <patternFill patternType="solid">
                  <fgColor indexed="26"/>
                  <bgColor indexed="26"/>
                </patternFill>
              </fill>
            </x14:dxf>
          </x14:cfRule>
          <xm:sqref>N73:N74</xm:sqref>
        </x14:conditionalFormatting>
        <x14:conditionalFormatting xmlns:xm="http://schemas.microsoft.com/office/excel/2006/main">
          <x14:cfRule type="expression" priority="56" id="{6C048E8F-26B4-4A84-BB8D-E9BF1EE66EA6}">
            <xm:f>AND($D51&gt;='Basisdaten zum Projekt'!$D$23,$D51&lt;='Basisdaten zum Projekt'!$E$23,'Basisdaten zum Projekt'!$F$23="x")</xm:f>
            <x14:dxf>
              <fill>
                <patternFill patternType="solid">
                  <fgColor indexed="26"/>
                  <bgColor indexed="26"/>
                </patternFill>
              </fill>
            </x14:dxf>
          </x14:cfRule>
          <xm:sqref>Q51:Q53</xm:sqref>
        </x14:conditionalFormatting>
        <x14:conditionalFormatting xmlns:xm="http://schemas.microsoft.com/office/excel/2006/main">
          <x14:cfRule type="expression" priority="55" id="{505291CF-9B27-4822-909F-0E028E09BF61}">
            <xm:f>AND($D51&gt;='Basisdaten zum Projekt'!$D$22,$D51&lt;='Basisdaten zum Projekt'!$E$22,'Basisdaten zum Projekt'!$F$22="x")</xm:f>
            <x14:dxf>
              <fill>
                <patternFill patternType="solid">
                  <fgColor indexed="26"/>
                  <bgColor indexed="26"/>
                </patternFill>
              </fill>
            </x14:dxf>
          </x14:cfRule>
          <xm:sqref>P51:P53</xm:sqref>
        </x14:conditionalFormatting>
        <x14:conditionalFormatting xmlns:xm="http://schemas.microsoft.com/office/excel/2006/main">
          <x14:cfRule type="expression" priority="54" id="{685E0157-5C0B-45C5-BF8B-E5F297E0D7CC}">
            <xm:f>AND($D51&gt;='Basisdaten zum Projekt'!$D$21,$D51&lt;='Basisdaten zum Projekt'!$E$21,'Basisdaten zum Projekt'!$F$21="x")</xm:f>
            <x14:dxf>
              <fill>
                <patternFill patternType="solid">
                  <fgColor indexed="26"/>
                  <bgColor indexed="26"/>
                </patternFill>
              </fill>
            </x14:dxf>
          </x14:cfRule>
          <xm:sqref>O51:O53</xm:sqref>
        </x14:conditionalFormatting>
        <x14:conditionalFormatting xmlns:xm="http://schemas.microsoft.com/office/excel/2006/main">
          <x14:cfRule type="expression" priority="53" id="{FF7AE9DE-9F25-4F4E-9F12-FD6F48E43E86}">
            <xm:f>AND($D51&gt;='Basisdaten zum Projekt'!$D$20,$D51&lt;='Basisdaten zum Projekt'!$E$20,'Basisdaten zum Projekt'!$F$20="x")</xm:f>
            <x14:dxf>
              <fill>
                <patternFill patternType="solid">
                  <fgColor indexed="26"/>
                  <bgColor indexed="26"/>
                </patternFill>
              </fill>
            </x14:dxf>
          </x14:cfRule>
          <xm:sqref>N51:N53</xm:sqref>
        </x14:conditionalFormatting>
        <x14:conditionalFormatting xmlns:xm="http://schemas.microsoft.com/office/excel/2006/main">
          <x14:cfRule type="expression" priority="52" id="{EAA0950E-6527-4F9E-BDA5-2A96F361CD51}">
            <xm:f>AND($D54&gt;='Basisdaten zum Projekt'!$D$23,$D54&lt;='Basisdaten zum Projekt'!$E$23,'Basisdaten zum Projekt'!$F$23="x")</xm:f>
            <x14:dxf>
              <fill>
                <patternFill patternType="solid">
                  <fgColor indexed="26"/>
                  <bgColor indexed="26"/>
                </patternFill>
              </fill>
            </x14:dxf>
          </x14:cfRule>
          <xm:sqref>Q54:Q55</xm:sqref>
        </x14:conditionalFormatting>
        <x14:conditionalFormatting xmlns:xm="http://schemas.microsoft.com/office/excel/2006/main">
          <x14:cfRule type="expression" priority="51" id="{99BA1F65-EA69-4298-9563-94A5E1133E72}">
            <xm:f>AND($D54&gt;='Basisdaten zum Projekt'!$D$22,$D54&lt;='Basisdaten zum Projekt'!$E$22,'Basisdaten zum Projekt'!$F$22="x")</xm:f>
            <x14:dxf>
              <fill>
                <patternFill patternType="solid">
                  <fgColor indexed="26"/>
                  <bgColor indexed="26"/>
                </patternFill>
              </fill>
            </x14:dxf>
          </x14:cfRule>
          <xm:sqref>P54:P55</xm:sqref>
        </x14:conditionalFormatting>
        <x14:conditionalFormatting xmlns:xm="http://schemas.microsoft.com/office/excel/2006/main">
          <x14:cfRule type="expression" priority="50" id="{F238E355-4962-4728-856A-DFCF54945F58}">
            <xm:f>AND($D54&gt;='Basisdaten zum Projekt'!$D$21,$D54&lt;='Basisdaten zum Projekt'!$E$21,'Basisdaten zum Projekt'!$F$21="x")</xm:f>
            <x14:dxf>
              <fill>
                <patternFill patternType="solid">
                  <fgColor indexed="26"/>
                  <bgColor indexed="26"/>
                </patternFill>
              </fill>
            </x14:dxf>
          </x14:cfRule>
          <xm:sqref>O54:O55</xm:sqref>
        </x14:conditionalFormatting>
        <x14:conditionalFormatting xmlns:xm="http://schemas.microsoft.com/office/excel/2006/main">
          <x14:cfRule type="expression" priority="49" id="{D5A2C18D-1DEC-4509-99FF-9652C37D172E}">
            <xm:f>AND($D54&gt;='Basisdaten zum Projekt'!$D$20,$D54&lt;='Basisdaten zum Projekt'!$E$20,'Basisdaten zum Projekt'!$F$20="x")</xm:f>
            <x14:dxf>
              <fill>
                <patternFill patternType="solid">
                  <fgColor indexed="26"/>
                  <bgColor indexed="26"/>
                </patternFill>
              </fill>
            </x14:dxf>
          </x14:cfRule>
          <xm:sqref>N54:N55</xm:sqref>
        </x14:conditionalFormatting>
        <x14:conditionalFormatting xmlns:xm="http://schemas.microsoft.com/office/excel/2006/main">
          <x14:cfRule type="expression" priority="33" id="{FA877D30-AFD4-442E-928A-934E2261D893}">
            <xm:f>AND($D68&gt;='Basisdaten zum Projekt'!$D$23,$D68&lt;='Basisdaten zum Projekt'!$E$23,'Basisdaten zum Projekt'!$F$23="x")</xm:f>
            <x14:dxf>
              <fill>
                <patternFill patternType="solid">
                  <fgColor indexed="26"/>
                  <bgColor indexed="26"/>
                </patternFill>
              </fill>
            </x14:dxf>
          </x14:cfRule>
          <xm:sqref>Q68:Q69</xm:sqref>
        </x14:conditionalFormatting>
        <x14:conditionalFormatting xmlns:xm="http://schemas.microsoft.com/office/excel/2006/main">
          <x14:cfRule type="expression" priority="32" id="{6F646198-D5AA-47B8-9DB3-42F296881D32}">
            <xm:f>AND($D68&gt;='Basisdaten zum Projekt'!$D$22,$D68&lt;='Basisdaten zum Projekt'!$E$22,'Basisdaten zum Projekt'!$F$22="x")</xm:f>
            <x14:dxf>
              <fill>
                <patternFill patternType="solid">
                  <fgColor indexed="26"/>
                  <bgColor indexed="26"/>
                </patternFill>
              </fill>
            </x14:dxf>
          </x14:cfRule>
          <xm:sqref>P68:P69</xm:sqref>
        </x14:conditionalFormatting>
        <x14:conditionalFormatting xmlns:xm="http://schemas.microsoft.com/office/excel/2006/main">
          <x14:cfRule type="expression" priority="30" id="{5674ACA2-F647-4F75-B32C-2A80B66AF506}">
            <xm:f>AND($D68&gt;='Basisdaten zum Projekt'!$D$20,$D68&lt;='Basisdaten zum Projekt'!$E$20,'Basisdaten zum Projekt'!$F$20="x")</xm:f>
            <x14:dxf>
              <fill>
                <patternFill patternType="solid">
                  <fgColor indexed="26"/>
                  <bgColor indexed="26"/>
                </patternFill>
              </fill>
            </x14:dxf>
          </x14:cfRule>
          <xm:sqref>N68:N69</xm:sqref>
        </x14:conditionalFormatting>
        <x14:conditionalFormatting xmlns:xm="http://schemas.microsoft.com/office/excel/2006/main">
          <x14:cfRule type="expression" priority="29" id="{D123F284-D6A2-471D-A048-CBAE788566A9}">
            <xm:f>AND($D63&gt;='Basisdaten zum Projekt'!$D$23,$D63&lt;='Basisdaten zum Projekt'!$E$23,'Basisdaten zum Projekt'!$F$23="x")</xm:f>
            <x14:dxf>
              <fill>
                <patternFill patternType="solid">
                  <fgColor indexed="26"/>
                  <bgColor indexed="26"/>
                </patternFill>
              </fill>
            </x14:dxf>
          </x14:cfRule>
          <xm:sqref>Q63:Q65</xm:sqref>
        </x14:conditionalFormatting>
        <x14:conditionalFormatting xmlns:xm="http://schemas.microsoft.com/office/excel/2006/main">
          <x14:cfRule type="expression" priority="28" id="{06BF00BB-23D8-418F-ACC0-9003B1BDC0C4}">
            <xm:f>AND($D63&gt;='Basisdaten zum Projekt'!$D$22,$D63&lt;='Basisdaten zum Projekt'!$E$22,'Basisdaten zum Projekt'!$F$22="x")</xm:f>
            <x14:dxf>
              <fill>
                <patternFill patternType="solid">
                  <fgColor indexed="26"/>
                  <bgColor indexed="26"/>
                </patternFill>
              </fill>
            </x14:dxf>
          </x14:cfRule>
          <xm:sqref>P63:P65</xm:sqref>
        </x14:conditionalFormatting>
        <x14:conditionalFormatting xmlns:xm="http://schemas.microsoft.com/office/excel/2006/main">
          <x14:cfRule type="expression" priority="26" id="{416C06D4-E918-4F2E-87F8-08E8C89E2646}">
            <xm:f>AND($D63&gt;='Basisdaten zum Projekt'!$D$20,$D63&lt;='Basisdaten zum Projekt'!$E$20,'Basisdaten zum Projekt'!$F$20="x")</xm:f>
            <x14:dxf>
              <fill>
                <patternFill patternType="solid">
                  <fgColor indexed="26"/>
                  <bgColor indexed="26"/>
                </patternFill>
              </fill>
            </x14:dxf>
          </x14:cfRule>
          <xm:sqref>N63:N65</xm:sqref>
        </x14:conditionalFormatting>
        <x14:conditionalFormatting xmlns:xm="http://schemas.microsoft.com/office/excel/2006/main">
          <x14:cfRule type="expression" priority="25" id="{A1642228-9301-4C29-8C54-EFC55E9ECDE0}">
            <xm:f>AND($D66&gt;='Basisdaten zum Projekt'!$D$23,$D66&lt;='Basisdaten zum Projekt'!$E$23,'Basisdaten zum Projekt'!$F$23="x")</xm:f>
            <x14:dxf>
              <fill>
                <patternFill patternType="solid">
                  <fgColor indexed="26"/>
                  <bgColor indexed="26"/>
                </patternFill>
              </fill>
            </x14:dxf>
          </x14:cfRule>
          <xm:sqref>Q66:Q67</xm:sqref>
        </x14:conditionalFormatting>
        <x14:conditionalFormatting xmlns:xm="http://schemas.microsoft.com/office/excel/2006/main">
          <x14:cfRule type="expression" priority="24" id="{CE9BC046-49EE-4E31-92E1-674784E8323F}">
            <xm:f>AND($D66&gt;='Basisdaten zum Projekt'!$D$22,$D66&lt;='Basisdaten zum Projekt'!$E$22,'Basisdaten zum Projekt'!$F$22="x")</xm:f>
            <x14:dxf>
              <fill>
                <patternFill patternType="solid">
                  <fgColor indexed="26"/>
                  <bgColor indexed="26"/>
                </patternFill>
              </fill>
            </x14:dxf>
          </x14:cfRule>
          <xm:sqref>P66:P67</xm:sqref>
        </x14:conditionalFormatting>
        <x14:conditionalFormatting xmlns:xm="http://schemas.microsoft.com/office/excel/2006/main">
          <x14:cfRule type="expression" priority="22" id="{85820BFF-A082-48F8-9AE4-F87214943439}">
            <xm:f>AND($D66&gt;='Basisdaten zum Projekt'!$D$20,$D66&lt;='Basisdaten zum Projekt'!$E$20,'Basisdaten zum Projekt'!$F$20="x")</xm:f>
            <x14:dxf>
              <fill>
                <patternFill patternType="solid">
                  <fgColor indexed="26"/>
                  <bgColor indexed="26"/>
                </patternFill>
              </fill>
            </x14:dxf>
          </x14:cfRule>
          <xm:sqref>N66:N67</xm:sqref>
        </x14:conditionalFormatting>
        <x14:conditionalFormatting xmlns:xm="http://schemas.microsoft.com/office/excel/2006/main">
          <x14:cfRule type="expression" priority="21" id="{86396F46-6E49-4CC5-B5FF-B7F56A3B44D1}">
            <xm:f>AND($D71&gt;='Basisdaten zum Projekt'!$D$20,$D71&lt;='Basisdaten zum Projekt'!$E$20,'Basisdaten zum Projekt'!$F$20="x")</xm:f>
            <x14:dxf>
              <fill>
                <patternFill patternType="solid">
                  <fgColor indexed="26"/>
                  <bgColor indexed="26"/>
                </patternFill>
              </fill>
            </x14:dxf>
          </x14:cfRule>
          <xm:sqref>N71:N72</xm:sqref>
        </x14:conditionalFormatting>
        <x14:conditionalFormatting xmlns:xm="http://schemas.microsoft.com/office/excel/2006/main">
          <x14:cfRule type="expression" priority="20" id="{01442A19-4E28-4B0B-B4EE-0FEBFDDD8A26}">
            <xm:f>AND($D70&gt;='Basisdaten zum Projekt'!$D$20,$D70&lt;='Basisdaten zum Projekt'!$E$20,'Basisdaten zum Projekt'!$F$20="x")</xm:f>
            <x14:dxf>
              <fill>
                <patternFill patternType="solid">
                  <fgColor indexed="26"/>
                  <bgColor indexed="26"/>
                </patternFill>
              </fill>
            </x14:dxf>
          </x14:cfRule>
          <xm:sqref>N70</xm:sqref>
        </x14:conditionalFormatting>
        <x14:conditionalFormatting xmlns:xm="http://schemas.microsoft.com/office/excel/2006/main">
          <x14:cfRule type="expression" priority="19" id="{BC43E046-D9AB-4F0B-9C77-CB780BEC2932}">
            <xm:f>AND($D70&gt;='Basisdaten zum Projekt'!$D$22,$D70&lt;='Basisdaten zum Projekt'!$E$22,'Basisdaten zum Projekt'!$F$22="x")</xm:f>
            <x14:dxf>
              <fill>
                <patternFill patternType="solid">
                  <fgColor indexed="26"/>
                  <bgColor indexed="26"/>
                </patternFill>
              </fill>
            </x14:dxf>
          </x14:cfRule>
          <xm:sqref>P70</xm:sqref>
        </x14:conditionalFormatting>
        <x14:conditionalFormatting xmlns:xm="http://schemas.microsoft.com/office/excel/2006/main">
          <x14:cfRule type="expression" priority="18" id="{21C5F9A6-C02D-4D64-9C4E-A165196F519E}">
            <xm:f>AND($D71&gt;='Basisdaten zum Projekt'!$D$22,$D71&lt;='Basisdaten zum Projekt'!$E$22,'Basisdaten zum Projekt'!$F$22="x")</xm:f>
            <x14:dxf>
              <fill>
                <patternFill patternType="solid">
                  <fgColor indexed="26"/>
                  <bgColor indexed="26"/>
                </patternFill>
              </fill>
            </x14:dxf>
          </x14:cfRule>
          <xm:sqref>P71</xm:sqref>
        </x14:conditionalFormatting>
        <x14:conditionalFormatting xmlns:xm="http://schemas.microsoft.com/office/excel/2006/main">
          <x14:cfRule type="expression" priority="17" id="{0C84BA04-1002-4A57-8433-EAEAB23C559A}">
            <xm:f>AND($D70&gt;='Basisdaten zum Projekt'!$D$23,$D70&lt;='Basisdaten zum Projekt'!$E$23,'Basisdaten zum Projekt'!$F$23="x")</xm:f>
            <x14:dxf>
              <fill>
                <patternFill patternType="solid">
                  <fgColor indexed="26"/>
                  <bgColor indexed="26"/>
                </patternFill>
              </fill>
            </x14:dxf>
          </x14:cfRule>
          <xm:sqref>Q70</xm:sqref>
        </x14:conditionalFormatting>
        <x14:conditionalFormatting xmlns:xm="http://schemas.microsoft.com/office/excel/2006/main">
          <x14:cfRule type="expression" priority="16" id="{584C0AA1-2EAD-4AA0-AEB1-0C5D8F6C751C}">
            <xm:f>AND($D71&gt;='Basisdaten zum Projekt'!$D$23,$D71&lt;='Basisdaten zum Projekt'!$E$23,'Basisdaten zum Projekt'!$F$23="x")</xm:f>
            <x14:dxf>
              <fill>
                <patternFill patternType="solid">
                  <fgColor indexed="26"/>
                  <bgColor indexed="26"/>
                </patternFill>
              </fill>
            </x14:dxf>
          </x14:cfRule>
          <xm:sqref>Q71:Q72</xm:sqref>
        </x14:conditionalFormatting>
        <x14:conditionalFormatting xmlns:xm="http://schemas.microsoft.com/office/excel/2006/main">
          <x14:cfRule type="expression" priority="15" id="{AF31A67E-DAF2-46A4-BE1A-C0FDC98FAE89}">
            <xm:f>AND($D72&gt;='Basisdaten zum Projekt'!$D$22,$D72&lt;='Basisdaten zum Projekt'!$E$22,'Basisdaten zum Projekt'!$F$22="x")</xm:f>
            <x14:dxf>
              <fill>
                <patternFill patternType="solid">
                  <fgColor indexed="26"/>
                  <bgColor indexed="26"/>
                </patternFill>
              </fill>
            </x14:dxf>
          </x14:cfRule>
          <xm:sqref>O72</xm:sqref>
        </x14:conditionalFormatting>
        <x14:conditionalFormatting xmlns:xm="http://schemas.microsoft.com/office/excel/2006/main">
          <x14:cfRule type="expression" priority="14" id="{B90DFAD4-E8C0-4026-8A7A-A76BCA53226C}">
            <xm:f>AND($D68&gt;='Basisdaten zum Projekt'!$D$22,$D68&lt;='Basisdaten zum Projekt'!$E$22,'Basisdaten zum Projekt'!$F$22="x")</xm:f>
            <x14:dxf>
              <fill>
                <patternFill patternType="solid">
                  <fgColor indexed="26"/>
                  <bgColor indexed="26"/>
                </patternFill>
              </fill>
            </x14:dxf>
          </x14:cfRule>
          <xm:sqref>O68:O69</xm:sqref>
        </x14:conditionalFormatting>
        <x14:conditionalFormatting xmlns:xm="http://schemas.microsoft.com/office/excel/2006/main">
          <x14:cfRule type="expression" priority="13" id="{47BD660E-9D46-4DFF-AA90-CF2B5F1DD82E}">
            <xm:f>AND($D63&gt;='Basisdaten zum Projekt'!$D$22,$D63&lt;='Basisdaten zum Projekt'!$E$22,'Basisdaten zum Projekt'!$F$22="x")</xm:f>
            <x14:dxf>
              <fill>
                <patternFill patternType="solid">
                  <fgColor indexed="26"/>
                  <bgColor indexed="26"/>
                </patternFill>
              </fill>
            </x14:dxf>
          </x14:cfRule>
          <xm:sqref>O63:O65</xm:sqref>
        </x14:conditionalFormatting>
        <x14:conditionalFormatting xmlns:xm="http://schemas.microsoft.com/office/excel/2006/main">
          <x14:cfRule type="expression" priority="12" id="{39D2A705-A182-4A5B-BF80-FA9A4F2CC236}">
            <xm:f>AND($D66&gt;='Basisdaten zum Projekt'!$D$22,$D66&lt;='Basisdaten zum Projekt'!$E$22,'Basisdaten zum Projekt'!$F$22="x")</xm:f>
            <x14:dxf>
              <fill>
                <patternFill patternType="solid">
                  <fgColor indexed="26"/>
                  <bgColor indexed="26"/>
                </patternFill>
              </fill>
            </x14:dxf>
          </x14:cfRule>
          <xm:sqref>O66:O67</xm:sqref>
        </x14:conditionalFormatting>
        <x14:conditionalFormatting xmlns:xm="http://schemas.microsoft.com/office/excel/2006/main">
          <x14:cfRule type="expression" priority="11" id="{E6182327-584C-461E-8EB8-2C275B127BBA}">
            <xm:f>AND($D70&gt;='Basisdaten zum Projekt'!$D$22,$D70&lt;='Basisdaten zum Projekt'!$E$22,'Basisdaten zum Projekt'!$F$22="x")</xm:f>
            <x14:dxf>
              <fill>
                <patternFill patternType="solid">
                  <fgColor indexed="26"/>
                  <bgColor indexed="26"/>
                </patternFill>
              </fill>
            </x14:dxf>
          </x14:cfRule>
          <xm:sqref>O70</xm:sqref>
        </x14:conditionalFormatting>
        <x14:conditionalFormatting xmlns:xm="http://schemas.microsoft.com/office/excel/2006/main">
          <x14:cfRule type="expression" priority="10" id="{39B7FB3C-CA1D-4A51-9344-6ABFDF00ADAD}">
            <xm:f>AND($D71&gt;='Basisdaten zum Projekt'!$D$22,$D71&lt;='Basisdaten zum Projekt'!$E$22,'Basisdaten zum Projekt'!$F$22="x")</xm:f>
            <x14:dxf>
              <fill>
                <patternFill patternType="solid">
                  <fgColor indexed="26"/>
                  <bgColor indexed="26"/>
                </patternFill>
              </fill>
            </x14:dxf>
          </x14:cfRule>
          <xm:sqref>O71</xm:sqref>
        </x14:conditionalFormatting>
        <x14:conditionalFormatting xmlns:xm="http://schemas.microsoft.com/office/excel/2006/main">
          <x14:cfRule type="expression" priority="9" id="{1C22FE19-86D0-4D05-9772-009EB4B29F39}">
            <xm:f>AND($D68&gt;='Basisdaten zum Projekt'!$D$22,$D68&lt;='Basisdaten zum Projekt'!$E$22,'Basisdaten zum Projekt'!$F$22="x")</xm:f>
            <x14:dxf>
              <fill>
                <patternFill patternType="solid">
                  <fgColor indexed="26"/>
                  <bgColor indexed="26"/>
                </patternFill>
              </fill>
            </x14:dxf>
          </x14:cfRule>
          <xm:sqref>P68</xm:sqref>
        </x14:conditionalFormatting>
        <x14:conditionalFormatting xmlns:xm="http://schemas.microsoft.com/office/excel/2006/main">
          <x14:cfRule type="expression" priority="8" id="{F8547494-435C-4F97-91AA-C048EC2F2199}">
            <xm:f>AND($D64&gt;='Basisdaten zum Projekt'!$D$22,$D64&lt;='Basisdaten zum Projekt'!$E$22,'Basisdaten zum Projekt'!$F$22="x")</xm:f>
            <x14:dxf>
              <fill>
                <patternFill patternType="solid">
                  <fgColor indexed="26"/>
                  <bgColor indexed="26"/>
                </patternFill>
              </fill>
            </x14:dxf>
          </x14:cfRule>
          <xm:sqref>P64:P65</xm:sqref>
        </x14:conditionalFormatting>
        <x14:conditionalFormatting xmlns:xm="http://schemas.microsoft.com/office/excel/2006/main">
          <x14:cfRule type="expression" priority="7" id="{B17B1268-7338-4848-A324-874B87FC8FF3}">
            <xm:f>AND($D66&gt;='Basisdaten zum Projekt'!$D$22,$D66&lt;='Basisdaten zum Projekt'!$E$22,'Basisdaten zum Projekt'!$F$22="x")</xm:f>
            <x14:dxf>
              <fill>
                <patternFill patternType="solid">
                  <fgColor indexed="26"/>
                  <bgColor indexed="26"/>
                </patternFill>
              </fill>
            </x14:dxf>
          </x14:cfRule>
          <xm:sqref>P66</xm:sqref>
        </x14:conditionalFormatting>
        <x14:conditionalFormatting xmlns:xm="http://schemas.microsoft.com/office/excel/2006/main">
          <x14:cfRule type="expression" priority="6" id="{9037A2BD-FDB5-455A-BE46-7767BBEE87F9}">
            <xm:f>AND($D67&gt;='Basisdaten zum Projekt'!$D$22,$D67&lt;='Basisdaten zum Projekt'!$E$22,'Basisdaten zum Projekt'!$F$22="x")</xm:f>
            <x14:dxf>
              <fill>
                <patternFill patternType="solid">
                  <fgColor indexed="26"/>
                  <bgColor indexed="26"/>
                </patternFill>
              </fill>
            </x14:dxf>
          </x14:cfRule>
          <xm:sqref>P67</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xr:uid="{00000000-0002-0000-0900-000001000000}">
          <x14:formula1>
            <xm:f>'Übersicht Berichte'!$A$3:$A$8</xm:f>
          </x14:formula1>
          <xm:sqref>H5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L180"/>
  <sheetViews>
    <sheetView showGridLines="0" topLeftCell="A31" zoomScale="70" zoomScaleNormal="70" workbookViewId="0">
      <selection activeCell="AF61" sqref="AF61"/>
    </sheetView>
  </sheetViews>
  <sheetFormatPr baseColWidth="10" defaultColWidth="11.5546875" defaultRowHeight="15" outlineLevelRow="1" outlineLevelCol="1" x14ac:dyDescent="0.25"/>
  <cols>
    <col min="1" max="2" width="11.109375" style="4" customWidth="1"/>
    <col min="3" max="3" width="14.6640625" style="4" customWidth="1"/>
    <col min="4" max="4" width="19.33203125" style="4" customWidth="1"/>
    <col min="5" max="6" width="14.6640625" style="4" customWidth="1"/>
    <col min="7" max="7" width="19.6640625" style="4" customWidth="1"/>
    <col min="8" max="8" width="16.88671875" style="4" customWidth="1"/>
    <col min="9" max="9" width="18.6640625" style="4" customWidth="1"/>
    <col min="10" max="11" width="14.6640625" style="4" customWidth="1"/>
    <col min="12" max="12" width="4.77734375" style="4" customWidth="1"/>
    <col min="13" max="13" width="9.5546875" style="4" customWidth="1"/>
    <col min="14" max="14" width="10" style="4" customWidth="1"/>
    <col min="15" max="15" width="10.5546875" style="4" customWidth="1"/>
    <col min="16" max="18" width="10.33203125" style="4" customWidth="1"/>
    <col min="19" max="28" width="10.33203125" style="4" hidden="1" customWidth="1" outlineLevel="1"/>
    <col min="29" max="29" width="10.21875" style="4" bestFit="1" customWidth="1" collapsed="1"/>
    <col min="30" max="30" width="19.5546875" style="4" bestFit="1" customWidth="1"/>
    <col min="31" max="31" width="14.77734375" style="4" customWidth="1"/>
    <col min="32" max="36" width="11.5546875" style="4"/>
    <col min="37" max="37" width="0" style="4" hidden="1" customWidth="1"/>
    <col min="38" max="16384" width="11.5546875" style="4"/>
  </cols>
  <sheetData>
    <row r="3" spans="3:38" ht="60.75" customHeight="1" x14ac:dyDescent="0.5">
      <c r="C3" s="370" t="s">
        <v>300</v>
      </c>
      <c r="D3" s="370"/>
      <c r="E3" s="370"/>
      <c r="F3" s="370"/>
      <c r="G3" s="370"/>
      <c r="H3" s="370"/>
      <c r="M3" s="376" t="s">
        <v>301</v>
      </c>
      <c r="N3" s="376"/>
      <c r="O3" s="376"/>
      <c r="P3" s="376"/>
      <c r="Q3" s="376"/>
      <c r="R3" s="376"/>
      <c r="S3" s="376"/>
      <c r="T3" s="376"/>
      <c r="U3" s="376"/>
      <c r="V3" s="376"/>
      <c r="W3" s="376"/>
      <c r="X3" s="376"/>
      <c r="Y3" s="376"/>
      <c r="Z3" s="376"/>
      <c r="AA3" s="376"/>
      <c r="AB3" s="376"/>
      <c r="AC3" s="376"/>
      <c r="AD3" s="376"/>
      <c r="AE3" s="376"/>
      <c r="AF3" s="190"/>
      <c r="AG3" s="190"/>
      <c r="AH3" s="190"/>
      <c r="AI3" s="190"/>
      <c r="AJ3" s="190"/>
      <c r="AK3" s="190"/>
      <c r="AL3" s="190"/>
    </row>
    <row r="4" spans="3:38" ht="15.75" thickBot="1" x14ac:dyDescent="0.3">
      <c r="K4" s="76"/>
      <c r="N4" s="77"/>
    </row>
    <row r="5" spans="3:38" ht="37.5" customHeight="1" x14ac:dyDescent="0.25">
      <c r="C5" s="78" t="s">
        <v>302</v>
      </c>
      <c r="D5" s="207"/>
      <c r="E5" s="79"/>
      <c r="F5" s="80"/>
      <c r="G5" s="230" t="s">
        <v>303</v>
      </c>
      <c r="H5" s="239"/>
      <c r="N5" s="81" t="s">
        <v>304</v>
      </c>
      <c r="O5" s="81" t="s">
        <v>305</v>
      </c>
      <c r="P5" s="81" t="s">
        <v>306</v>
      </c>
      <c r="Q5" s="81" t="s">
        <v>307</v>
      </c>
      <c r="R5" s="81" t="s">
        <v>308</v>
      </c>
      <c r="S5" s="81" t="s">
        <v>309</v>
      </c>
      <c r="T5" s="81" t="s">
        <v>310</v>
      </c>
      <c r="U5" s="81" t="s">
        <v>311</v>
      </c>
      <c r="V5" s="81" t="s">
        <v>312</v>
      </c>
      <c r="W5" s="81" t="s">
        <v>313</v>
      </c>
      <c r="X5" s="81" t="s">
        <v>314</v>
      </c>
      <c r="Y5" s="81" t="s">
        <v>315</v>
      </c>
      <c r="Z5" s="81" t="s">
        <v>316</v>
      </c>
      <c r="AA5" s="81" t="s">
        <v>317</v>
      </c>
      <c r="AB5" s="81" t="s">
        <v>291</v>
      </c>
      <c r="AC5" s="82" t="s">
        <v>292</v>
      </c>
      <c r="AD5" s="83" t="s">
        <v>318</v>
      </c>
      <c r="AE5" s="84" t="s">
        <v>319</v>
      </c>
      <c r="AK5" s="4" t="s">
        <v>320</v>
      </c>
    </row>
    <row r="6" spans="3:38" ht="18.75" outlineLevel="1" x14ac:dyDescent="0.3">
      <c r="C6" s="85" t="s">
        <v>321</v>
      </c>
      <c r="D6" s="371"/>
      <c r="E6" s="372"/>
      <c r="G6" s="230" t="s">
        <v>322</v>
      </c>
      <c r="H6" s="240"/>
      <c r="M6" s="249" t="s">
        <v>77</v>
      </c>
      <c r="N6" s="214"/>
      <c r="O6" s="86"/>
      <c r="P6" s="86"/>
      <c r="Q6" s="86"/>
      <c r="R6" s="86"/>
      <c r="S6" s="86">
        <v>0</v>
      </c>
      <c r="T6" s="86">
        <v>0</v>
      </c>
      <c r="U6" s="86">
        <v>0</v>
      </c>
      <c r="V6" s="86">
        <v>0</v>
      </c>
      <c r="W6" s="86">
        <v>0</v>
      </c>
      <c r="X6" s="86">
        <v>0</v>
      </c>
      <c r="Y6" s="86">
        <v>0</v>
      </c>
      <c r="Z6" s="86">
        <v>0</v>
      </c>
      <c r="AA6" s="86">
        <v>0</v>
      </c>
      <c r="AB6" s="86">
        <v>0</v>
      </c>
      <c r="AC6" s="196">
        <f t="shared" ref="AC6:AC14" si="0">SUM(N6:AB6)</f>
        <v>0</v>
      </c>
      <c r="AD6" s="265"/>
      <c r="AE6" s="88"/>
      <c r="AK6" s="4" t="s">
        <v>323</v>
      </c>
    </row>
    <row r="7" spans="3:38" ht="18.75" outlineLevel="1" x14ac:dyDescent="0.3">
      <c r="C7" s="89"/>
      <c r="H7" s="90"/>
      <c r="M7" s="251" t="s">
        <v>142</v>
      </c>
      <c r="N7" s="86"/>
      <c r="O7" s="86"/>
      <c r="P7" s="86"/>
      <c r="Q7" s="86"/>
      <c r="R7" s="86"/>
      <c r="S7" s="86"/>
      <c r="T7" s="86"/>
      <c r="U7" s="86"/>
      <c r="V7" s="86"/>
      <c r="W7" s="86"/>
      <c r="X7" s="86"/>
      <c r="Y7" s="86"/>
      <c r="Z7" s="86"/>
      <c r="AA7" s="86"/>
      <c r="AB7" s="86"/>
      <c r="AC7" s="196">
        <f t="shared" si="0"/>
        <v>0</v>
      </c>
      <c r="AD7" s="265"/>
      <c r="AE7" s="88"/>
    </row>
    <row r="8" spans="3:38" ht="18.75" customHeight="1" outlineLevel="1" x14ac:dyDescent="0.3">
      <c r="C8" s="379" t="s">
        <v>324</v>
      </c>
      <c r="D8" s="231" t="s">
        <v>83</v>
      </c>
      <c r="E8" s="231" t="s">
        <v>84</v>
      </c>
      <c r="F8" s="231" t="s">
        <v>325</v>
      </c>
      <c r="G8" s="231" t="s">
        <v>326</v>
      </c>
      <c r="H8" s="231" t="s">
        <v>327</v>
      </c>
      <c r="M8" s="252" t="s">
        <v>78</v>
      </c>
      <c r="N8" s="86"/>
      <c r="O8" s="86"/>
      <c r="P8" s="86"/>
      <c r="Q8" s="86"/>
      <c r="R8" s="86"/>
      <c r="S8" s="86"/>
      <c r="T8" s="86"/>
      <c r="U8" s="86"/>
      <c r="V8" s="86"/>
      <c r="W8" s="86"/>
      <c r="X8" s="86"/>
      <c r="Y8" s="86"/>
      <c r="Z8" s="86"/>
      <c r="AA8" s="86"/>
      <c r="AB8" s="86"/>
      <c r="AC8" s="196">
        <f t="shared" si="0"/>
        <v>0</v>
      </c>
      <c r="AD8" s="265"/>
      <c r="AE8" s="88"/>
    </row>
    <row r="9" spans="3:38" ht="18.75" outlineLevel="1" x14ac:dyDescent="0.3">
      <c r="C9" s="380"/>
      <c r="D9" s="91"/>
      <c r="E9" s="91"/>
      <c r="F9" s="206"/>
      <c r="G9" s="93"/>
      <c r="H9" s="93"/>
      <c r="M9" s="253" t="s">
        <v>177</v>
      </c>
      <c r="N9" s="86"/>
      <c r="O9" s="86"/>
      <c r="P9" s="86"/>
      <c r="Q9" s="86"/>
      <c r="R9" s="86"/>
      <c r="S9" s="86"/>
      <c r="T9" s="86"/>
      <c r="U9" s="86"/>
      <c r="V9" s="86"/>
      <c r="W9" s="86"/>
      <c r="X9" s="86"/>
      <c r="Y9" s="86"/>
      <c r="Z9" s="86"/>
      <c r="AA9" s="86"/>
      <c r="AB9" s="86"/>
      <c r="AC9" s="196">
        <f t="shared" si="0"/>
        <v>0</v>
      </c>
      <c r="AD9" s="265"/>
      <c r="AE9" s="88"/>
    </row>
    <row r="10" spans="3:38" ht="18.75" outlineLevel="1" x14ac:dyDescent="0.3">
      <c r="C10" s="380"/>
      <c r="D10" s="91"/>
      <c r="E10" s="91"/>
      <c r="F10" s="206"/>
      <c r="G10" s="93"/>
      <c r="H10" s="93"/>
      <c r="M10" s="254" t="s">
        <v>79</v>
      </c>
      <c r="N10" s="86"/>
      <c r="O10" s="86"/>
      <c r="P10" s="86"/>
      <c r="Q10" s="86"/>
      <c r="R10" s="86"/>
      <c r="S10" s="86"/>
      <c r="T10" s="86"/>
      <c r="U10" s="86"/>
      <c r="V10" s="86"/>
      <c r="W10" s="86"/>
      <c r="X10" s="86"/>
      <c r="Y10" s="86"/>
      <c r="Z10" s="86"/>
      <c r="AA10" s="86"/>
      <c r="AB10" s="86"/>
      <c r="AC10" s="196">
        <f t="shared" si="0"/>
        <v>0</v>
      </c>
      <c r="AD10" s="265"/>
      <c r="AE10" s="88"/>
    </row>
    <row r="11" spans="3:38" ht="18.75" outlineLevel="1" x14ac:dyDescent="0.3">
      <c r="C11" s="380"/>
      <c r="D11" s="91"/>
      <c r="E11" s="91"/>
      <c r="F11" s="92"/>
      <c r="G11" s="93"/>
      <c r="H11" s="93"/>
      <c r="M11" s="255" t="s">
        <v>212</v>
      </c>
      <c r="N11" s="86"/>
      <c r="O11" s="86"/>
      <c r="P11" s="86"/>
      <c r="Q11" s="86"/>
      <c r="R11" s="86"/>
      <c r="S11" s="86"/>
      <c r="T11" s="86"/>
      <c r="U11" s="86"/>
      <c r="V11" s="86"/>
      <c r="W11" s="86"/>
      <c r="X11" s="86"/>
      <c r="Y11" s="86"/>
      <c r="Z11" s="86"/>
      <c r="AA11" s="86"/>
      <c r="AB11" s="86"/>
      <c r="AC11" s="196">
        <f t="shared" si="0"/>
        <v>0</v>
      </c>
      <c r="AD11" s="265"/>
      <c r="AE11" s="88"/>
    </row>
    <row r="12" spans="3:38" ht="18.75" outlineLevel="1" x14ac:dyDescent="0.3">
      <c r="C12" s="380"/>
      <c r="D12" s="93"/>
      <c r="E12" s="93"/>
      <c r="F12" s="92"/>
      <c r="G12" s="93"/>
      <c r="H12" s="93"/>
      <c r="M12" s="256" t="s">
        <v>80</v>
      </c>
      <c r="N12" s="86"/>
      <c r="O12" s="86"/>
      <c r="P12" s="86"/>
      <c r="Q12" s="86"/>
      <c r="R12" s="86"/>
      <c r="S12" s="86"/>
      <c r="T12" s="86"/>
      <c r="U12" s="86"/>
      <c r="V12" s="86"/>
      <c r="W12" s="86"/>
      <c r="X12" s="86"/>
      <c r="Y12" s="86"/>
      <c r="Z12" s="86"/>
      <c r="AA12" s="86"/>
      <c r="AB12" s="86"/>
      <c r="AC12" s="196">
        <f t="shared" si="0"/>
        <v>0</v>
      </c>
      <c r="AD12" s="265"/>
      <c r="AE12" s="88"/>
    </row>
    <row r="13" spans="3:38" ht="18.75" outlineLevel="1" x14ac:dyDescent="0.3">
      <c r="C13" s="381"/>
      <c r="D13" s="93"/>
      <c r="E13" s="93"/>
      <c r="F13" s="92"/>
      <c r="G13" s="93"/>
      <c r="H13" s="93"/>
      <c r="M13" s="256" t="s">
        <v>247</v>
      </c>
      <c r="N13" s="86"/>
      <c r="O13" s="86"/>
      <c r="P13" s="86"/>
      <c r="Q13" s="86"/>
      <c r="R13" s="86"/>
      <c r="S13" s="86"/>
      <c r="T13" s="86"/>
      <c r="U13" s="86"/>
      <c r="V13" s="86"/>
      <c r="W13" s="86"/>
      <c r="X13" s="86"/>
      <c r="Y13" s="86"/>
      <c r="Z13" s="86"/>
      <c r="AA13" s="86"/>
      <c r="AB13" s="86"/>
      <c r="AC13" s="196">
        <f t="shared" si="0"/>
        <v>0</v>
      </c>
      <c r="AD13" s="265"/>
      <c r="AE13" s="88"/>
    </row>
    <row r="14" spans="3:38" ht="18.75" customHeight="1" outlineLevel="1" thickBot="1" x14ac:dyDescent="0.35">
      <c r="C14" s="383" t="s">
        <v>328</v>
      </c>
      <c r="D14" s="378"/>
      <c r="E14" s="94"/>
      <c r="F14" s="95"/>
      <c r="G14" s="96"/>
      <c r="H14" s="96"/>
      <c r="M14" s="257" t="s">
        <v>81</v>
      </c>
      <c r="N14" s="86"/>
      <c r="O14" s="86"/>
      <c r="P14" s="86"/>
      <c r="Q14" s="86"/>
      <c r="R14" s="86"/>
      <c r="S14" s="86"/>
      <c r="T14" s="86"/>
      <c r="U14" s="86"/>
      <c r="V14" s="86"/>
      <c r="W14" s="86"/>
      <c r="X14" s="86"/>
      <c r="Y14" s="86"/>
      <c r="Z14" s="86"/>
      <c r="AA14" s="86"/>
      <c r="AB14" s="86"/>
      <c r="AC14" s="196">
        <f t="shared" si="0"/>
        <v>0</v>
      </c>
      <c r="AD14" s="266"/>
      <c r="AE14" s="88"/>
    </row>
    <row r="15" spans="3:38" outlineLevel="1" x14ac:dyDescent="0.25">
      <c r="C15" s="383"/>
      <c r="D15" s="378"/>
      <c r="E15" s="98"/>
      <c r="F15" s="28"/>
      <c r="G15" s="28"/>
      <c r="H15" s="99"/>
      <c r="I15" s="28"/>
      <c r="J15" s="28"/>
      <c r="K15" s="28"/>
      <c r="M15" s="258"/>
      <c r="N15" s="101"/>
      <c r="O15" s="101"/>
      <c r="P15" s="101"/>
      <c r="Q15" s="101"/>
      <c r="R15" s="101"/>
      <c r="S15" s="101"/>
      <c r="T15" s="101"/>
      <c r="U15" s="101"/>
      <c r="V15" s="101"/>
      <c r="W15" s="101"/>
      <c r="X15" s="101"/>
      <c r="Y15" s="101"/>
      <c r="Z15" s="101"/>
      <c r="AA15" s="101"/>
      <c r="AB15" s="101"/>
      <c r="AC15" s="103"/>
      <c r="AD15" s="147"/>
      <c r="AE15" s="147"/>
    </row>
    <row r="16" spans="3:38" outlineLevel="1" x14ac:dyDescent="0.25">
      <c r="E16" s="98"/>
      <c r="F16" s="28"/>
      <c r="G16" s="28"/>
      <c r="H16" s="99"/>
      <c r="I16" s="28"/>
      <c r="J16" s="28"/>
      <c r="K16" s="28"/>
      <c r="M16" s="258"/>
      <c r="N16" s="101"/>
      <c r="O16" s="101"/>
      <c r="P16" s="101"/>
      <c r="Q16" s="101"/>
      <c r="R16" s="101"/>
      <c r="S16" s="101"/>
      <c r="T16" s="101"/>
      <c r="U16" s="101"/>
      <c r="V16" s="101"/>
      <c r="W16" s="101"/>
      <c r="X16" s="101"/>
      <c r="Y16" s="101"/>
      <c r="Z16" s="101"/>
      <c r="AA16" s="101"/>
      <c r="AB16" s="101"/>
      <c r="AC16" s="103"/>
      <c r="AD16" s="147"/>
      <c r="AE16" s="147"/>
    </row>
    <row r="17" spans="1:31" ht="30" customHeight="1" outlineLevel="1" x14ac:dyDescent="0.5">
      <c r="B17" s="106"/>
      <c r="C17" s="319" t="s">
        <v>57</v>
      </c>
      <c r="D17" s="319"/>
      <c r="E17" s="319"/>
      <c r="F17" s="319"/>
      <c r="G17" s="319"/>
      <c r="H17" s="319"/>
      <c r="I17" s="319"/>
      <c r="J17" s="319"/>
      <c r="K17" s="319"/>
      <c r="M17" s="382" t="s">
        <v>329</v>
      </c>
      <c r="N17" s="382"/>
      <c r="O17" s="382"/>
      <c r="P17" s="382"/>
      <c r="Q17" s="382"/>
      <c r="R17" s="382"/>
      <c r="S17" s="382"/>
      <c r="T17" s="382"/>
      <c r="U17" s="382"/>
      <c r="V17" s="382"/>
      <c r="W17" s="382"/>
      <c r="X17" s="382"/>
      <c r="Y17" s="382"/>
      <c r="Z17" s="382"/>
      <c r="AA17" s="382"/>
      <c r="AB17" s="382"/>
      <c r="AC17" s="382"/>
      <c r="AD17" s="382"/>
      <c r="AE17" s="382"/>
    </row>
    <row r="18" spans="1:31" ht="30" customHeight="1" thickBot="1" x14ac:dyDescent="0.3">
      <c r="E18" s="19"/>
      <c r="K18" s="76"/>
      <c r="M18" s="382"/>
      <c r="N18" s="382"/>
      <c r="O18" s="382"/>
      <c r="P18" s="382"/>
      <c r="Q18" s="382"/>
      <c r="R18" s="382"/>
      <c r="S18" s="382"/>
      <c r="T18" s="382"/>
      <c r="U18" s="382"/>
      <c r="V18" s="382"/>
      <c r="W18" s="382"/>
      <c r="X18" s="382"/>
      <c r="Y18" s="382"/>
      <c r="Z18" s="382"/>
      <c r="AA18" s="382"/>
      <c r="AB18" s="382"/>
      <c r="AC18" s="382"/>
      <c r="AD18" s="382"/>
      <c r="AE18" s="382"/>
    </row>
    <row r="19" spans="1:31" x14ac:dyDescent="0.25">
      <c r="C19" s="356" t="s">
        <v>330</v>
      </c>
      <c r="D19" s="357"/>
      <c r="E19" s="358"/>
      <c r="G19" s="359" t="s">
        <v>331</v>
      </c>
      <c r="H19" s="360"/>
      <c r="I19" s="361"/>
      <c r="K19" s="76"/>
      <c r="M19" s="168"/>
      <c r="N19" s="259"/>
      <c r="O19" s="168"/>
      <c r="P19" s="168"/>
      <c r="Q19" s="168"/>
      <c r="R19" s="168"/>
      <c r="S19" s="168"/>
      <c r="T19" s="168"/>
      <c r="U19" s="168"/>
      <c r="V19" s="168"/>
      <c r="W19" s="168"/>
      <c r="X19" s="168"/>
      <c r="Y19" s="168"/>
      <c r="Z19" s="168"/>
      <c r="AA19" s="168"/>
      <c r="AB19" s="168"/>
      <c r="AC19" s="168"/>
      <c r="AD19" s="168"/>
      <c r="AE19" s="168"/>
    </row>
    <row r="20" spans="1:31" ht="53.25" customHeight="1" x14ac:dyDescent="0.25">
      <c r="A20" s="362" t="s">
        <v>332</v>
      </c>
      <c r="B20" s="363"/>
      <c r="C20" s="228" t="s">
        <v>333</v>
      </c>
      <c r="D20" s="107" t="s">
        <v>334</v>
      </c>
      <c r="E20" s="108" t="s">
        <v>335</v>
      </c>
      <c r="F20" s="109" t="s">
        <v>336</v>
      </c>
      <c r="G20" s="110" t="s">
        <v>387</v>
      </c>
      <c r="H20" s="107" t="s">
        <v>337</v>
      </c>
      <c r="I20" s="108" t="s">
        <v>338</v>
      </c>
      <c r="J20" s="111" t="s">
        <v>339</v>
      </c>
      <c r="K20" s="107" t="s">
        <v>340</v>
      </c>
      <c r="M20" s="168"/>
      <c r="N20" s="260" t="s">
        <v>304</v>
      </c>
      <c r="O20" s="260" t="s">
        <v>305</v>
      </c>
      <c r="P20" s="260" t="s">
        <v>306</v>
      </c>
      <c r="Q20" s="260" t="s">
        <v>307</v>
      </c>
      <c r="R20" s="260" t="s">
        <v>308</v>
      </c>
      <c r="S20" s="260" t="s">
        <v>309</v>
      </c>
      <c r="T20" s="260" t="s">
        <v>310</v>
      </c>
      <c r="U20" s="260" t="s">
        <v>311</v>
      </c>
      <c r="V20" s="260" t="s">
        <v>312</v>
      </c>
      <c r="W20" s="260" t="s">
        <v>313</v>
      </c>
      <c r="X20" s="260" t="s">
        <v>314</v>
      </c>
      <c r="Y20" s="260" t="s">
        <v>315</v>
      </c>
      <c r="Z20" s="260" t="s">
        <v>316</v>
      </c>
      <c r="AA20" s="260" t="s">
        <v>317</v>
      </c>
      <c r="AB20" s="260" t="s">
        <v>291</v>
      </c>
      <c r="AC20" s="261" t="s">
        <v>292</v>
      </c>
      <c r="AD20" s="260" t="s">
        <v>341</v>
      </c>
      <c r="AE20" s="168"/>
    </row>
    <row r="21" spans="1:31" ht="19.5" customHeight="1" outlineLevel="1" x14ac:dyDescent="0.3">
      <c r="A21" s="364">
        <f>'Basisdaten zum Projekt'!D12</f>
        <v>44652</v>
      </c>
      <c r="B21" s="366">
        <f>'Basisdaten zum Projekt'!E12</f>
        <v>45016</v>
      </c>
      <c r="C21" s="334">
        <f>IFERROR(SUMIF(B:B,M21,G:G),0)</f>
        <v>0</v>
      </c>
      <c r="D21" s="328">
        <f>MROUND(SUMIF(B:B,M21,F:F),0.5)</f>
        <v>0</v>
      </c>
      <c r="E21" s="336">
        <f>IFERROR(C21/D21,0)</f>
        <v>0</v>
      </c>
      <c r="F21" s="338">
        <f>E21*MROUND(J21,0.5)</f>
        <v>0</v>
      </c>
      <c r="G21" s="340">
        <f>SUMIF(B:B,M21,J:J)</f>
        <v>0</v>
      </c>
      <c r="H21" s="342">
        <f>IFERROR(G21-F21,0)</f>
        <v>0</v>
      </c>
      <c r="I21" s="368">
        <f>(SUMIF(B:B,M21,I:I))</f>
        <v>0</v>
      </c>
      <c r="J21" s="346">
        <f>IFERROR(((SUMIF(B:B,M21,AC:AC))/$H$6),0)</f>
        <v>0</v>
      </c>
      <c r="K21" s="328">
        <f>D21-J21</f>
        <v>0</v>
      </c>
      <c r="M21" s="249" t="s">
        <v>77</v>
      </c>
      <c r="N21" s="115">
        <f>IFERROR(IF(($I21&lt;$J21),(SUMIF($B:$B,$M21,N:N)/SUMIF($B:$B,$M21,$AC:$AC)*$I21),(SUMIF($B:$B,$M21,N:N)/SUMIF($B:$B,$M21,$AC:$AC)*$J21)),0)</f>
        <v>0</v>
      </c>
      <c r="O21" s="115">
        <f t="shared" ref="O21:AB29" si="1">IFERROR(IF(($I21&lt;$J21),(SUMIF($B:$B,$M21,O:O)/SUMIF($B:$B,$M21,$AC:$AC)*$I21),(SUMIF($B:$B,$M21,O:O)/SUMIF($B:$B,$M21,$AC:$AC)*$J21)),0)</f>
        <v>0</v>
      </c>
      <c r="P21" s="115">
        <f t="shared" si="1"/>
        <v>0</v>
      </c>
      <c r="Q21" s="115">
        <f t="shared" si="1"/>
        <v>0</v>
      </c>
      <c r="R21" s="115">
        <f t="shared" si="1"/>
        <v>0</v>
      </c>
      <c r="S21" s="115">
        <f t="shared" si="1"/>
        <v>0</v>
      </c>
      <c r="T21" s="115">
        <f t="shared" si="1"/>
        <v>0</v>
      </c>
      <c r="U21" s="115">
        <f t="shared" si="1"/>
        <v>0</v>
      </c>
      <c r="V21" s="115">
        <f t="shared" si="1"/>
        <v>0</v>
      </c>
      <c r="W21" s="115">
        <f t="shared" si="1"/>
        <v>0</v>
      </c>
      <c r="X21" s="115">
        <f t="shared" si="1"/>
        <v>0</v>
      </c>
      <c r="Y21" s="115">
        <f t="shared" si="1"/>
        <v>0</v>
      </c>
      <c r="Z21" s="115">
        <f t="shared" si="1"/>
        <v>0</v>
      </c>
      <c r="AA21" s="115">
        <f t="shared" si="1"/>
        <v>0</v>
      </c>
      <c r="AB21" s="115">
        <f t="shared" si="1"/>
        <v>0</v>
      </c>
      <c r="AC21" s="213">
        <f>SUM(N21:AB21)</f>
        <v>0</v>
      </c>
      <c r="AD21" s="267">
        <f>ROUND(IF(F21&gt;G21,G21,F21),2)</f>
        <v>0</v>
      </c>
      <c r="AE21" s="168"/>
    </row>
    <row r="22" spans="1:31" ht="19.5" customHeight="1" outlineLevel="1" x14ac:dyDescent="0.3">
      <c r="A22" s="365"/>
      <c r="B22" s="367"/>
      <c r="C22" s="335"/>
      <c r="D22" s="329"/>
      <c r="E22" s="337"/>
      <c r="F22" s="339"/>
      <c r="G22" s="341"/>
      <c r="H22" s="343"/>
      <c r="I22" s="369"/>
      <c r="J22" s="347"/>
      <c r="K22" s="329"/>
      <c r="M22" s="251" t="s">
        <v>142</v>
      </c>
      <c r="N22" s="117">
        <f>IFERROR(IF(OR((N6+N7)=N21,N6=0),0,N21-N6-N7),"")</f>
        <v>0</v>
      </c>
      <c r="O22" s="117">
        <f t="shared" ref="O22:AC22" si="2">IFERROR(IF(OR((O6+O7)=O21,O6=0),0,O21-O6-O7),"")</f>
        <v>0</v>
      </c>
      <c r="P22" s="117">
        <f t="shared" si="2"/>
        <v>0</v>
      </c>
      <c r="Q22" s="117">
        <f t="shared" si="2"/>
        <v>0</v>
      </c>
      <c r="R22" s="117">
        <f t="shared" si="2"/>
        <v>0</v>
      </c>
      <c r="S22" s="117">
        <f t="shared" si="2"/>
        <v>0</v>
      </c>
      <c r="T22" s="117">
        <f t="shared" si="2"/>
        <v>0</v>
      </c>
      <c r="U22" s="117">
        <f t="shared" si="2"/>
        <v>0</v>
      </c>
      <c r="V22" s="117">
        <f t="shared" si="2"/>
        <v>0</v>
      </c>
      <c r="W22" s="117">
        <f t="shared" si="2"/>
        <v>0</v>
      </c>
      <c r="X22" s="117">
        <f t="shared" si="2"/>
        <v>0</v>
      </c>
      <c r="Y22" s="117">
        <f t="shared" si="2"/>
        <v>0</v>
      </c>
      <c r="Z22" s="117">
        <f t="shared" si="2"/>
        <v>0</v>
      </c>
      <c r="AA22" s="117">
        <f t="shared" si="2"/>
        <v>0</v>
      </c>
      <c r="AB22" s="117">
        <f t="shared" si="2"/>
        <v>0</v>
      </c>
      <c r="AC22" s="213">
        <f t="shared" si="2"/>
        <v>0</v>
      </c>
      <c r="AD22" s="268">
        <f>IFERROR(IF(OR((AD6+AD7)=AD21,AD6=0),0,AD21-AD6-AD7),"")</f>
        <v>0</v>
      </c>
      <c r="AE22" s="263" t="str">
        <f>IF((AD21)=AD6+AD7,"no adjustment needed",IF(AD6=0,"no adjustment needed","adjustment needed"))</f>
        <v>no adjustment needed</v>
      </c>
    </row>
    <row r="23" spans="1:31" ht="19.5" customHeight="1" outlineLevel="1" x14ac:dyDescent="0.3">
      <c r="A23" s="352">
        <f>'Basisdaten zum Projekt'!D13</f>
        <v>45017</v>
      </c>
      <c r="B23" s="354">
        <f>'Basisdaten zum Projekt'!E13</f>
        <v>45747</v>
      </c>
      <c r="C23" s="334">
        <f>IFERROR(SUMIF(B:B,M23,G:G),0)</f>
        <v>0</v>
      </c>
      <c r="D23" s="328">
        <f>MROUND(SUMIF(B:B,M23,F:F),0.5)</f>
        <v>0</v>
      </c>
      <c r="E23" s="336">
        <f>IFERROR(C23/D23,0)</f>
        <v>0</v>
      </c>
      <c r="F23" s="338">
        <f>E23*MROUND(J23,0.5)</f>
        <v>0</v>
      </c>
      <c r="G23" s="340">
        <f>SUMIF(B:B,M23,J:J)</f>
        <v>0</v>
      </c>
      <c r="H23" s="342">
        <f>IFERROR(G23-F23,0)</f>
        <v>0</v>
      </c>
      <c r="I23" s="344">
        <f t="shared" ref="I23" si="3">(SUMIF(B:B,M23,I:I))</f>
        <v>0</v>
      </c>
      <c r="J23" s="346">
        <f>IFERROR(((SUMIF(B:B,M23,AC:AC))/$H$6),0)</f>
        <v>0</v>
      </c>
      <c r="K23" s="328">
        <f>D23-J23</f>
        <v>0</v>
      </c>
      <c r="M23" s="252" t="s">
        <v>78</v>
      </c>
      <c r="N23" s="115">
        <f>IFERROR(IF(($I23&lt;$J23),(SUMIF($B:$B,$M23,N:N)/SUMIF($B:$B,$M23,$AC:$AC)*$I23),(SUMIF($B:$B,$M23,N:N)/SUMIF($B:$B,$M23,$AC:$AC)*$J23)),0)</f>
        <v>0</v>
      </c>
      <c r="O23" s="115">
        <f t="shared" si="1"/>
        <v>0</v>
      </c>
      <c r="P23" s="115">
        <f t="shared" si="1"/>
        <v>0</v>
      </c>
      <c r="Q23" s="115">
        <f t="shared" si="1"/>
        <v>0</v>
      </c>
      <c r="R23" s="115">
        <f t="shared" si="1"/>
        <v>0</v>
      </c>
      <c r="S23" s="115">
        <f t="shared" si="1"/>
        <v>0</v>
      </c>
      <c r="T23" s="115">
        <f t="shared" si="1"/>
        <v>0</v>
      </c>
      <c r="U23" s="115">
        <f t="shared" si="1"/>
        <v>0</v>
      </c>
      <c r="V23" s="115">
        <f t="shared" si="1"/>
        <v>0</v>
      </c>
      <c r="W23" s="115">
        <f t="shared" si="1"/>
        <v>0</v>
      </c>
      <c r="X23" s="115">
        <f t="shared" si="1"/>
        <v>0</v>
      </c>
      <c r="Y23" s="115">
        <f t="shared" si="1"/>
        <v>0</v>
      </c>
      <c r="Z23" s="115">
        <f t="shared" si="1"/>
        <v>0</v>
      </c>
      <c r="AA23" s="115">
        <f t="shared" si="1"/>
        <v>0</v>
      </c>
      <c r="AB23" s="115">
        <f t="shared" si="1"/>
        <v>0</v>
      </c>
      <c r="AC23" s="213">
        <f>SUM(N23:AB23)</f>
        <v>0</v>
      </c>
      <c r="AD23" s="267">
        <f>ROUND(IF(F23&gt;G23,G23,F23),2)</f>
        <v>0</v>
      </c>
      <c r="AE23" s="264"/>
    </row>
    <row r="24" spans="1:31" ht="19.5" customHeight="1" outlineLevel="1" x14ac:dyDescent="0.3">
      <c r="A24" s="353"/>
      <c r="B24" s="355"/>
      <c r="C24" s="335"/>
      <c r="D24" s="329"/>
      <c r="E24" s="337"/>
      <c r="F24" s="339"/>
      <c r="G24" s="341"/>
      <c r="H24" s="343"/>
      <c r="I24" s="345"/>
      <c r="J24" s="347"/>
      <c r="K24" s="329"/>
      <c r="M24" s="253" t="s">
        <v>177</v>
      </c>
      <c r="N24" s="117">
        <f>IFERROR(IF(OR((N8+N9)=N23,N8=0),0,N23-N8-N9),"")</f>
        <v>0</v>
      </c>
      <c r="O24" s="117">
        <f t="shared" ref="O24:AC24" si="4">IFERROR(IF(OR((O8+O9)=O23,O8=0),0,O23-O8-O9),"")</f>
        <v>0</v>
      </c>
      <c r="P24" s="117">
        <f t="shared" si="4"/>
        <v>0</v>
      </c>
      <c r="Q24" s="117">
        <f t="shared" si="4"/>
        <v>0</v>
      </c>
      <c r="R24" s="117">
        <f t="shared" si="4"/>
        <v>0</v>
      </c>
      <c r="S24" s="117">
        <f t="shared" si="4"/>
        <v>0</v>
      </c>
      <c r="T24" s="117">
        <f t="shared" si="4"/>
        <v>0</v>
      </c>
      <c r="U24" s="117">
        <f t="shared" si="4"/>
        <v>0</v>
      </c>
      <c r="V24" s="117">
        <f t="shared" si="4"/>
        <v>0</v>
      </c>
      <c r="W24" s="117">
        <f t="shared" si="4"/>
        <v>0</v>
      </c>
      <c r="X24" s="117">
        <f t="shared" si="4"/>
        <v>0</v>
      </c>
      <c r="Y24" s="117">
        <f t="shared" si="4"/>
        <v>0</v>
      </c>
      <c r="Z24" s="117">
        <f t="shared" si="4"/>
        <v>0</v>
      </c>
      <c r="AA24" s="117">
        <f t="shared" si="4"/>
        <v>0</v>
      </c>
      <c r="AB24" s="117">
        <f t="shared" si="4"/>
        <v>0</v>
      </c>
      <c r="AC24" s="213">
        <f t="shared" si="4"/>
        <v>0</v>
      </c>
      <c r="AD24" s="268">
        <f>IFERROR(IF(OR((AD8+AD9)=AD23,AD8=0),0,AD23-AD8-AD9),"")</f>
        <v>0</v>
      </c>
      <c r="AE24" s="263" t="str">
        <f>IF((AD23)=AD8+AD9,"no adjustment needed",IF(AD8=0,"no adjustment needed","adjustment needed"))</f>
        <v>no adjustment needed</v>
      </c>
    </row>
    <row r="25" spans="1:31" ht="19.5" customHeight="1" outlineLevel="1" x14ac:dyDescent="0.3">
      <c r="A25" s="348" t="str">
        <f>'Basisdaten zum Projekt'!D14</f>
        <v/>
      </c>
      <c r="B25" s="350" t="str">
        <f>'Basisdaten zum Projekt'!E14</f>
        <v/>
      </c>
      <c r="C25" s="334">
        <f>IFERROR(SUMIF(B:B,M25,G:G),0)</f>
        <v>0</v>
      </c>
      <c r="D25" s="328">
        <f>MROUND(SUMIF(B:B,M25,F:F),0.5)</f>
        <v>0</v>
      </c>
      <c r="E25" s="336">
        <f>IFERROR(C25/D25,0)</f>
        <v>0</v>
      </c>
      <c r="F25" s="338">
        <f>E25*MROUND(J25,0.5)</f>
        <v>0</v>
      </c>
      <c r="G25" s="340">
        <f>SUMIF(B:B,M25,J:J)</f>
        <v>0</v>
      </c>
      <c r="H25" s="342">
        <f>IFERROR(G25-F25,0)</f>
        <v>0</v>
      </c>
      <c r="I25" s="344">
        <f t="shared" ref="I25" si="5">(SUMIF(B:B,M25,I:I))</f>
        <v>0</v>
      </c>
      <c r="J25" s="346">
        <f>IFERROR(((SUMIF(B:B,M25,AC:AC))/$H$6),0)</f>
        <v>0</v>
      </c>
      <c r="K25" s="328">
        <f t="shared" ref="K25:K29" si="6">D25-J25</f>
        <v>0</v>
      </c>
      <c r="M25" s="254" t="s">
        <v>79</v>
      </c>
      <c r="N25" s="115">
        <f>IFERROR(IF(($I25&lt;$J25),(SUMIF($B:$B,$M25,N:N)/SUMIF($B:$B,$M25,$AC:$AC)*$I25),(SUMIF($B:$B,$M25,N:N)/SUMIF($B:$B,$M25,$AC:$AC)*$J25)),0)</f>
        <v>0</v>
      </c>
      <c r="O25" s="115">
        <f t="shared" si="1"/>
        <v>0</v>
      </c>
      <c r="P25" s="115">
        <f t="shared" si="1"/>
        <v>0</v>
      </c>
      <c r="Q25" s="115">
        <f t="shared" si="1"/>
        <v>0</v>
      </c>
      <c r="R25" s="115">
        <f t="shared" si="1"/>
        <v>0</v>
      </c>
      <c r="S25" s="115">
        <f t="shared" si="1"/>
        <v>0</v>
      </c>
      <c r="T25" s="115">
        <f t="shared" si="1"/>
        <v>0</v>
      </c>
      <c r="U25" s="115">
        <f t="shared" si="1"/>
        <v>0</v>
      </c>
      <c r="V25" s="115">
        <f t="shared" si="1"/>
        <v>0</v>
      </c>
      <c r="W25" s="115">
        <f t="shared" si="1"/>
        <v>0</v>
      </c>
      <c r="X25" s="115">
        <f t="shared" si="1"/>
        <v>0</v>
      </c>
      <c r="Y25" s="115">
        <f t="shared" si="1"/>
        <v>0</v>
      </c>
      <c r="Z25" s="115">
        <f t="shared" si="1"/>
        <v>0</v>
      </c>
      <c r="AA25" s="115">
        <f t="shared" si="1"/>
        <v>0</v>
      </c>
      <c r="AB25" s="115">
        <f t="shared" si="1"/>
        <v>0</v>
      </c>
      <c r="AC25" s="213">
        <f t="shared" ref="AC25:AC29" si="7">SUM(N25:AB25)</f>
        <v>0</v>
      </c>
      <c r="AD25" s="267">
        <f>ROUND(IF(F25&gt;G25,G25,F25),2)</f>
        <v>0</v>
      </c>
      <c r="AE25" s="264"/>
    </row>
    <row r="26" spans="1:31" ht="19.5" customHeight="1" outlineLevel="1" x14ac:dyDescent="0.3">
      <c r="A26" s="349"/>
      <c r="B26" s="351"/>
      <c r="C26" s="335"/>
      <c r="D26" s="329"/>
      <c r="E26" s="337"/>
      <c r="F26" s="339"/>
      <c r="G26" s="341"/>
      <c r="H26" s="343"/>
      <c r="I26" s="345"/>
      <c r="J26" s="347"/>
      <c r="K26" s="329"/>
      <c r="M26" s="255" t="s">
        <v>212</v>
      </c>
      <c r="N26" s="117">
        <f>IFERROR(IF(OR((N10+N11)=N25,N10=0),0,N25-N10-N11),"")</f>
        <v>0</v>
      </c>
      <c r="O26" s="117">
        <f t="shared" ref="O26:AC26" si="8">IFERROR(IF(OR((O10+O11)=O25,O10=0),0,O25-O10-O11),"")</f>
        <v>0</v>
      </c>
      <c r="P26" s="117">
        <f t="shared" si="8"/>
        <v>0</v>
      </c>
      <c r="Q26" s="117">
        <f t="shared" si="8"/>
        <v>0</v>
      </c>
      <c r="R26" s="117">
        <f t="shared" si="8"/>
        <v>0</v>
      </c>
      <c r="S26" s="117">
        <f t="shared" si="8"/>
        <v>0</v>
      </c>
      <c r="T26" s="117">
        <f t="shared" si="8"/>
        <v>0</v>
      </c>
      <c r="U26" s="117">
        <f t="shared" si="8"/>
        <v>0</v>
      </c>
      <c r="V26" s="117">
        <f t="shared" si="8"/>
        <v>0</v>
      </c>
      <c r="W26" s="117">
        <f t="shared" si="8"/>
        <v>0</v>
      </c>
      <c r="X26" s="117">
        <f t="shared" si="8"/>
        <v>0</v>
      </c>
      <c r="Y26" s="117">
        <f t="shared" si="8"/>
        <v>0</v>
      </c>
      <c r="Z26" s="117">
        <f t="shared" si="8"/>
        <v>0</v>
      </c>
      <c r="AA26" s="117">
        <f t="shared" si="8"/>
        <v>0</v>
      </c>
      <c r="AB26" s="117">
        <f t="shared" si="8"/>
        <v>0</v>
      </c>
      <c r="AC26" s="213">
        <f t="shared" si="8"/>
        <v>0</v>
      </c>
      <c r="AD26" s="268">
        <f>IFERROR(IF(OR((AD10+AD11)=AD25,AD10=0),0,AD25-AD10-AD11),"")</f>
        <v>0</v>
      </c>
      <c r="AE26" s="263" t="str">
        <f>IF((AD25)=AD10+AD11,"no adjustment needed",IF(AD10=0,"no adjustment needed","adjustment needed"))</f>
        <v>no adjustment needed</v>
      </c>
    </row>
    <row r="27" spans="1:31" ht="19.5" customHeight="1" outlineLevel="1" x14ac:dyDescent="0.3">
      <c r="A27" s="330" t="str">
        <f>'Basisdaten zum Projekt'!D15</f>
        <v/>
      </c>
      <c r="B27" s="332" t="str">
        <f>'Basisdaten zum Projekt'!E15</f>
        <v/>
      </c>
      <c r="C27" s="334">
        <f>IFERROR(SUMIF(B:B,M27,G:G),0)</f>
        <v>0</v>
      </c>
      <c r="D27" s="328">
        <f>MROUND(SUMIF(B:B,M27,F:F),0.5)</f>
        <v>0</v>
      </c>
      <c r="E27" s="336">
        <f>IFERROR(C27/D27,0)</f>
        <v>0</v>
      </c>
      <c r="F27" s="338">
        <f>E27*MROUND(J27,0.5)</f>
        <v>0</v>
      </c>
      <c r="G27" s="340">
        <f>SUMIF(B:B,M27,J:J)</f>
        <v>0</v>
      </c>
      <c r="H27" s="342">
        <f>IFERROR(G27-F27,0)</f>
        <v>0</v>
      </c>
      <c r="I27" s="344">
        <f t="shared" ref="I27" si="9">(SUMIF(B:B,M27,I:I))</f>
        <v>0</v>
      </c>
      <c r="J27" s="346">
        <f>IFERROR(((SUMIF(B:B,M27,AC:AC))/$H$6),0)</f>
        <v>0</v>
      </c>
      <c r="K27" s="328">
        <f t="shared" si="6"/>
        <v>0</v>
      </c>
      <c r="M27" s="256" t="s">
        <v>80</v>
      </c>
      <c r="N27" s="115">
        <f>IFERROR(IF(($I27&lt;$J27),(SUMIF($B:$B,$M27,N:N)/SUMIF($B:$B,$M27,$AC:$AC)*$I27),(SUMIF($B:$B,$M27,N:N)/SUMIF($B:$B,$M27,$AC:$AC)*$J27)),0)</f>
        <v>0</v>
      </c>
      <c r="O27" s="115">
        <f t="shared" si="1"/>
        <v>0</v>
      </c>
      <c r="P27" s="115">
        <f t="shared" si="1"/>
        <v>0</v>
      </c>
      <c r="Q27" s="115">
        <f t="shared" si="1"/>
        <v>0</v>
      </c>
      <c r="R27" s="115">
        <f t="shared" si="1"/>
        <v>0</v>
      </c>
      <c r="S27" s="115">
        <f t="shared" si="1"/>
        <v>0</v>
      </c>
      <c r="T27" s="115">
        <f t="shared" si="1"/>
        <v>0</v>
      </c>
      <c r="U27" s="115">
        <f t="shared" si="1"/>
        <v>0</v>
      </c>
      <c r="V27" s="115">
        <f t="shared" si="1"/>
        <v>0</v>
      </c>
      <c r="W27" s="115">
        <f t="shared" si="1"/>
        <v>0</v>
      </c>
      <c r="X27" s="115">
        <f t="shared" si="1"/>
        <v>0</v>
      </c>
      <c r="Y27" s="115">
        <f t="shared" si="1"/>
        <v>0</v>
      </c>
      <c r="Z27" s="115">
        <f t="shared" si="1"/>
        <v>0</v>
      </c>
      <c r="AA27" s="115">
        <f t="shared" si="1"/>
        <v>0</v>
      </c>
      <c r="AB27" s="115">
        <f t="shared" si="1"/>
        <v>0</v>
      </c>
      <c r="AC27" s="213">
        <f t="shared" si="7"/>
        <v>0</v>
      </c>
      <c r="AD27" s="267">
        <f>ROUND(IF(F27&gt;G27,G27,F27),2)</f>
        <v>0</v>
      </c>
      <c r="AE27" s="168"/>
    </row>
    <row r="28" spans="1:31" ht="19.5" customHeight="1" outlineLevel="1" x14ac:dyDescent="0.3">
      <c r="A28" s="331"/>
      <c r="B28" s="333"/>
      <c r="C28" s="335"/>
      <c r="D28" s="329"/>
      <c r="E28" s="337"/>
      <c r="F28" s="339"/>
      <c r="G28" s="341"/>
      <c r="H28" s="343"/>
      <c r="I28" s="345"/>
      <c r="J28" s="347"/>
      <c r="K28" s="329"/>
      <c r="M28" s="256" t="s">
        <v>247</v>
      </c>
      <c r="N28" s="117">
        <f>IFERROR(IF(OR((N12+N13)=N27,N12=0),0,N27-N12-N13),"")</f>
        <v>0</v>
      </c>
      <c r="O28" s="117">
        <f t="shared" ref="O28:AC28" si="10">IFERROR(IF(OR((O12+O13)=O27,O12=0),0,O27-O12-O13),"")</f>
        <v>0</v>
      </c>
      <c r="P28" s="117">
        <f t="shared" si="10"/>
        <v>0</v>
      </c>
      <c r="Q28" s="117">
        <f t="shared" si="10"/>
        <v>0</v>
      </c>
      <c r="R28" s="117">
        <f t="shared" si="10"/>
        <v>0</v>
      </c>
      <c r="S28" s="117">
        <f t="shared" si="10"/>
        <v>0</v>
      </c>
      <c r="T28" s="117">
        <f t="shared" si="10"/>
        <v>0</v>
      </c>
      <c r="U28" s="117">
        <f t="shared" si="10"/>
        <v>0</v>
      </c>
      <c r="V28" s="117">
        <f t="shared" si="10"/>
        <v>0</v>
      </c>
      <c r="W28" s="117">
        <f t="shared" si="10"/>
        <v>0</v>
      </c>
      <c r="X28" s="117">
        <f t="shared" si="10"/>
        <v>0</v>
      </c>
      <c r="Y28" s="117">
        <f t="shared" si="10"/>
        <v>0</v>
      </c>
      <c r="Z28" s="117">
        <f t="shared" si="10"/>
        <v>0</v>
      </c>
      <c r="AA28" s="117">
        <f t="shared" si="10"/>
        <v>0</v>
      </c>
      <c r="AB28" s="117">
        <f t="shared" si="10"/>
        <v>0</v>
      </c>
      <c r="AC28" s="213">
        <f t="shared" si="10"/>
        <v>0</v>
      </c>
      <c r="AD28" s="268">
        <f>IFERROR(IF(OR((AD12+AD13)=AD27,AD12=0),0,AD27-AD12-AD13),"")</f>
        <v>0</v>
      </c>
      <c r="AE28" s="263" t="str">
        <f>IF((AD27)=AD12+AD13,"no adjustment needed",IF(AD12=0,"no adjustment needed","adjustment needed"))</f>
        <v>no adjustment needed</v>
      </c>
    </row>
    <row r="29" spans="1:31" ht="19.5" customHeight="1" outlineLevel="1" thickBot="1" x14ac:dyDescent="0.35">
      <c r="A29" s="121" t="str">
        <f>'Basisdaten zum Projekt'!D16</f>
        <v/>
      </c>
      <c r="B29" s="122" t="str">
        <f>'Basisdaten zum Projekt'!E16</f>
        <v/>
      </c>
      <c r="C29" s="191">
        <f>IFERROR(SUMIF(B:B,M29,G:G),0)</f>
        <v>0</v>
      </c>
      <c r="D29" s="123">
        <f>MROUND(SUMIF(A:A,M29,G:G),0.5)</f>
        <v>0</v>
      </c>
      <c r="E29" s="192">
        <f>IFERROR(C29/D29,0)</f>
        <v>0</v>
      </c>
      <c r="F29" s="124">
        <f>E29*MROUND(J29,0.5)</f>
        <v>0</v>
      </c>
      <c r="G29" s="193">
        <f>SUMIF(B:B,M29,J:J)</f>
        <v>0</v>
      </c>
      <c r="H29" s="194">
        <f>IFERROR(G29-F29,0)</f>
        <v>0</v>
      </c>
      <c r="I29" s="125">
        <f>(SUMIF(B:B,M29,I:I))</f>
        <v>0</v>
      </c>
      <c r="J29" s="195">
        <f>IFERROR(((SUMIF(B:B,M29,AC:AC))/$H$6),0)</f>
        <v>0</v>
      </c>
      <c r="K29" s="114">
        <f t="shared" si="6"/>
        <v>0</v>
      </c>
      <c r="M29" s="257" t="s">
        <v>81</v>
      </c>
      <c r="N29" s="115">
        <f>IFERROR(IF(($I29&lt;$J29),(SUMIF($B:$B,$M29,N:N)/SUMIF($B:$B,$M29,$AC:$AC)*$I29),(SUMIF($B:$B,$M29,N:N)/SUMIF($B:$B,$M29,$AC:$AC)*$J29)),0)</f>
        <v>0</v>
      </c>
      <c r="O29" s="115">
        <f t="shared" si="1"/>
        <v>0</v>
      </c>
      <c r="P29" s="115">
        <f t="shared" si="1"/>
        <v>0</v>
      </c>
      <c r="Q29" s="115">
        <f t="shared" si="1"/>
        <v>0</v>
      </c>
      <c r="R29" s="115">
        <f t="shared" si="1"/>
        <v>0</v>
      </c>
      <c r="S29" s="115">
        <f t="shared" si="1"/>
        <v>0</v>
      </c>
      <c r="T29" s="115">
        <f t="shared" si="1"/>
        <v>0</v>
      </c>
      <c r="U29" s="115">
        <f t="shared" si="1"/>
        <v>0</v>
      </c>
      <c r="V29" s="115">
        <f t="shared" si="1"/>
        <v>0</v>
      </c>
      <c r="W29" s="115">
        <f t="shared" si="1"/>
        <v>0</v>
      </c>
      <c r="X29" s="115">
        <f t="shared" si="1"/>
        <v>0</v>
      </c>
      <c r="Y29" s="115">
        <f t="shared" si="1"/>
        <v>0</v>
      </c>
      <c r="Z29" s="115">
        <f t="shared" si="1"/>
        <v>0</v>
      </c>
      <c r="AA29" s="115">
        <f t="shared" si="1"/>
        <v>0</v>
      </c>
      <c r="AB29" s="115">
        <f t="shared" si="1"/>
        <v>0</v>
      </c>
      <c r="AC29" s="213">
        <f t="shared" si="7"/>
        <v>0</v>
      </c>
      <c r="AD29" s="267">
        <f>ROUND(IF(F29&gt;G29,G29,F29),2)</f>
        <v>0</v>
      </c>
      <c r="AE29" s="168"/>
    </row>
    <row r="30" spans="1:31" outlineLevel="1" x14ac:dyDescent="0.25">
      <c r="A30" s="126"/>
      <c r="B30" s="126"/>
      <c r="C30" s="127"/>
      <c r="D30" s="127"/>
      <c r="E30" s="128"/>
      <c r="F30" s="129"/>
      <c r="G30" s="130"/>
      <c r="H30" s="104"/>
      <c r="J30" s="129"/>
      <c r="K30" s="131"/>
      <c r="M30" s="100"/>
      <c r="N30" s="100"/>
      <c r="O30" s="100"/>
      <c r="P30" s="100"/>
      <c r="Q30" s="100"/>
      <c r="R30" s="100"/>
      <c r="S30" s="100"/>
      <c r="T30" s="100"/>
      <c r="U30" s="100"/>
      <c r="V30" s="100"/>
      <c r="W30" s="100"/>
      <c r="X30" s="100"/>
      <c r="Y30" s="100"/>
      <c r="Z30" s="100"/>
      <c r="AA30" s="100"/>
      <c r="AB30" s="100"/>
      <c r="AC30" s="100"/>
      <c r="AD30" s="100"/>
    </row>
    <row r="31" spans="1:31" outlineLevel="1" x14ac:dyDescent="0.25">
      <c r="A31" s="126"/>
      <c r="B31" s="126"/>
      <c r="C31" s="126"/>
      <c r="D31" s="126"/>
      <c r="E31" s="128"/>
      <c r="F31" s="129"/>
      <c r="G31" s="130"/>
      <c r="H31" s="104"/>
      <c r="K31" s="131"/>
      <c r="M31" s="100"/>
      <c r="N31" s="100"/>
      <c r="O31" s="100"/>
      <c r="P31" s="100"/>
      <c r="Q31" s="100"/>
      <c r="R31" s="100"/>
      <c r="S31" s="100"/>
      <c r="T31" s="100"/>
      <c r="U31" s="100"/>
      <c r="V31" s="100"/>
      <c r="W31" s="100"/>
      <c r="X31" s="100"/>
      <c r="Y31" s="100"/>
      <c r="Z31" s="100"/>
      <c r="AA31" s="100"/>
      <c r="AB31" s="100"/>
      <c r="AC31" s="100"/>
      <c r="AD31" s="100"/>
    </row>
    <row r="32" spans="1:31" ht="31.5" x14ac:dyDescent="0.25">
      <c r="C32" s="319" t="s">
        <v>59</v>
      </c>
      <c r="D32" s="319"/>
      <c r="E32" s="319"/>
      <c r="F32" s="319"/>
      <c r="G32" s="319"/>
      <c r="H32" s="319"/>
      <c r="I32" s="319"/>
      <c r="J32" s="132"/>
      <c r="N32" s="77"/>
    </row>
    <row r="33" spans="1:31" x14ac:dyDescent="0.25">
      <c r="N33" s="77"/>
    </row>
    <row r="34" spans="1:31" ht="47.25" customHeight="1" x14ac:dyDescent="0.25">
      <c r="C34" s="112" t="s">
        <v>342</v>
      </c>
      <c r="D34" s="112" t="s">
        <v>343</v>
      </c>
      <c r="E34" s="112" t="s">
        <v>344</v>
      </c>
      <c r="F34" s="112" t="s">
        <v>388</v>
      </c>
      <c r="G34" s="112" t="s">
        <v>346</v>
      </c>
      <c r="H34" s="133"/>
      <c r="I34" s="134"/>
      <c r="J34" s="134"/>
      <c r="M34" s="77"/>
    </row>
    <row r="35" spans="1:31" ht="15" customHeight="1" outlineLevel="1" x14ac:dyDescent="0.25">
      <c r="C35" s="135">
        <f>IF('Basisdaten zum Projekt'!C5=0,0,DATE(YEAR('Basisdaten zum Projekt'!C5),1,1))</f>
        <v>44562</v>
      </c>
      <c r="D35" s="136">
        <f>F60</f>
        <v>0</v>
      </c>
      <c r="E35" s="137">
        <f t="shared" ref="E35" si="11">IFERROR(AC61,0)</f>
        <v>0</v>
      </c>
      <c r="F35" s="138">
        <f t="shared" ref="F35:F41" si="12">D35-E35</f>
        <v>0</v>
      </c>
      <c r="G35" s="139" t="str">
        <f>INDEX($B$1:B149,SUMPRODUCT(MAX((B48:B59&lt;&gt;"")*ROW(B48:B59))))</f>
        <v>P1</v>
      </c>
      <c r="H35" s="320" t="s">
        <v>347</v>
      </c>
      <c r="I35" s="140"/>
      <c r="J35" s="140"/>
      <c r="K35" s="141"/>
      <c r="L35" s="142"/>
      <c r="M35" s="143"/>
    </row>
    <row r="36" spans="1:31" outlineLevel="1" x14ac:dyDescent="0.25">
      <c r="C36" s="135">
        <f>IFERROR(IF(EDATE(C35,12)&lt;=(DATE(YEAR('Basisdaten zum Projekt'!$C$6),1,1)),EDATE(C35,12),""),"")</f>
        <v>44927</v>
      </c>
      <c r="D36" s="136">
        <f>F75</f>
        <v>0</v>
      </c>
      <c r="E36" s="137">
        <f>IFERROR(AC76,0)</f>
        <v>0</v>
      </c>
      <c r="F36" s="138">
        <f t="shared" si="12"/>
        <v>0</v>
      </c>
      <c r="G36" s="139" t="str">
        <f>INDEX(B1:B149,SUMPRODUCT(MAX((B63:B74&lt;&gt;"")*ROW(B63:B74))))</f>
        <v>P2</v>
      </c>
      <c r="H36" s="320"/>
      <c r="I36" s="140"/>
      <c r="J36" s="140"/>
      <c r="K36" s="141"/>
      <c r="L36" s="141"/>
      <c r="M36" s="77"/>
    </row>
    <row r="37" spans="1:31" ht="15.75" outlineLevel="1" x14ac:dyDescent="0.25">
      <c r="C37" s="135">
        <f>IFERROR(IF(EDATE(C36,12)&lt;=(DATE(YEAR('Basisdaten zum Projekt'!$C$6),1,1)),EDATE(C36,12),""),"")</f>
        <v>45292</v>
      </c>
      <c r="D37" s="136">
        <f>F90</f>
        <v>0</v>
      </c>
      <c r="E37" s="137">
        <f>IFERROR(AC91,0)</f>
        <v>0</v>
      </c>
      <c r="F37" s="138">
        <f t="shared" si="12"/>
        <v>0</v>
      </c>
      <c r="G37" s="139" t="str">
        <f>INDEX(B1:B149,SUMPRODUCT(MAX((B78:B89&lt;&gt;"")*ROW(B78:B89))))</f>
        <v>P2</v>
      </c>
      <c r="H37" s="320"/>
      <c r="M37"/>
    </row>
    <row r="38" spans="1:31" outlineLevel="1" x14ac:dyDescent="0.25">
      <c r="C38" s="135">
        <f>IFERROR(IF(EDATE(C37,12)&lt;=(DATE(YEAR('Basisdaten zum Projekt'!$C$6),1,1)),EDATE(C37,12),""),"")</f>
        <v>45658</v>
      </c>
      <c r="D38" s="136">
        <f>F105</f>
        <v>0</v>
      </c>
      <c r="E38" s="137">
        <f>IFERROR(AC106,0)</f>
        <v>0</v>
      </c>
      <c r="F38" s="138">
        <f t="shared" si="12"/>
        <v>0</v>
      </c>
      <c r="G38" s="139" t="str">
        <f>INDEX(B1:B149,SUMPRODUCT(MAX((B93:B104&lt;&gt;"")*ROW(B93:B104))))</f>
        <v>P2</v>
      </c>
      <c r="H38" s="320"/>
      <c r="M38" s="77"/>
    </row>
    <row r="39" spans="1:31" outlineLevel="1" x14ac:dyDescent="0.25">
      <c r="C39" s="135" t="str">
        <f>IFERROR(IF(EDATE(C38,12)&lt;=(DATE(YEAR('Basisdaten zum Projekt'!$C$6),1,1)),EDATE(C38,12),""),"")</f>
        <v/>
      </c>
      <c r="D39" s="136">
        <f>F120</f>
        <v>0</v>
      </c>
      <c r="E39" s="137">
        <f>IFERROR(AC121,0)</f>
        <v>0</v>
      </c>
      <c r="F39" s="138">
        <f t="shared" si="12"/>
        <v>0</v>
      </c>
      <c r="G39" s="139">
        <f>INDEX(B1:B149,SUMPRODUCT(MAX((B108:B119&lt;&gt;"")*ROW(B108:B119))))</f>
        <v>0</v>
      </c>
      <c r="H39" s="320"/>
      <c r="M39" s="144"/>
    </row>
    <row r="40" spans="1:31" outlineLevel="1" x14ac:dyDescent="0.25">
      <c r="C40" s="135" t="str">
        <f>IFERROR(IF(EDATE(C39,12)&lt;=(DATE(YEAR('Basisdaten zum Projekt'!$C$6),1,1)),EDATE(C39,12),""),"")</f>
        <v/>
      </c>
      <c r="D40" s="136">
        <f>F135</f>
        <v>0</v>
      </c>
      <c r="E40" s="137">
        <f>IFERROR(AC136,0)</f>
        <v>0</v>
      </c>
      <c r="F40" s="138">
        <f t="shared" si="12"/>
        <v>0</v>
      </c>
      <c r="G40" s="139">
        <f>INDEX(B1:B149,SUMPRODUCT(MAX((B123:B134&lt;&gt;"")*ROW(B123:B134))))</f>
        <v>0</v>
      </c>
      <c r="H40" s="320"/>
      <c r="M40" s="77"/>
    </row>
    <row r="41" spans="1:31" outlineLevel="1" x14ac:dyDescent="0.25">
      <c r="C41" s="135" t="str">
        <f>IFERROR(IF(EDATE(C40,12)&lt;=(DATE(YEAR('Basisdaten zum Projekt'!$C$6),1,1)),EDATE(C40,12),""),"")</f>
        <v/>
      </c>
      <c r="D41" s="136">
        <f>F150</f>
        <v>0</v>
      </c>
      <c r="E41" s="137">
        <f>IFERROR(AC151,0)</f>
        <v>0</v>
      </c>
      <c r="F41" s="138">
        <f t="shared" si="12"/>
        <v>0</v>
      </c>
      <c r="G41" s="139">
        <f>INDEX(B1:B149,SUMPRODUCT(MAX((B138:B149&lt;&gt;"")*ROW(B138:B149))))</f>
        <v>0</v>
      </c>
      <c r="H41" s="320"/>
      <c r="N41" s="77"/>
    </row>
    <row r="42" spans="1:31" outlineLevel="1" x14ac:dyDescent="0.25">
      <c r="E42" s="145"/>
      <c r="F42" s="146"/>
      <c r="G42" s="103"/>
      <c r="H42" s="147"/>
      <c r="I42" s="148"/>
      <c r="J42" s="149"/>
      <c r="O42" s="77"/>
    </row>
    <row r="43" spans="1:31" ht="24.75" customHeight="1" outlineLevel="1" x14ac:dyDescent="0.25">
      <c r="E43" s="145"/>
      <c r="F43" s="146"/>
      <c r="G43" s="103"/>
      <c r="H43" s="147"/>
      <c r="I43" s="150"/>
      <c r="J43" s="150"/>
      <c r="K43" s="149"/>
      <c r="O43" s="77"/>
    </row>
    <row r="44" spans="1:31" ht="33.75" x14ac:dyDescent="0.25">
      <c r="B44" s="319" t="s">
        <v>54</v>
      </c>
      <c r="C44" s="319"/>
      <c r="D44" s="319"/>
      <c r="E44" s="319"/>
      <c r="F44" s="319"/>
      <c r="G44" s="319"/>
      <c r="H44" s="319"/>
      <c r="I44" s="319"/>
      <c r="J44" s="319"/>
      <c r="K44" s="151"/>
      <c r="M44" s="321" t="s">
        <v>55</v>
      </c>
      <c r="N44" s="321"/>
      <c r="O44" s="321"/>
      <c r="P44" s="321"/>
      <c r="Q44" s="321"/>
      <c r="R44" s="321"/>
      <c r="S44" s="321"/>
      <c r="T44" s="321"/>
      <c r="U44" s="321"/>
      <c r="V44" s="321"/>
      <c r="W44" s="321"/>
      <c r="X44" s="321"/>
      <c r="Y44" s="321"/>
      <c r="Z44" s="321"/>
      <c r="AA44" s="321"/>
      <c r="AB44" s="321"/>
      <c r="AC44" s="321"/>
      <c r="AD44" s="321"/>
      <c r="AE44" s="321"/>
    </row>
    <row r="45" spans="1:31" ht="15.75" thickBot="1" x14ac:dyDescent="0.3">
      <c r="A45" s="45"/>
      <c r="E45" s="45"/>
    </row>
    <row r="46" spans="1:31" ht="15.75" customHeight="1" x14ac:dyDescent="0.25">
      <c r="B46" s="152"/>
      <c r="C46" s="152"/>
      <c r="D46" s="152"/>
      <c r="E46" s="322" t="s">
        <v>330</v>
      </c>
      <c r="F46" s="323"/>
      <c r="G46" s="324"/>
      <c r="H46" s="322" t="s">
        <v>331</v>
      </c>
      <c r="I46" s="323"/>
      <c r="J46" s="324"/>
      <c r="N46" s="325" t="s">
        <v>348</v>
      </c>
      <c r="O46" s="326"/>
      <c r="P46" s="326"/>
      <c r="Q46" s="326"/>
      <c r="R46" s="326"/>
      <c r="S46" s="326"/>
      <c r="T46" s="326"/>
      <c r="U46" s="326"/>
      <c r="V46" s="326"/>
      <c r="W46" s="326"/>
      <c r="X46" s="326"/>
      <c r="Y46" s="326"/>
      <c r="Z46" s="326"/>
      <c r="AA46" s="326"/>
      <c r="AB46" s="326"/>
      <c r="AC46" s="327"/>
    </row>
    <row r="47" spans="1:31" ht="49.5" customHeight="1" x14ac:dyDescent="0.25">
      <c r="B47" s="153" t="s">
        <v>105</v>
      </c>
      <c r="C47" s="153" t="s">
        <v>71</v>
      </c>
      <c r="D47" s="154" t="s">
        <v>349</v>
      </c>
      <c r="E47" s="155" t="s">
        <v>350</v>
      </c>
      <c r="F47" s="31" t="s">
        <v>351</v>
      </c>
      <c r="G47" s="156" t="s">
        <v>352</v>
      </c>
      <c r="H47" s="157" t="s">
        <v>350</v>
      </c>
      <c r="I47" s="31" t="s">
        <v>351</v>
      </c>
      <c r="J47" s="156" t="s">
        <v>353</v>
      </c>
      <c r="M47" s="31" t="s">
        <v>349</v>
      </c>
      <c r="N47" s="158" t="s">
        <v>354</v>
      </c>
      <c r="O47" s="158" t="s">
        <v>355</v>
      </c>
      <c r="P47" s="158" t="s">
        <v>356</v>
      </c>
      <c r="Q47" s="158" t="s">
        <v>357</v>
      </c>
      <c r="R47" s="158" t="s">
        <v>358</v>
      </c>
      <c r="S47" s="31" t="s">
        <v>359</v>
      </c>
      <c r="T47" s="31" t="s">
        <v>360</v>
      </c>
      <c r="U47" s="31" t="s">
        <v>361</v>
      </c>
      <c r="V47" s="31" t="s">
        <v>362</v>
      </c>
      <c r="W47" s="31" t="s">
        <v>363</v>
      </c>
      <c r="X47" s="31" t="s">
        <v>364</v>
      </c>
      <c r="Y47" s="31" t="s">
        <v>365</v>
      </c>
      <c r="Z47" s="31" t="s">
        <v>366</v>
      </c>
      <c r="AA47" s="31" t="s">
        <v>367</v>
      </c>
      <c r="AB47" s="31" t="s">
        <v>368</v>
      </c>
      <c r="AC47" s="158" t="s">
        <v>369</v>
      </c>
      <c r="AE47" s="159"/>
    </row>
    <row r="48" spans="1:31" outlineLevel="1" x14ac:dyDescent="0.25">
      <c r="B48" s="160" t="str">
        <f>IF(C48&gt;0,IFERROR(_xlfn.IFS(D48&lt;=DATE(YEAR('Basisdaten zum Projekt'!$E$12),MONTH('Basisdaten zum Projekt'!$E$12),1),'Basisdaten zum Projekt'!$A$12,D48&lt;=DATE(YEAR('Basisdaten zum Projekt'!$E$13),MONTH('Basisdaten zum Projekt'!$E$13),1),'Basisdaten zum Projekt'!$A$13,D48&lt;=DATE(YEAR('Basisdaten zum Projekt'!$E$14),MONTH('Basisdaten zum Projekt'!$E$14),1),'Basisdaten zum Projekt'!$A$14,D48&lt;=DATE(YEAR('Basisdaten zum Projekt'!$E$15),MONTH('Basisdaten zum Projekt'!$E$15),1),'Basisdaten zum Projekt'!$A$15,D48&lt;=DATE(YEAR('Basisdaten zum Projekt'!$E$16),MONTH('Basisdaten zum Projekt'!$E$16),1),'Basisdaten zum Projekt'!$A$16),""),"")</f>
        <v/>
      </c>
      <c r="C48" s="160">
        <f>IF(DATE(YEAR('Basisdaten zum Projekt'!$C$5),MONTH('Basisdaten zum Projekt'!$C$5),1)=D48,1,0)</f>
        <v>0</v>
      </c>
      <c r="D48" s="161">
        <f>IF('Basisdaten zum Projekt'!C5=0,0,DATE(YEAR('Basisdaten zum Projekt'!$C$5),1,1))</f>
        <v>44562</v>
      </c>
      <c r="E48" s="162"/>
      <c r="F48" s="115">
        <f t="shared" ref="F48:F59" si="13">215/12*E48</f>
        <v>0</v>
      </c>
      <c r="G48" s="163"/>
      <c r="H48" s="162"/>
      <c r="I48" s="115">
        <f t="shared" ref="I48:I59" si="14">215/12*H48</f>
        <v>0</v>
      </c>
      <c r="J48" s="164"/>
      <c r="M48" s="161">
        <f t="shared" ref="M48:M105" si="15">D48</f>
        <v>44562</v>
      </c>
      <c r="N48" s="166"/>
      <c r="O48" s="166"/>
      <c r="P48" s="166"/>
      <c r="Q48" s="166"/>
      <c r="R48" s="166"/>
      <c r="S48" s="166"/>
      <c r="T48" s="166"/>
      <c r="U48" s="166"/>
      <c r="V48" s="166"/>
      <c r="W48" s="166"/>
      <c r="X48" s="166"/>
      <c r="Y48" s="166"/>
      <c r="Z48" s="166"/>
      <c r="AA48" s="166"/>
      <c r="AB48" s="166"/>
      <c r="AC48" s="137">
        <f t="shared" ref="AC48:AC59" si="16">SUM(N48:AB48)</f>
        <v>0</v>
      </c>
      <c r="AE48" s="159"/>
    </row>
    <row r="49" spans="2:31" outlineLevel="1" x14ac:dyDescent="0.25">
      <c r="B49" s="160" t="str">
        <f>IF(C49&gt;0,IFERROR(_xlfn.IFS(D49&lt;=DATE(YEAR('Basisdaten zum Projekt'!$E$12),MONTH('Basisdaten zum Projekt'!$E$12),1),'Basisdaten zum Projekt'!$A$12,D49&lt;=DATE(YEAR('Basisdaten zum Projekt'!$E$13),MONTH('Basisdaten zum Projekt'!$E$13),1),'Basisdaten zum Projekt'!$A$13,D49&lt;=DATE(YEAR('Basisdaten zum Projekt'!$E$14),MONTH('Basisdaten zum Projekt'!$E$14),1),'Basisdaten zum Projekt'!$A$14,D49&lt;=DATE(YEAR('Basisdaten zum Projekt'!$E$15),MONTH('Basisdaten zum Projekt'!$E$15),1),'Basisdaten zum Projekt'!$A$15,D49&lt;=DATE(YEAR('Basisdaten zum Projekt'!$E$16),MONTH('Basisdaten zum Projekt'!$E$16),1),'Basisdaten zum Projekt'!$A$16),""),"")</f>
        <v/>
      </c>
      <c r="C49" s="160">
        <f>IF(C48&gt;0,C48+1,IF(DATE(YEAR('Basisdaten zum Projekt'!$C$5),MONTH('Basisdaten zum Projekt'!$C$5),1)=D49,1,0))</f>
        <v>0</v>
      </c>
      <c r="D49" s="161">
        <f t="shared" ref="D49:D59" si="17">DATE(YEAR(D48),MONTH(D48)+1,DAY(D48))</f>
        <v>44593</v>
      </c>
      <c r="E49" s="162"/>
      <c r="F49" s="115">
        <f t="shared" si="13"/>
        <v>0</v>
      </c>
      <c r="G49" s="163"/>
      <c r="H49" s="162"/>
      <c r="I49" s="115">
        <f t="shared" si="14"/>
        <v>0</v>
      </c>
      <c r="J49" s="164"/>
      <c r="M49" s="161">
        <f t="shared" si="15"/>
        <v>44593</v>
      </c>
      <c r="N49" s="166"/>
      <c r="O49" s="166"/>
      <c r="P49" s="166"/>
      <c r="Q49" s="166"/>
      <c r="R49" s="166"/>
      <c r="S49" s="166"/>
      <c r="T49" s="166"/>
      <c r="U49" s="166"/>
      <c r="V49" s="166"/>
      <c r="W49" s="166"/>
      <c r="X49" s="166"/>
      <c r="Y49" s="166"/>
      <c r="Z49" s="166"/>
      <c r="AA49" s="166"/>
      <c r="AB49" s="166"/>
      <c r="AC49" s="137">
        <f t="shared" si="16"/>
        <v>0</v>
      </c>
      <c r="AE49" s="159"/>
    </row>
    <row r="50" spans="2:31" outlineLevel="1" x14ac:dyDescent="0.25">
      <c r="B50" s="160" t="str">
        <f>IF(C50&gt;0,IFERROR(_xlfn.IFS(D50&lt;=DATE(YEAR('Basisdaten zum Projekt'!$E$12),MONTH('Basisdaten zum Projekt'!$E$12),1),'Basisdaten zum Projekt'!$A$12,D50&lt;=DATE(YEAR('Basisdaten zum Projekt'!$E$13),MONTH('Basisdaten zum Projekt'!$E$13),1),'Basisdaten zum Projekt'!$A$13,D50&lt;=DATE(YEAR('Basisdaten zum Projekt'!$E$14),MONTH('Basisdaten zum Projekt'!$E$14),1),'Basisdaten zum Projekt'!$A$14,D50&lt;=DATE(YEAR('Basisdaten zum Projekt'!$E$15),MONTH('Basisdaten zum Projekt'!$E$15),1),'Basisdaten zum Projekt'!$A$15,D50&lt;=DATE(YEAR('Basisdaten zum Projekt'!$E$16),MONTH('Basisdaten zum Projekt'!$E$16),1),'Basisdaten zum Projekt'!$A$16),""),"")</f>
        <v/>
      </c>
      <c r="C50" s="160">
        <f>IF(C49&gt;0,C49+1,IF(DATE(YEAR('Basisdaten zum Projekt'!$C$5),MONTH('Basisdaten zum Projekt'!$C$5),1)=D50,1,0))</f>
        <v>0</v>
      </c>
      <c r="D50" s="161">
        <f t="shared" si="17"/>
        <v>44621</v>
      </c>
      <c r="E50" s="162"/>
      <c r="F50" s="115">
        <f t="shared" si="13"/>
        <v>0</v>
      </c>
      <c r="G50" s="163"/>
      <c r="H50" s="162"/>
      <c r="I50" s="115">
        <f t="shared" si="14"/>
        <v>0</v>
      </c>
      <c r="J50" s="164"/>
      <c r="M50" s="161">
        <f t="shared" si="15"/>
        <v>44621</v>
      </c>
      <c r="N50" s="166"/>
      <c r="O50" s="166"/>
      <c r="P50" s="166"/>
      <c r="Q50" s="166"/>
      <c r="R50" s="166"/>
      <c r="S50" s="166"/>
      <c r="T50" s="166"/>
      <c r="U50" s="166"/>
      <c r="V50" s="166"/>
      <c r="W50" s="166"/>
      <c r="X50" s="166"/>
      <c r="Y50" s="166"/>
      <c r="Z50" s="166"/>
      <c r="AA50" s="166"/>
      <c r="AB50" s="166"/>
      <c r="AC50" s="137">
        <f t="shared" si="16"/>
        <v>0</v>
      </c>
      <c r="AE50" s="159"/>
    </row>
    <row r="51" spans="2:31" outlineLevel="1" x14ac:dyDescent="0.25">
      <c r="B51" s="160" t="str">
        <f>IF(C51&gt;0,IFERROR(_xlfn.IFS(D51&lt;=DATE(YEAR('Basisdaten zum Projekt'!$E$12),MONTH('Basisdaten zum Projekt'!$E$12),1),'Basisdaten zum Projekt'!$A$12,D51&lt;=DATE(YEAR('Basisdaten zum Projekt'!$E$13),MONTH('Basisdaten zum Projekt'!$E$13),1),'Basisdaten zum Projekt'!$A$13,D51&lt;=DATE(YEAR('Basisdaten zum Projekt'!$E$14),MONTH('Basisdaten zum Projekt'!$E$14),1),'Basisdaten zum Projekt'!$A$14,D51&lt;=DATE(YEAR('Basisdaten zum Projekt'!$E$15),MONTH('Basisdaten zum Projekt'!$E$15),1),'Basisdaten zum Projekt'!$A$15,D51&lt;=DATE(YEAR('Basisdaten zum Projekt'!$E$16),MONTH('Basisdaten zum Projekt'!$E$16),1),'Basisdaten zum Projekt'!$A$16),""),"")</f>
        <v>P1</v>
      </c>
      <c r="C51" s="160">
        <f>IF(C50&gt;0,C50+1,IF(DATE(YEAR('Basisdaten zum Projekt'!$C$5),MONTH('Basisdaten zum Projekt'!$C$5),1)=D51,1,0))</f>
        <v>1</v>
      </c>
      <c r="D51" s="161">
        <f t="shared" si="17"/>
        <v>44652</v>
      </c>
      <c r="E51" s="162"/>
      <c r="F51" s="115">
        <f t="shared" si="13"/>
        <v>0</v>
      </c>
      <c r="G51" s="163"/>
      <c r="H51" s="162"/>
      <c r="I51" s="115">
        <f t="shared" si="14"/>
        <v>0</v>
      </c>
      <c r="J51" s="164"/>
      <c r="M51" s="161">
        <f t="shared" si="15"/>
        <v>44652</v>
      </c>
      <c r="N51" s="166"/>
      <c r="O51" s="166"/>
      <c r="P51" s="166"/>
      <c r="Q51" s="166"/>
      <c r="R51" s="166"/>
      <c r="S51" s="166"/>
      <c r="T51" s="166"/>
      <c r="U51" s="166"/>
      <c r="V51" s="166"/>
      <c r="W51" s="166"/>
      <c r="X51" s="166"/>
      <c r="Y51" s="166"/>
      <c r="Z51" s="166"/>
      <c r="AA51" s="166"/>
      <c r="AB51" s="166"/>
      <c r="AC51" s="137">
        <f t="shared" si="16"/>
        <v>0</v>
      </c>
      <c r="AD51" s="167"/>
    </row>
    <row r="52" spans="2:31" outlineLevel="1" x14ac:dyDescent="0.25">
      <c r="B52" s="160" t="str">
        <f>IF(C52&gt;0,IFERROR(_xlfn.IFS(D52&lt;=DATE(YEAR('Basisdaten zum Projekt'!$E$12),MONTH('Basisdaten zum Projekt'!$E$12),1),'Basisdaten zum Projekt'!$A$12,D52&lt;=DATE(YEAR('Basisdaten zum Projekt'!$E$13),MONTH('Basisdaten zum Projekt'!$E$13),1),'Basisdaten zum Projekt'!$A$13,D52&lt;=DATE(YEAR('Basisdaten zum Projekt'!$E$14),MONTH('Basisdaten zum Projekt'!$E$14),1),'Basisdaten zum Projekt'!$A$14,D52&lt;=DATE(YEAR('Basisdaten zum Projekt'!$E$15),MONTH('Basisdaten zum Projekt'!$E$15),1),'Basisdaten zum Projekt'!$A$15,D52&lt;=DATE(YEAR('Basisdaten zum Projekt'!$E$16),MONTH('Basisdaten zum Projekt'!$E$16),1),'Basisdaten zum Projekt'!$A$16),""),"")</f>
        <v>P1</v>
      </c>
      <c r="C52" s="160">
        <f>IF(C51&gt;0,C51+1,IF(DATE(YEAR('Basisdaten zum Projekt'!$C$5),MONTH('Basisdaten zum Projekt'!$C$5),1)=D52,1,0))</f>
        <v>2</v>
      </c>
      <c r="D52" s="161">
        <f t="shared" si="17"/>
        <v>44682</v>
      </c>
      <c r="E52" s="198"/>
      <c r="F52" s="115">
        <f t="shared" si="13"/>
        <v>0</v>
      </c>
      <c r="G52" s="199"/>
      <c r="H52" s="198"/>
      <c r="I52" s="115">
        <f t="shared" si="14"/>
        <v>0</v>
      </c>
      <c r="J52" s="200"/>
      <c r="M52" s="161">
        <f t="shared" si="15"/>
        <v>44682</v>
      </c>
      <c r="N52" s="166"/>
      <c r="O52" s="166"/>
      <c r="P52" s="166"/>
      <c r="Q52" s="166"/>
      <c r="R52" s="166"/>
      <c r="S52" s="166"/>
      <c r="T52" s="166"/>
      <c r="U52" s="166"/>
      <c r="V52" s="166"/>
      <c r="W52" s="166"/>
      <c r="X52" s="166"/>
      <c r="Y52" s="166"/>
      <c r="Z52" s="166"/>
      <c r="AA52" s="166"/>
      <c r="AB52" s="166"/>
      <c r="AC52" s="137">
        <f t="shared" si="16"/>
        <v>0</v>
      </c>
      <c r="AD52" s="167"/>
      <c r="AE52" s="159"/>
    </row>
    <row r="53" spans="2:31" outlineLevel="1" x14ac:dyDescent="0.25">
      <c r="B53" s="160" t="str">
        <f>IF(C53&gt;0,IFERROR(_xlfn.IFS(D53&lt;=DATE(YEAR('Basisdaten zum Projekt'!$E$12),MONTH('Basisdaten zum Projekt'!$E$12),1),'Basisdaten zum Projekt'!$A$12,D53&lt;=DATE(YEAR('Basisdaten zum Projekt'!$E$13),MONTH('Basisdaten zum Projekt'!$E$13),1),'Basisdaten zum Projekt'!$A$13,D53&lt;=DATE(YEAR('Basisdaten zum Projekt'!$E$14),MONTH('Basisdaten zum Projekt'!$E$14),1),'Basisdaten zum Projekt'!$A$14,D53&lt;=DATE(YEAR('Basisdaten zum Projekt'!$E$15),MONTH('Basisdaten zum Projekt'!$E$15),1),'Basisdaten zum Projekt'!$A$15,D53&lt;=DATE(YEAR('Basisdaten zum Projekt'!$E$16),MONTH('Basisdaten zum Projekt'!$E$16),1),'Basisdaten zum Projekt'!$A$16),""),"")</f>
        <v>P1</v>
      </c>
      <c r="C53" s="160">
        <f>IF(C52&gt;0,C52+1,IF(DATE(YEAR('Basisdaten zum Projekt'!$C$5),MONTH('Basisdaten zum Projekt'!$C$5),1)=D53,1,0))</f>
        <v>3</v>
      </c>
      <c r="D53" s="161">
        <f t="shared" si="17"/>
        <v>44713</v>
      </c>
      <c r="E53" s="198"/>
      <c r="F53" s="115">
        <f t="shared" si="13"/>
        <v>0</v>
      </c>
      <c r="G53" s="199"/>
      <c r="H53" s="198"/>
      <c r="I53" s="115">
        <f t="shared" si="14"/>
        <v>0</v>
      </c>
      <c r="J53" s="200"/>
      <c r="M53" s="161">
        <f t="shared" si="15"/>
        <v>44713</v>
      </c>
      <c r="N53" s="166"/>
      <c r="O53" s="166"/>
      <c r="P53" s="166"/>
      <c r="Q53" s="166"/>
      <c r="R53" s="166"/>
      <c r="S53" s="166"/>
      <c r="T53" s="166"/>
      <c r="U53" s="166"/>
      <c r="V53" s="166"/>
      <c r="W53" s="166"/>
      <c r="X53" s="166"/>
      <c r="Y53" s="166"/>
      <c r="Z53" s="166"/>
      <c r="AA53" s="166"/>
      <c r="AB53" s="166"/>
      <c r="AC53" s="137">
        <f t="shared" si="16"/>
        <v>0</v>
      </c>
      <c r="AD53" s="167"/>
      <c r="AE53" s="159"/>
    </row>
    <row r="54" spans="2:31" outlineLevel="1" x14ac:dyDescent="0.25">
      <c r="B54" s="160" t="str">
        <f>IF(C54&gt;0,IFERROR(_xlfn.IFS(D54&lt;=DATE(YEAR('Basisdaten zum Projekt'!$E$12),MONTH('Basisdaten zum Projekt'!$E$12),1),'Basisdaten zum Projekt'!$A$12,D54&lt;=DATE(YEAR('Basisdaten zum Projekt'!$E$13),MONTH('Basisdaten zum Projekt'!$E$13),1),'Basisdaten zum Projekt'!$A$13,D54&lt;=DATE(YEAR('Basisdaten zum Projekt'!$E$14),MONTH('Basisdaten zum Projekt'!$E$14),1),'Basisdaten zum Projekt'!$A$14,D54&lt;=DATE(YEAR('Basisdaten zum Projekt'!$E$15),MONTH('Basisdaten zum Projekt'!$E$15),1),'Basisdaten zum Projekt'!$A$15,D54&lt;=DATE(YEAR('Basisdaten zum Projekt'!$E$16),MONTH('Basisdaten zum Projekt'!$E$16),1),'Basisdaten zum Projekt'!$A$16),""),"")</f>
        <v>P1</v>
      </c>
      <c r="C54" s="160">
        <f>IF(C53&gt;0,C53+1,IF(DATE(YEAR('Basisdaten zum Projekt'!$C$5),MONTH('Basisdaten zum Projekt'!$C$5),1)=D54,1,0))</f>
        <v>4</v>
      </c>
      <c r="D54" s="161">
        <f t="shared" si="17"/>
        <v>44743</v>
      </c>
      <c r="E54" s="198"/>
      <c r="F54" s="115">
        <f t="shared" si="13"/>
        <v>0</v>
      </c>
      <c r="G54" s="199"/>
      <c r="H54" s="198"/>
      <c r="I54" s="115">
        <f t="shared" si="14"/>
        <v>0</v>
      </c>
      <c r="J54" s="200"/>
      <c r="M54" s="161">
        <f t="shared" si="15"/>
        <v>44743</v>
      </c>
      <c r="N54" s="166"/>
      <c r="O54" s="166"/>
      <c r="P54" s="166"/>
      <c r="Q54" s="166"/>
      <c r="R54" s="166"/>
      <c r="S54" s="166"/>
      <c r="T54" s="166"/>
      <c r="U54" s="166"/>
      <c r="V54" s="166"/>
      <c r="W54" s="166"/>
      <c r="X54" s="166"/>
      <c r="Y54" s="166"/>
      <c r="Z54" s="166"/>
      <c r="AA54" s="166"/>
      <c r="AB54" s="166"/>
      <c r="AC54" s="137">
        <f t="shared" si="16"/>
        <v>0</v>
      </c>
      <c r="AD54" s="167"/>
      <c r="AE54" s="151"/>
    </row>
    <row r="55" spans="2:31" outlineLevel="1" x14ac:dyDescent="0.25">
      <c r="B55" s="160" t="str">
        <f>IF(C55&gt;0,IFERROR(_xlfn.IFS(D55&lt;=DATE(YEAR('Basisdaten zum Projekt'!$E$12),MONTH('Basisdaten zum Projekt'!$E$12),1),'Basisdaten zum Projekt'!$A$12,D55&lt;=DATE(YEAR('Basisdaten zum Projekt'!$E$13),MONTH('Basisdaten zum Projekt'!$E$13),1),'Basisdaten zum Projekt'!$A$13,D55&lt;=DATE(YEAR('Basisdaten zum Projekt'!$E$14),MONTH('Basisdaten zum Projekt'!$E$14),1),'Basisdaten zum Projekt'!$A$14,D55&lt;=DATE(YEAR('Basisdaten zum Projekt'!$E$15),MONTH('Basisdaten zum Projekt'!$E$15),1),'Basisdaten zum Projekt'!$A$15,D55&lt;=DATE(YEAR('Basisdaten zum Projekt'!$E$16),MONTH('Basisdaten zum Projekt'!$E$16),1),'Basisdaten zum Projekt'!$A$16),""),"")</f>
        <v>P1</v>
      </c>
      <c r="C55" s="160">
        <f>IF(C54&gt;0,C54+1,IF(DATE(YEAR('Basisdaten zum Projekt'!$C$5),MONTH('Basisdaten zum Projekt'!$C$5),1)=D55,1,0))</f>
        <v>5</v>
      </c>
      <c r="D55" s="161">
        <f t="shared" si="17"/>
        <v>44774</v>
      </c>
      <c r="E55" s="162"/>
      <c r="F55" s="115">
        <f t="shared" si="13"/>
        <v>0</v>
      </c>
      <c r="G55" s="163"/>
      <c r="H55" s="162"/>
      <c r="I55" s="115">
        <f t="shared" si="14"/>
        <v>0</v>
      </c>
      <c r="J55" s="164"/>
      <c r="M55" s="161">
        <f t="shared" si="15"/>
        <v>44774</v>
      </c>
      <c r="N55" s="166"/>
      <c r="O55" s="166"/>
      <c r="P55" s="166"/>
      <c r="Q55" s="166"/>
      <c r="R55" s="166"/>
      <c r="S55" s="166"/>
      <c r="T55" s="166"/>
      <c r="U55" s="166"/>
      <c r="V55" s="166"/>
      <c r="W55" s="166"/>
      <c r="X55" s="166"/>
      <c r="Y55" s="166"/>
      <c r="Z55" s="166"/>
      <c r="AA55" s="166"/>
      <c r="AB55" s="166"/>
      <c r="AC55" s="137">
        <f t="shared" si="16"/>
        <v>0</v>
      </c>
      <c r="AD55" s="167"/>
      <c r="AE55" s="151"/>
    </row>
    <row r="56" spans="2:31" outlineLevel="1" x14ac:dyDescent="0.25">
      <c r="B56" s="160" t="str">
        <f>IF(C56&gt;0,IFERROR(_xlfn.IFS(D56&lt;=DATE(YEAR('Basisdaten zum Projekt'!$E$12),MONTH('Basisdaten zum Projekt'!$E$12),1),'Basisdaten zum Projekt'!$A$12,D56&lt;=DATE(YEAR('Basisdaten zum Projekt'!$E$13),MONTH('Basisdaten zum Projekt'!$E$13),1),'Basisdaten zum Projekt'!$A$13,D56&lt;=DATE(YEAR('Basisdaten zum Projekt'!$E$14),MONTH('Basisdaten zum Projekt'!$E$14),1),'Basisdaten zum Projekt'!$A$14,D56&lt;=DATE(YEAR('Basisdaten zum Projekt'!$E$15),MONTH('Basisdaten zum Projekt'!$E$15),1),'Basisdaten zum Projekt'!$A$15,D56&lt;=DATE(YEAR('Basisdaten zum Projekt'!$E$16),MONTH('Basisdaten zum Projekt'!$E$16),1),'Basisdaten zum Projekt'!$A$16),""),"")</f>
        <v>P1</v>
      </c>
      <c r="C56" s="160">
        <f>IF(C55&gt;0,C55+1,IF(DATE(YEAR('Basisdaten zum Projekt'!$C$5),MONTH('Basisdaten zum Projekt'!$C$5),1)=D56,1,0))</f>
        <v>6</v>
      </c>
      <c r="D56" s="161">
        <f t="shared" si="17"/>
        <v>44805</v>
      </c>
      <c r="E56" s="162"/>
      <c r="F56" s="115">
        <f t="shared" si="13"/>
        <v>0</v>
      </c>
      <c r="G56" s="163"/>
      <c r="H56" s="162"/>
      <c r="I56" s="115">
        <f t="shared" si="14"/>
        <v>0</v>
      </c>
      <c r="J56" s="164"/>
      <c r="M56" s="161">
        <f t="shared" si="15"/>
        <v>44805</v>
      </c>
      <c r="N56" s="166"/>
      <c r="O56" s="166"/>
      <c r="P56" s="166"/>
      <c r="Q56" s="166"/>
      <c r="R56" s="166"/>
      <c r="S56" s="166"/>
      <c r="T56" s="166"/>
      <c r="U56" s="166"/>
      <c r="V56" s="166"/>
      <c r="W56" s="166"/>
      <c r="X56" s="166"/>
      <c r="Y56" s="166"/>
      <c r="Z56" s="166"/>
      <c r="AA56" s="166"/>
      <c r="AB56" s="166"/>
      <c r="AC56" s="137">
        <f t="shared" si="16"/>
        <v>0</v>
      </c>
      <c r="AD56" s="167"/>
    </row>
    <row r="57" spans="2:31" outlineLevel="1" x14ac:dyDescent="0.25">
      <c r="B57" s="160" t="str">
        <f>IF(C57&gt;0,IFERROR(_xlfn.IFS(D57&lt;=DATE(YEAR('Basisdaten zum Projekt'!$E$12),MONTH('Basisdaten zum Projekt'!$E$12),1),'Basisdaten zum Projekt'!$A$12,D57&lt;=DATE(YEAR('Basisdaten zum Projekt'!$E$13),MONTH('Basisdaten zum Projekt'!$E$13),1),'Basisdaten zum Projekt'!$A$13,D57&lt;=DATE(YEAR('Basisdaten zum Projekt'!$E$14),MONTH('Basisdaten zum Projekt'!$E$14),1),'Basisdaten zum Projekt'!$A$14,D57&lt;=DATE(YEAR('Basisdaten zum Projekt'!$E$15),MONTH('Basisdaten zum Projekt'!$E$15),1),'Basisdaten zum Projekt'!$A$15,D57&lt;=DATE(YEAR('Basisdaten zum Projekt'!$E$16),MONTH('Basisdaten zum Projekt'!$E$16),1),'Basisdaten zum Projekt'!$A$16),""),"")</f>
        <v>P1</v>
      </c>
      <c r="C57" s="160">
        <f>IF(C56&gt;0,C56+1,IF(DATE(YEAR('Basisdaten zum Projekt'!$C$5),MONTH('Basisdaten zum Projekt'!$C$5),1)=D57,1,0))</f>
        <v>7</v>
      </c>
      <c r="D57" s="161">
        <f t="shared" si="17"/>
        <v>44835</v>
      </c>
      <c r="E57" s="162"/>
      <c r="F57" s="115">
        <f t="shared" si="13"/>
        <v>0</v>
      </c>
      <c r="G57" s="163"/>
      <c r="H57" s="162"/>
      <c r="I57" s="115">
        <f t="shared" si="14"/>
        <v>0</v>
      </c>
      <c r="J57" s="164"/>
      <c r="M57" s="161">
        <f t="shared" si="15"/>
        <v>44835</v>
      </c>
      <c r="N57" s="166"/>
      <c r="O57" s="166"/>
      <c r="P57" s="166"/>
      <c r="Q57" s="166"/>
      <c r="R57" s="166"/>
      <c r="S57" s="166"/>
      <c r="T57" s="166"/>
      <c r="U57" s="166"/>
      <c r="V57" s="166"/>
      <c r="W57" s="166"/>
      <c r="X57" s="166"/>
      <c r="Y57" s="166"/>
      <c r="Z57" s="166"/>
      <c r="AA57" s="166"/>
      <c r="AB57" s="166"/>
      <c r="AC57" s="137">
        <f t="shared" si="16"/>
        <v>0</v>
      </c>
      <c r="AD57" s="167"/>
      <c r="AE57" s="168"/>
    </row>
    <row r="58" spans="2:31" outlineLevel="1" x14ac:dyDescent="0.25">
      <c r="B58" s="160" t="str">
        <f>IF(C58&gt;0,IFERROR(_xlfn.IFS(D58&lt;=DATE(YEAR('Basisdaten zum Projekt'!$E$12),MONTH('Basisdaten zum Projekt'!$E$12),1),'Basisdaten zum Projekt'!$A$12,D58&lt;=DATE(YEAR('Basisdaten zum Projekt'!$E$13),MONTH('Basisdaten zum Projekt'!$E$13),1),'Basisdaten zum Projekt'!$A$13,D58&lt;=DATE(YEAR('Basisdaten zum Projekt'!$E$14),MONTH('Basisdaten zum Projekt'!$E$14),1),'Basisdaten zum Projekt'!$A$14,D58&lt;=DATE(YEAR('Basisdaten zum Projekt'!$E$15),MONTH('Basisdaten zum Projekt'!$E$15),1),'Basisdaten zum Projekt'!$A$15,D58&lt;=DATE(YEAR('Basisdaten zum Projekt'!$E$16),MONTH('Basisdaten zum Projekt'!$E$16),1),'Basisdaten zum Projekt'!$A$16),""),"")</f>
        <v>P1</v>
      </c>
      <c r="C58" s="160">
        <f>IF(C57&gt;0,C57+1,IF(DATE(YEAR('Basisdaten zum Projekt'!$C$5),MONTH('Basisdaten zum Projekt'!$C$5),1)=D58,1,0))</f>
        <v>8</v>
      </c>
      <c r="D58" s="161">
        <f t="shared" si="17"/>
        <v>44866</v>
      </c>
      <c r="E58" s="162"/>
      <c r="F58" s="115">
        <f t="shared" si="13"/>
        <v>0</v>
      </c>
      <c r="G58" s="163"/>
      <c r="H58" s="162"/>
      <c r="I58" s="115">
        <f t="shared" si="14"/>
        <v>0</v>
      </c>
      <c r="J58" s="164"/>
      <c r="M58" s="161">
        <f t="shared" si="15"/>
        <v>44866</v>
      </c>
      <c r="N58" s="166"/>
      <c r="O58" s="166"/>
      <c r="P58" s="166"/>
      <c r="Q58" s="166"/>
      <c r="R58" s="166"/>
      <c r="S58" s="166"/>
      <c r="T58" s="166"/>
      <c r="U58" s="166"/>
      <c r="V58" s="166"/>
      <c r="W58" s="166"/>
      <c r="X58" s="166"/>
      <c r="Y58" s="166"/>
      <c r="Z58" s="166"/>
      <c r="AA58" s="166"/>
      <c r="AB58" s="166"/>
      <c r="AC58" s="137">
        <f t="shared" si="16"/>
        <v>0</v>
      </c>
      <c r="AD58" s="167"/>
    </row>
    <row r="59" spans="2:31" outlineLevel="1" x14ac:dyDescent="0.25">
      <c r="B59" s="160" t="str">
        <f>IF(C59&gt;0,IFERROR(_xlfn.IFS(D59&lt;=DATE(YEAR('Basisdaten zum Projekt'!$E$12),MONTH('Basisdaten zum Projekt'!$E$12),1),'Basisdaten zum Projekt'!$A$12,D59&lt;=DATE(YEAR('Basisdaten zum Projekt'!$E$13),MONTH('Basisdaten zum Projekt'!$E$13),1),'Basisdaten zum Projekt'!$A$13,D59&lt;=DATE(YEAR('Basisdaten zum Projekt'!$E$14),MONTH('Basisdaten zum Projekt'!$E$14),1),'Basisdaten zum Projekt'!$A$14,D59&lt;=DATE(YEAR('Basisdaten zum Projekt'!$E$15),MONTH('Basisdaten zum Projekt'!$E$15),1),'Basisdaten zum Projekt'!$A$15,D59&lt;=DATE(YEAR('Basisdaten zum Projekt'!$E$16),MONTH('Basisdaten zum Projekt'!$E$16),1),'Basisdaten zum Projekt'!$A$16),""),"")</f>
        <v>P1</v>
      </c>
      <c r="C59" s="160">
        <f>IF(C58&gt;0,C58+1,IF(DATE(YEAR('Basisdaten zum Projekt'!$C$5),MONTH('Basisdaten zum Projekt'!$C$5),1)=D59,1,0))</f>
        <v>9</v>
      </c>
      <c r="D59" s="161">
        <f t="shared" si="17"/>
        <v>44896</v>
      </c>
      <c r="E59" s="162"/>
      <c r="F59" s="115">
        <f t="shared" si="13"/>
        <v>0</v>
      </c>
      <c r="G59" s="163"/>
      <c r="H59" s="162"/>
      <c r="I59" s="115">
        <f t="shared" si="14"/>
        <v>0</v>
      </c>
      <c r="J59" s="164"/>
      <c r="M59" s="161">
        <f t="shared" si="15"/>
        <v>44896</v>
      </c>
      <c r="N59" s="166"/>
      <c r="O59" s="166"/>
      <c r="P59" s="166"/>
      <c r="Q59" s="166"/>
      <c r="R59" s="166"/>
      <c r="S59" s="166"/>
      <c r="T59" s="166"/>
      <c r="U59" s="166"/>
      <c r="V59" s="166"/>
      <c r="W59" s="166"/>
      <c r="X59" s="166"/>
      <c r="Y59" s="166"/>
      <c r="Z59" s="166"/>
      <c r="AA59" s="166"/>
      <c r="AB59" s="166"/>
      <c r="AC59" s="137">
        <f t="shared" si="16"/>
        <v>0</v>
      </c>
      <c r="AD59" s="167"/>
    </row>
    <row r="60" spans="2:31" ht="15.75" thickBot="1" x14ac:dyDescent="0.3">
      <c r="B60" s="169"/>
      <c r="C60" s="170"/>
      <c r="D60" s="171">
        <f>D59</f>
        <v>44896</v>
      </c>
      <c r="E60" s="172"/>
      <c r="F60" s="173">
        <f>SUM(F48:F59)</f>
        <v>0</v>
      </c>
      <c r="G60" s="174">
        <f>SUM(G48:G59)</f>
        <v>0</v>
      </c>
      <c r="H60" s="175"/>
      <c r="I60" s="173">
        <f>SUM(I48:I59)</f>
        <v>0</v>
      </c>
      <c r="J60" s="174">
        <f>SUM(J48:J59)</f>
        <v>0</v>
      </c>
      <c r="M60" s="171">
        <f t="shared" si="15"/>
        <v>44896</v>
      </c>
      <c r="N60" s="178">
        <f>SUM(N48:N59)</f>
        <v>0</v>
      </c>
      <c r="O60" s="177">
        <f>SUM(O48:O59)</f>
        <v>0</v>
      </c>
      <c r="P60" s="178">
        <f>SUM(P48:P59)</f>
        <v>0</v>
      </c>
      <c r="Q60" s="177">
        <f>SUM(Q48:Q59)</f>
        <v>0</v>
      </c>
      <c r="R60" s="177">
        <f>SUM(R48:R59)</f>
        <v>0</v>
      </c>
      <c r="S60" s="177">
        <f t="shared" ref="S60:AB60" si="18">SUM(S48:S59)</f>
        <v>0</v>
      </c>
      <c r="T60" s="177">
        <f t="shared" si="18"/>
        <v>0</v>
      </c>
      <c r="U60" s="177">
        <f t="shared" si="18"/>
        <v>0</v>
      </c>
      <c r="V60" s="177">
        <f t="shared" si="18"/>
        <v>0</v>
      </c>
      <c r="W60" s="177">
        <f t="shared" si="18"/>
        <v>0</v>
      </c>
      <c r="X60" s="177">
        <f t="shared" si="18"/>
        <v>0</v>
      </c>
      <c r="Y60" s="177">
        <f t="shared" si="18"/>
        <v>0</v>
      </c>
      <c r="Z60" s="177">
        <f t="shared" si="18"/>
        <v>0</v>
      </c>
      <c r="AA60" s="177">
        <f t="shared" si="18"/>
        <v>0</v>
      </c>
      <c r="AB60" s="177">
        <f t="shared" si="18"/>
        <v>0</v>
      </c>
      <c r="AC60" s="177">
        <f>SUM(AC48:AC59)</f>
        <v>0</v>
      </c>
      <c r="AD60" s="167"/>
    </row>
    <row r="61" spans="2:31" ht="28.5" customHeight="1" x14ac:dyDescent="0.25">
      <c r="B61" s="19"/>
      <c r="C61" s="19"/>
      <c r="N61" s="178">
        <f>IFERROR(N60/$H$6,0)</f>
        <v>0</v>
      </c>
      <c r="O61" s="178">
        <f>IFERROR(O60/$H$6,0)</f>
        <v>0</v>
      </c>
      <c r="P61" s="178">
        <f>IFERROR(P60/$H$6,0)</f>
        <v>0</v>
      </c>
      <c r="Q61" s="178">
        <f>IFERROR(Q60/$H$6,0)</f>
        <v>0</v>
      </c>
      <c r="R61" s="178">
        <f>IFERROR(R60/$H$6,0)</f>
        <v>0</v>
      </c>
      <c r="S61" s="178">
        <f t="shared" ref="S61:AB61" si="19">IFERROR(S60/$H$6,0)</f>
        <v>0</v>
      </c>
      <c r="T61" s="178">
        <f t="shared" si="19"/>
        <v>0</v>
      </c>
      <c r="U61" s="178">
        <f t="shared" si="19"/>
        <v>0</v>
      </c>
      <c r="V61" s="178">
        <f t="shared" si="19"/>
        <v>0</v>
      </c>
      <c r="W61" s="178">
        <f t="shared" si="19"/>
        <v>0</v>
      </c>
      <c r="X61" s="178">
        <f t="shared" si="19"/>
        <v>0</v>
      </c>
      <c r="Y61" s="178">
        <f t="shared" si="19"/>
        <v>0</v>
      </c>
      <c r="Z61" s="178">
        <f t="shared" si="19"/>
        <v>0</v>
      </c>
      <c r="AA61" s="178">
        <f t="shared" si="19"/>
        <v>0</v>
      </c>
      <c r="AB61" s="178">
        <f t="shared" si="19"/>
        <v>0</v>
      </c>
      <c r="AC61" s="178">
        <f>IFERROR(AC60/$H$6,0)</f>
        <v>0</v>
      </c>
      <c r="AD61" s="180" t="s">
        <v>370</v>
      </c>
    </row>
    <row r="62" spans="2:31" ht="15.75" thickBot="1" x14ac:dyDescent="0.3">
      <c r="B62" s="19"/>
      <c r="C62" s="19"/>
      <c r="N62" s="181"/>
      <c r="O62" s="181"/>
      <c r="P62" s="181"/>
      <c r="Q62" s="181"/>
      <c r="R62" s="181"/>
      <c r="S62" s="281"/>
      <c r="T62" s="282"/>
      <c r="U62" s="283"/>
      <c r="V62" s="283"/>
      <c r="W62" s="283"/>
      <c r="X62" s="283"/>
      <c r="Y62" s="283"/>
      <c r="Z62" s="283"/>
      <c r="AA62" s="283"/>
      <c r="AB62" s="284"/>
      <c r="AC62" s="181"/>
      <c r="AD62" s="182"/>
    </row>
    <row r="63" spans="2:31" outlineLevel="1" x14ac:dyDescent="0.25">
      <c r="B63" s="160" t="str">
        <f>IF(C63&gt;0,IFERROR(_xlfn.IFS(D63&lt;=DATE(YEAR('Basisdaten zum Projekt'!$E$12),MONTH('Basisdaten zum Projekt'!$E$12),1),'Basisdaten zum Projekt'!$A$12,D63&lt;=DATE(YEAR('Basisdaten zum Projekt'!$E$13),MONTH('Basisdaten zum Projekt'!$E$13),1),'Basisdaten zum Projekt'!$A$13,D63&lt;=DATE(YEAR('Basisdaten zum Projekt'!$E$14),MONTH('Basisdaten zum Projekt'!$E$14),1),'Basisdaten zum Projekt'!$A$14,D63&lt;=DATE(YEAR('Basisdaten zum Projekt'!$E$15),MONTH('Basisdaten zum Projekt'!$E$15),1),'Basisdaten zum Projekt'!$A$15,D63&lt;=DATE(YEAR('Basisdaten zum Projekt'!$E$16),MONTH('Basisdaten zum Projekt'!$E$16),1),'Basisdaten zum Projekt'!$A$16),""),"")</f>
        <v>P1</v>
      </c>
      <c r="C63" s="160">
        <f>IF(C59&gt;0,C59+1,IF(DATE(YEAR('Basisdaten zum Projekt'!$C$5),MONTH('Basisdaten zum Projekt'!$C$5),1)=D63,1,0))</f>
        <v>10</v>
      </c>
      <c r="D63" s="161">
        <f>DATE(YEAR(D59),MONTH(D59)+1,DAY(D59))</f>
        <v>44927</v>
      </c>
      <c r="E63" s="183"/>
      <c r="F63" s="184">
        <f t="shared" ref="F63:F74" si="20">215/12*E63</f>
        <v>0</v>
      </c>
      <c r="G63" s="185"/>
      <c r="H63" s="183"/>
      <c r="I63" s="184">
        <f t="shared" ref="I63:I74" si="21">215/12*H63</f>
        <v>0</v>
      </c>
      <c r="J63" s="186"/>
      <c r="M63" s="161">
        <f t="shared" si="15"/>
        <v>44927</v>
      </c>
      <c r="N63" s="166"/>
      <c r="O63" s="166"/>
      <c r="P63" s="166"/>
      <c r="Q63" s="166"/>
      <c r="R63" s="166"/>
      <c r="S63" s="166"/>
      <c r="T63" s="166"/>
      <c r="U63" s="166"/>
      <c r="V63" s="166"/>
      <c r="W63" s="166"/>
      <c r="X63" s="166"/>
      <c r="Y63" s="166"/>
      <c r="Z63" s="166"/>
      <c r="AA63" s="166"/>
      <c r="AB63" s="166"/>
      <c r="AC63" s="137">
        <f t="shared" ref="AC63:AC74" si="22">SUM(N63:AB63)</f>
        <v>0</v>
      </c>
      <c r="AD63" s="167"/>
      <c r="AE63" s="168"/>
    </row>
    <row r="64" spans="2:31" outlineLevel="1" x14ac:dyDescent="0.25">
      <c r="B64" s="160" t="str">
        <f>IF(C64&gt;0,IFERROR(_xlfn.IFS(D64&lt;=DATE(YEAR('Basisdaten zum Projekt'!$E$12),MONTH('Basisdaten zum Projekt'!$E$12),1),'Basisdaten zum Projekt'!$A$12,D64&lt;=DATE(YEAR('Basisdaten zum Projekt'!$E$13),MONTH('Basisdaten zum Projekt'!$E$13),1),'Basisdaten zum Projekt'!$A$13,D64&lt;=DATE(YEAR('Basisdaten zum Projekt'!$E$14),MONTH('Basisdaten zum Projekt'!$E$14),1),'Basisdaten zum Projekt'!$A$14,D64&lt;=DATE(YEAR('Basisdaten zum Projekt'!$E$15),MONTH('Basisdaten zum Projekt'!$E$15),1),'Basisdaten zum Projekt'!$A$15,D64&lt;=DATE(YEAR('Basisdaten zum Projekt'!$E$16),MONTH('Basisdaten zum Projekt'!$E$16),1),'Basisdaten zum Projekt'!$A$16),""),"")</f>
        <v>P1</v>
      </c>
      <c r="C64" s="160">
        <f>IF(C63&gt;0,C63+1,IF(DATE(YEAR('Basisdaten zum Projekt'!$C$5),MONTH('Basisdaten zum Projekt'!$C$5),1)=D64,1,0))</f>
        <v>11</v>
      </c>
      <c r="D64" s="161">
        <f t="shared" ref="D64:D74" si="23">DATE(YEAR(D63),MONTH(D63)+1,DAY(D63))</f>
        <v>44958</v>
      </c>
      <c r="E64" s="198"/>
      <c r="F64" s="115">
        <f t="shared" si="20"/>
        <v>0</v>
      </c>
      <c r="G64" s="199"/>
      <c r="H64" s="198"/>
      <c r="I64" s="115">
        <f t="shared" si="21"/>
        <v>0</v>
      </c>
      <c r="J64" s="200"/>
      <c r="M64" s="161">
        <f t="shared" si="15"/>
        <v>44958</v>
      </c>
      <c r="N64" s="166"/>
      <c r="O64" s="166"/>
      <c r="P64" s="166"/>
      <c r="Q64" s="166"/>
      <c r="R64" s="166"/>
      <c r="S64" s="166"/>
      <c r="T64" s="166"/>
      <c r="U64" s="166"/>
      <c r="V64" s="166"/>
      <c r="W64" s="166"/>
      <c r="X64" s="166"/>
      <c r="Y64" s="166"/>
      <c r="Z64" s="166"/>
      <c r="AA64" s="166"/>
      <c r="AB64" s="166"/>
      <c r="AC64" s="137">
        <f t="shared" si="22"/>
        <v>0</v>
      </c>
      <c r="AD64" s="167"/>
    </row>
    <row r="65" spans="2:30" outlineLevel="1" x14ac:dyDescent="0.25">
      <c r="B65" s="160" t="str">
        <f>IF(C65&gt;0,IFERROR(_xlfn.IFS(D65&lt;=DATE(YEAR('Basisdaten zum Projekt'!$E$12),MONTH('Basisdaten zum Projekt'!$E$12),1),'Basisdaten zum Projekt'!$A$12,D65&lt;=DATE(YEAR('Basisdaten zum Projekt'!$E$13),MONTH('Basisdaten zum Projekt'!$E$13),1),'Basisdaten zum Projekt'!$A$13,D65&lt;=DATE(YEAR('Basisdaten zum Projekt'!$E$14),MONTH('Basisdaten zum Projekt'!$E$14),1),'Basisdaten zum Projekt'!$A$14,D65&lt;=DATE(YEAR('Basisdaten zum Projekt'!$E$15),MONTH('Basisdaten zum Projekt'!$E$15),1),'Basisdaten zum Projekt'!$A$15,D65&lt;=DATE(YEAR('Basisdaten zum Projekt'!$E$16),MONTH('Basisdaten zum Projekt'!$E$16),1),'Basisdaten zum Projekt'!$A$16),""),"")</f>
        <v>P1</v>
      </c>
      <c r="C65" s="160">
        <f>IF(C64&gt;0,C64+1,IF(DATE(YEAR('Basisdaten zum Projekt'!$C$5),MONTH('Basisdaten zum Projekt'!$C$5),1)=D65,1,0))</f>
        <v>12</v>
      </c>
      <c r="D65" s="161">
        <f t="shared" si="23"/>
        <v>44986</v>
      </c>
      <c r="E65" s="198"/>
      <c r="F65" s="115">
        <f t="shared" si="20"/>
        <v>0</v>
      </c>
      <c r="G65" s="199"/>
      <c r="H65" s="198"/>
      <c r="I65" s="115">
        <f t="shared" si="21"/>
        <v>0</v>
      </c>
      <c r="J65" s="200"/>
      <c r="M65" s="161">
        <f t="shared" si="15"/>
        <v>44986</v>
      </c>
      <c r="N65" s="166"/>
      <c r="O65" s="166"/>
      <c r="P65" s="166"/>
      <c r="Q65" s="166"/>
      <c r="R65" s="166"/>
      <c r="S65" s="166"/>
      <c r="T65" s="166"/>
      <c r="U65" s="166"/>
      <c r="V65" s="166"/>
      <c r="W65" s="166"/>
      <c r="X65" s="166"/>
      <c r="Y65" s="166"/>
      <c r="Z65" s="166"/>
      <c r="AA65" s="166"/>
      <c r="AB65" s="166"/>
      <c r="AC65" s="137">
        <f t="shared" si="22"/>
        <v>0</v>
      </c>
      <c r="AD65" s="167"/>
    </row>
    <row r="66" spans="2:30" outlineLevel="1" x14ac:dyDescent="0.25">
      <c r="B66" s="160" t="str">
        <f>IF(C66&gt;0,IFERROR(_xlfn.IFS(D66&lt;=DATE(YEAR('Basisdaten zum Projekt'!$E$12),MONTH('Basisdaten zum Projekt'!$E$12),1),'Basisdaten zum Projekt'!$A$12,D66&lt;=DATE(YEAR('Basisdaten zum Projekt'!$E$13),MONTH('Basisdaten zum Projekt'!$E$13),1),'Basisdaten zum Projekt'!$A$13,D66&lt;=DATE(YEAR('Basisdaten zum Projekt'!$E$14),MONTH('Basisdaten zum Projekt'!$E$14),1),'Basisdaten zum Projekt'!$A$14,D66&lt;=DATE(YEAR('Basisdaten zum Projekt'!$E$15),MONTH('Basisdaten zum Projekt'!$E$15),1),'Basisdaten zum Projekt'!$A$15,D66&lt;=DATE(YEAR('Basisdaten zum Projekt'!$E$16),MONTH('Basisdaten zum Projekt'!$E$16),1),'Basisdaten zum Projekt'!$A$16),""),"")</f>
        <v>P2</v>
      </c>
      <c r="C66" s="160">
        <f>IF(C65&gt;0,C65+1,IF(DATE(YEAR('Basisdaten zum Projekt'!$C$5),MONTH('Basisdaten zum Projekt'!$C$5),1)=D66,1,0))</f>
        <v>13</v>
      </c>
      <c r="D66" s="161">
        <f t="shared" si="23"/>
        <v>45017</v>
      </c>
      <c r="E66" s="162"/>
      <c r="F66" s="115">
        <f t="shared" si="20"/>
        <v>0</v>
      </c>
      <c r="G66" s="163"/>
      <c r="H66" s="162"/>
      <c r="I66" s="115">
        <f t="shared" si="21"/>
        <v>0</v>
      </c>
      <c r="J66" s="164"/>
      <c r="M66" s="161">
        <f t="shared" si="15"/>
        <v>45017</v>
      </c>
      <c r="N66" s="166"/>
      <c r="O66" s="166"/>
      <c r="P66" s="166"/>
      <c r="Q66" s="166"/>
      <c r="R66" s="166"/>
      <c r="S66" s="166"/>
      <c r="T66" s="166"/>
      <c r="U66" s="166"/>
      <c r="V66" s="166"/>
      <c r="W66" s="166"/>
      <c r="X66" s="166"/>
      <c r="Y66" s="166"/>
      <c r="Z66" s="166"/>
      <c r="AA66" s="166"/>
      <c r="AB66" s="166"/>
      <c r="AC66" s="137">
        <f t="shared" si="22"/>
        <v>0</v>
      </c>
      <c r="AD66" s="167"/>
    </row>
    <row r="67" spans="2:30" outlineLevel="1" x14ac:dyDescent="0.25">
      <c r="B67" s="160" t="str">
        <f>IF(C67&gt;0,IFERROR(_xlfn.IFS(D67&lt;=DATE(YEAR('Basisdaten zum Projekt'!$E$12),MONTH('Basisdaten zum Projekt'!$E$12),1),'Basisdaten zum Projekt'!$A$12,D67&lt;=DATE(YEAR('Basisdaten zum Projekt'!$E$13),MONTH('Basisdaten zum Projekt'!$E$13),1),'Basisdaten zum Projekt'!$A$13,D67&lt;=DATE(YEAR('Basisdaten zum Projekt'!$E$14),MONTH('Basisdaten zum Projekt'!$E$14),1),'Basisdaten zum Projekt'!$A$14,D67&lt;=DATE(YEAR('Basisdaten zum Projekt'!$E$15),MONTH('Basisdaten zum Projekt'!$E$15),1),'Basisdaten zum Projekt'!$A$15,D67&lt;=DATE(YEAR('Basisdaten zum Projekt'!$E$16),MONTH('Basisdaten zum Projekt'!$E$16),1),'Basisdaten zum Projekt'!$A$16),""),"")</f>
        <v>P2</v>
      </c>
      <c r="C67" s="160">
        <f>IF(C66&gt;0,C66+1,IF(DATE(YEAR('Basisdaten zum Projekt'!$C$5),MONTH('Basisdaten zum Projekt'!$C$5),1)=D67,1,0))</f>
        <v>14</v>
      </c>
      <c r="D67" s="161">
        <f t="shared" si="23"/>
        <v>45047</v>
      </c>
      <c r="E67" s="162"/>
      <c r="F67" s="115">
        <f t="shared" si="20"/>
        <v>0</v>
      </c>
      <c r="G67" s="163"/>
      <c r="H67" s="162"/>
      <c r="I67" s="115">
        <f t="shared" si="21"/>
        <v>0</v>
      </c>
      <c r="J67" s="164"/>
      <c r="M67" s="161">
        <f t="shared" si="15"/>
        <v>45047</v>
      </c>
      <c r="N67" s="166"/>
      <c r="O67" s="166"/>
      <c r="P67" s="166"/>
      <c r="Q67" s="166"/>
      <c r="R67" s="166"/>
      <c r="S67" s="166"/>
      <c r="T67" s="166"/>
      <c r="U67" s="166"/>
      <c r="V67" s="166"/>
      <c r="W67" s="166"/>
      <c r="X67" s="166"/>
      <c r="Y67" s="166"/>
      <c r="Z67" s="166"/>
      <c r="AA67" s="166"/>
      <c r="AB67" s="166"/>
      <c r="AC67" s="137">
        <f t="shared" si="22"/>
        <v>0</v>
      </c>
      <c r="AD67" s="167"/>
    </row>
    <row r="68" spans="2:30" outlineLevel="1" x14ac:dyDescent="0.25">
      <c r="B68" s="160" t="str">
        <f>IF(C68&gt;0,IFERROR(_xlfn.IFS(D68&lt;=DATE(YEAR('Basisdaten zum Projekt'!$E$12),MONTH('Basisdaten zum Projekt'!$E$12),1),'Basisdaten zum Projekt'!$A$12,D68&lt;=DATE(YEAR('Basisdaten zum Projekt'!$E$13),MONTH('Basisdaten zum Projekt'!$E$13),1),'Basisdaten zum Projekt'!$A$13,D68&lt;=DATE(YEAR('Basisdaten zum Projekt'!$E$14),MONTH('Basisdaten zum Projekt'!$E$14),1),'Basisdaten zum Projekt'!$A$14,D68&lt;=DATE(YEAR('Basisdaten zum Projekt'!$E$15),MONTH('Basisdaten zum Projekt'!$E$15),1),'Basisdaten zum Projekt'!$A$15,D68&lt;=DATE(YEAR('Basisdaten zum Projekt'!$E$16),MONTH('Basisdaten zum Projekt'!$E$16),1),'Basisdaten zum Projekt'!$A$16),""),"")</f>
        <v>P2</v>
      </c>
      <c r="C68" s="160">
        <f>IF(C67&gt;0,C67+1,IF(DATE(YEAR('Basisdaten zum Projekt'!$C$5),MONTH('Basisdaten zum Projekt'!$C$5),1)=D68,1,0))</f>
        <v>15</v>
      </c>
      <c r="D68" s="161">
        <f t="shared" si="23"/>
        <v>45078</v>
      </c>
      <c r="E68" s="162"/>
      <c r="F68" s="115">
        <f t="shared" si="20"/>
        <v>0</v>
      </c>
      <c r="G68" s="163"/>
      <c r="H68" s="162"/>
      <c r="I68" s="115">
        <f t="shared" si="21"/>
        <v>0</v>
      </c>
      <c r="J68" s="164"/>
      <c r="M68" s="161">
        <f t="shared" si="15"/>
        <v>45078</v>
      </c>
      <c r="N68" s="166"/>
      <c r="O68" s="166"/>
      <c r="P68" s="166"/>
      <c r="Q68" s="166"/>
      <c r="R68" s="166"/>
      <c r="S68" s="166"/>
      <c r="T68" s="166"/>
      <c r="U68" s="166"/>
      <c r="V68" s="166"/>
      <c r="W68" s="166"/>
      <c r="X68" s="166"/>
      <c r="Y68" s="166"/>
      <c r="Z68" s="166"/>
      <c r="AA68" s="166"/>
      <c r="AB68" s="166"/>
      <c r="AC68" s="137">
        <f t="shared" si="22"/>
        <v>0</v>
      </c>
      <c r="AD68" s="167"/>
    </row>
    <row r="69" spans="2:30" outlineLevel="1" x14ac:dyDescent="0.25">
      <c r="B69" s="160" t="str">
        <f>IF(C69&gt;0,IFERROR(_xlfn.IFS(D69&lt;=DATE(YEAR('Basisdaten zum Projekt'!$E$12),MONTH('Basisdaten zum Projekt'!$E$12),1),'Basisdaten zum Projekt'!$A$12,D69&lt;=DATE(YEAR('Basisdaten zum Projekt'!$E$13),MONTH('Basisdaten zum Projekt'!$E$13),1),'Basisdaten zum Projekt'!$A$13,D69&lt;=DATE(YEAR('Basisdaten zum Projekt'!$E$14),MONTH('Basisdaten zum Projekt'!$E$14),1),'Basisdaten zum Projekt'!$A$14,D69&lt;=DATE(YEAR('Basisdaten zum Projekt'!$E$15),MONTH('Basisdaten zum Projekt'!$E$15),1),'Basisdaten zum Projekt'!$A$15,D69&lt;=DATE(YEAR('Basisdaten zum Projekt'!$E$16),MONTH('Basisdaten zum Projekt'!$E$16),1),'Basisdaten zum Projekt'!$A$16),""),"")</f>
        <v>P2</v>
      </c>
      <c r="C69" s="160">
        <f>IF(C68&gt;0,C68+1,IF(DATE(YEAR('Basisdaten zum Projekt'!$C$5),MONTH('Basisdaten zum Projekt'!$C$5),1)=D69,1,0))</f>
        <v>16</v>
      </c>
      <c r="D69" s="161">
        <f t="shared" si="23"/>
        <v>45108</v>
      </c>
      <c r="E69" s="162"/>
      <c r="F69" s="115">
        <f t="shared" si="20"/>
        <v>0</v>
      </c>
      <c r="G69" s="163"/>
      <c r="H69" s="162"/>
      <c r="I69" s="115">
        <f t="shared" si="21"/>
        <v>0</v>
      </c>
      <c r="J69" s="164"/>
      <c r="M69" s="161">
        <f t="shared" si="15"/>
        <v>45108</v>
      </c>
      <c r="N69" s="166"/>
      <c r="O69" s="166"/>
      <c r="P69" s="166"/>
      <c r="Q69" s="166"/>
      <c r="R69" s="166"/>
      <c r="S69" s="166"/>
      <c r="T69" s="166"/>
      <c r="U69" s="166"/>
      <c r="V69" s="166"/>
      <c r="W69" s="166"/>
      <c r="X69" s="166"/>
      <c r="Y69" s="166"/>
      <c r="Z69" s="166"/>
      <c r="AA69" s="166"/>
      <c r="AB69" s="166"/>
      <c r="AC69" s="137">
        <f t="shared" si="22"/>
        <v>0</v>
      </c>
      <c r="AD69" s="167"/>
    </row>
    <row r="70" spans="2:30" outlineLevel="1" x14ac:dyDescent="0.25">
      <c r="B70" s="160" t="str">
        <f>IF(C70&gt;0,IFERROR(_xlfn.IFS(D70&lt;=DATE(YEAR('Basisdaten zum Projekt'!$E$12),MONTH('Basisdaten zum Projekt'!$E$12),1),'Basisdaten zum Projekt'!$A$12,D70&lt;=DATE(YEAR('Basisdaten zum Projekt'!$E$13),MONTH('Basisdaten zum Projekt'!$E$13),1),'Basisdaten zum Projekt'!$A$13,D70&lt;=DATE(YEAR('Basisdaten zum Projekt'!$E$14),MONTH('Basisdaten zum Projekt'!$E$14),1),'Basisdaten zum Projekt'!$A$14,D70&lt;=DATE(YEAR('Basisdaten zum Projekt'!$E$15),MONTH('Basisdaten zum Projekt'!$E$15),1),'Basisdaten zum Projekt'!$A$15,D70&lt;=DATE(YEAR('Basisdaten zum Projekt'!$E$16),MONTH('Basisdaten zum Projekt'!$E$16),1),'Basisdaten zum Projekt'!$A$16),""),"")</f>
        <v>P2</v>
      </c>
      <c r="C70" s="160">
        <f>IF(C69&gt;0,C69+1,IF(DATE(YEAR('Basisdaten zum Projekt'!$C$5),MONTH('Basisdaten zum Projekt'!$C$5),1)=D70,1,0))</f>
        <v>17</v>
      </c>
      <c r="D70" s="161">
        <f t="shared" si="23"/>
        <v>45139</v>
      </c>
      <c r="E70" s="162"/>
      <c r="F70" s="115">
        <f t="shared" si="20"/>
        <v>0</v>
      </c>
      <c r="G70" s="163"/>
      <c r="H70" s="162"/>
      <c r="I70" s="115">
        <f t="shared" si="21"/>
        <v>0</v>
      </c>
      <c r="J70" s="164"/>
      <c r="M70" s="161">
        <f t="shared" si="15"/>
        <v>45139</v>
      </c>
      <c r="N70" s="166"/>
      <c r="O70" s="166"/>
      <c r="P70" s="166"/>
      <c r="Q70" s="166"/>
      <c r="R70" s="166"/>
      <c r="S70" s="166"/>
      <c r="T70" s="166"/>
      <c r="U70" s="166"/>
      <c r="V70" s="166"/>
      <c r="W70" s="166"/>
      <c r="X70" s="166"/>
      <c r="Y70" s="166"/>
      <c r="Z70" s="166"/>
      <c r="AA70" s="166"/>
      <c r="AB70" s="166"/>
      <c r="AC70" s="137">
        <f t="shared" si="22"/>
        <v>0</v>
      </c>
      <c r="AD70" s="167"/>
    </row>
    <row r="71" spans="2:30" outlineLevel="1" x14ac:dyDescent="0.25">
      <c r="B71" s="160" t="str">
        <f>IF(C71&gt;0,IFERROR(_xlfn.IFS(D71&lt;=DATE(YEAR('Basisdaten zum Projekt'!$E$12),MONTH('Basisdaten zum Projekt'!$E$12),1),'Basisdaten zum Projekt'!$A$12,D71&lt;=DATE(YEAR('Basisdaten zum Projekt'!$E$13),MONTH('Basisdaten zum Projekt'!$E$13),1),'Basisdaten zum Projekt'!$A$13,D71&lt;=DATE(YEAR('Basisdaten zum Projekt'!$E$14),MONTH('Basisdaten zum Projekt'!$E$14),1),'Basisdaten zum Projekt'!$A$14,D71&lt;=DATE(YEAR('Basisdaten zum Projekt'!$E$15),MONTH('Basisdaten zum Projekt'!$E$15),1),'Basisdaten zum Projekt'!$A$15,D71&lt;=DATE(YEAR('Basisdaten zum Projekt'!$E$16),MONTH('Basisdaten zum Projekt'!$E$16),1),'Basisdaten zum Projekt'!$A$16),""),"")</f>
        <v>P2</v>
      </c>
      <c r="C71" s="160">
        <f>IF(C70&gt;0,C70+1,IF(DATE(YEAR('Basisdaten zum Projekt'!$C$5),MONTH('Basisdaten zum Projekt'!$C$5),1)=D71,1,0))</f>
        <v>18</v>
      </c>
      <c r="D71" s="161">
        <f t="shared" si="23"/>
        <v>45170</v>
      </c>
      <c r="E71" s="162"/>
      <c r="F71" s="115">
        <f t="shared" si="20"/>
        <v>0</v>
      </c>
      <c r="G71" s="163"/>
      <c r="H71" s="162"/>
      <c r="I71" s="115">
        <f t="shared" si="21"/>
        <v>0</v>
      </c>
      <c r="J71" s="164"/>
      <c r="M71" s="161">
        <f t="shared" si="15"/>
        <v>45170</v>
      </c>
      <c r="N71" s="166"/>
      <c r="O71" s="166"/>
      <c r="P71" s="166"/>
      <c r="Q71" s="166"/>
      <c r="R71" s="166"/>
      <c r="S71" s="166"/>
      <c r="T71" s="166"/>
      <c r="U71" s="166"/>
      <c r="V71" s="166"/>
      <c r="W71" s="166"/>
      <c r="X71" s="166"/>
      <c r="Y71" s="166"/>
      <c r="Z71" s="166"/>
      <c r="AA71" s="166"/>
      <c r="AB71" s="166"/>
      <c r="AC71" s="137">
        <f t="shared" si="22"/>
        <v>0</v>
      </c>
      <c r="AD71" s="167"/>
    </row>
    <row r="72" spans="2:30" outlineLevel="1" x14ac:dyDescent="0.25">
      <c r="B72" s="160" t="str">
        <f>IF(C72&gt;0,IFERROR(_xlfn.IFS(D72&lt;=DATE(YEAR('Basisdaten zum Projekt'!$E$12),MONTH('Basisdaten zum Projekt'!$E$12),1),'Basisdaten zum Projekt'!$A$12,D72&lt;=DATE(YEAR('Basisdaten zum Projekt'!$E$13),MONTH('Basisdaten zum Projekt'!$E$13),1),'Basisdaten zum Projekt'!$A$13,D72&lt;=DATE(YEAR('Basisdaten zum Projekt'!$E$14),MONTH('Basisdaten zum Projekt'!$E$14),1),'Basisdaten zum Projekt'!$A$14,D72&lt;=DATE(YEAR('Basisdaten zum Projekt'!$E$15),MONTH('Basisdaten zum Projekt'!$E$15),1),'Basisdaten zum Projekt'!$A$15,D72&lt;=DATE(YEAR('Basisdaten zum Projekt'!$E$16),MONTH('Basisdaten zum Projekt'!$E$16),1),'Basisdaten zum Projekt'!$A$16),""),"")</f>
        <v>P2</v>
      </c>
      <c r="C72" s="160">
        <f>IF(C71&gt;0,C71+1,IF(DATE(YEAR('Basisdaten zum Projekt'!$C$5),MONTH('Basisdaten zum Projekt'!$C$5),1)=D72,1,0))</f>
        <v>19</v>
      </c>
      <c r="D72" s="161">
        <f t="shared" si="23"/>
        <v>45200</v>
      </c>
      <c r="E72" s="162"/>
      <c r="F72" s="115">
        <f t="shared" si="20"/>
        <v>0</v>
      </c>
      <c r="G72" s="163"/>
      <c r="H72" s="162"/>
      <c r="I72" s="115">
        <f t="shared" si="21"/>
        <v>0</v>
      </c>
      <c r="J72" s="164"/>
      <c r="M72" s="161">
        <f t="shared" si="15"/>
        <v>45200</v>
      </c>
      <c r="N72" s="166"/>
      <c r="O72" s="166"/>
      <c r="P72" s="166"/>
      <c r="Q72" s="166"/>
      <c r="R72" s="166"/>
      <c r="S72" s="166"/>
      <c r="T72" s="166"/>
      <c r="U72" s="166"/>
      <c r="V72" s="166"/>
      <c r="W72" s="166"/>
      <c r="X72" s="166"/>
      <c r="Y72" s="166"/>
      <c r="Z72" s="166"/>
      <c r="AA72" s="166"/>
      <c r="AB72" s="166"/>
      <c r="AC72" s="137">
        <f t="shared" si="22"/>
        <v>0</v>
      </c>
      <c r="AD72" s="167"/>
    </row>
    <row r="73" spans="2:30" outlineLevel="1" x14ac:dyDescent="0.25">
      <c r="B73" s="160" t="str">
        <f>IF(C73&gt;0,IFERROR(_xlfn.IFS(D73&lt;=DATE(YEAR('Basisdaten zum Projekt'!$E$12),MONTH('Basisdaten zum Projekt'!$E$12),1),'Basisdaten zum Projekt'!$A$12,D73&lt;=DATE(YEAR('Basisdaten zum Projekt'!$E$13),MONTH('Basisdaten zum Projekt'!$E$13),1),'Basisdaten zum Projekt'!$A$13,D73&lt;=DATE(YEAR('Basisdaten zum Projekt'!$E$14),MONTH('Basisdaten zum Projekt'!$E$14),1),'Basisdaten zum Projekt'!$A$14,D73&lt;=DATE(YEAR('Basisdaten zum Projekt'!$E$15),MONTH('Basisdaten zum Projekt'!$E$15),1),'Basisdaten zum Projekt'!$A$15,D73&lt;=DATE(YEAR('Basisdaten zum Projekt'!$E$16),MONTH('Basisdaten zum Projekt'!$E$16),1),'Basisdaten zum Projekt'!$A$16),""),"")</f>
        <v>P2</v>
      </c>
      <c r="C73" s="160">
        <f>IF(C72&gt;0,C72+1,IF(DATE(YEAR('Basisdaten zum Projekt'!$C$5),MONTH('Basisdaten zum Projekt'!$C$5),1)=D73,1,0))</f>
        <v>20</v>
      </c>
      <c r="D73" s="161">
        <f t="shared" si="23"/>
        <v>45231</v>
      </c>
      <c r="E73" s="162"/>
      <c r="F73" s="115">
        <f t="shared" si="20"/>
        <v>0</v>
      </c>
      <c r="G73" s="163"/>
      <c r="H73" s="162"/>
      <c r="I73" s="115">
        <f t="shared" si="21"/>
        <v>0</v>
      </c>
      <c r="J73" s="164"/>
      <c r="M73" s="161">
        <f t="shared" si="15"/>
        <v>45231</v>
      </c>
      <c r="N73" s="166"/>
      <c r="O73" s="166"/>
      <c r="P73" s="166"/>
      <c r="Q73" s="166"/>
      <c r="R73" s="166"/>
      <c r="S73" s="166"/>
      <c r="T73" s="166"/>
      <c r="U73" s="166"/>
      <c r="V73" s="166"/>
      <c r="W73" s="166"/>
      <c r="X73" s="166"/>
      <c r="Y73" s="166"/>
      <c r="Z73" s="166"/>
      <c r="AA73" s="166"/>
      <c r="AB73" s="166"/>
      <c r="AC73" s="137">
        <f t="shared" si="22"/>
        <v>0</v>
      </c>
      <c r="AD73" s="167"/>
    </row>
    <row r="74" spans="2:30" outlineLevel="1" x14ac:dyDescent="0.25">
      <c r="B74" s="160" t="str">
        <f>IF(C74&gt;0,IFERROR(_xlfn.IFS(D74&lt;=DATE(YEAR('Basisdaten zum Projekt'!$E$12),MONTH('Basisdaten zum Projekt'!$E$12),1),'Basisdaten zum Projekt'!$A$12,D74&lt;=DATE(YEAR('Basisdaten zum Projekt'!$E$13),MONTH('Basisdaten zum Projekt'!$E$13),1),'Basisdaten zum Projekt'!$A$13,D74&lt;=DATE(YEAR('Basisdaten zum Projekt'!$E$14),MONTH('Basisdaten zum Projekt'!$E$14),1),'Basisdaten zum Projekt'!$A$14,D74&lt;=DATE(YEAR('Basisdaten zum Projekt'!$E$15),MONTH('Basisdaten zum Projekt'!$E$15),1),'Basisdaten zum Projekt'!$A$15,D74&lt;=DATE(YEAR('Basisdaten zum Projekt'!$E$16),MONTH('Basisdaten zum Projekt'!$E$16),1),'Basisdaten zum Projekt'!$A$16),""),"")</f>
        <v>P2</v>
      </c>
      <c r="C74" s="160">
        <f>IF(C73&gt;0,C73+1,IF(DATE(YEAR('Basisdaten zum Projekt'!$C$5),MONTH('Basisdaten zum Projekt'!$C$5),1)=D74,1,0))</f>
        <v>21</v>
      </c>
      <c r="D74" s="161">
        <f t="shared" si="23"/>
        <v>45261</v>
      </c>
      <c r="E74" s="162"/>
      <c r="F74" s="115">
        <f t="shared" si="20"/>
        <v>0</v>
      </c>
      <c r="G74" s="163"/>
      <c r="H74" s="162"/>
      <c r="I74" s="115">
        <f t="shared" si="21"/>
        <v>0</v>
      </c>
      <c r="J74" s="164"/>
      <c r="M74" s="161">
        <f t="shared" si="15"/>
        <v>45261</v>
      </c>
      <c r="N74" s="166"/>
      <c r="O74" s="166"/>
      <c r="P74" s="166"/>
      <c r="Q74" s="166"/>
      <c r="R74" s="166"/>
      <c r="S74" s="166"/>
      <c r="T74" s="166"/>
      <c r="U74" s="166"/>
      <c r="V74" s="166"/>
      <c r="W74" s="166"/>
      <c r="X74" s="166"/>
      <c r="Y74" s="166"/>
      <c r="Z74" s="166"/>
      <c r="AA74" s="166"/>
      <c r="AB74" s="166"/>
      <c r="AC74" s="137">
        <f t="shared" si="22"/>
        <v>0</v>
      </c>
      <c r="AD74" s="167"/>
    </row>
    <row r="75" spans="2:30" ht="15.75" thickBot="1" x14ac:dyDescent="0.3">
      <c r="B75" s="169"/>
      <c r="C75" s="170"/>
      <c r="D75" s="171">
        <f>D74</f>
        <v>45261</v>
      </c>
      <c r="E75" s="172"/>
      <c r="F75" s="173">
        <f>SUM(F63:F74)</f>
        <v>0</v>
      </c>
      <c r="G75" s="174">
        <f>SUM(G63:G74)</f>
        <v>0</v>
      </c>
      <c r="H75" s="187"/>
      <c r="I75" s="173">
        <f>SUM(I63:I74)</f>
        <v>0</v>
      </c>
      <c r="J75" s="174">
        <f>SUM(J63:J74)</f>
        <v>0</v>
      </c>
      <c r="M75" s="171">
        <f t="shared" si="15"/>
        <v>45261</v>
      </c>
      <c r="N75" s="177">
        <f>SUM(N63:N74)</f>
        <v>0</v>
      </c>
      <c r="O75" s="177">
        <f>SUM(O63:O74)</f>
        <v>0</v>
      </c>
      <c r="P75" s="177">
        <f>SUM(P63:P74)</f>
        <v>0</v>
      </c>
      <c r="Q75" s="177">
        <f>SUM(Q63:Q74)</f>
        <v>0</v>
      </c>
      <c r="R75" s="177">
        <f>SUM(R63:R74)</f>
        <v>0</v>
      </c>
      <c r="S75" s="177">
        <f t="shared" ref="S75:AB75" si="24">SUM(S63:S74)</f>
        <v>0</v>
      </c>
      <c r="T75" s="177">
        <f t="shared" si="24"/>
        <v>0</v>
      </c>
      <c r="U75" s="177">
        <f t="shared" si="24"/>
        <v>0</v>
      </c>
      <c r="V75" s="177">
        <f t="shared" si="24"/>
        <v>0</v>
      </c>
      <c r="W75" s="177">
        <f t="shared" si="24"/>
        <v>0</v>
      </c>
      <c r="X75" s="177">
        <f t="shared" si="24"/>
        <v>0</v>
      </c>
      <c r="Y75" s="177">
        <f t="shared" si="24"/>
        <v>0</v>
      </c>
      <c r="Z75" s="177">
        <f t="shared" si="24"/>
        <v>0</v>
      </c>
      <c r="AA75" s="177">
        <f t="shared" si="24"/>
        <v>0</v>
      </c>
      <c r="AB75" s="177">
        <f t="shared" si="24"/>
        <v>0</v>
      </c>
      <c r="AC75" s="177">
        <f>SUM(AC63:AC74)</f>
        <v>0</v>
      </c>
      <c r="AD75" s="167"/>
    </row>
    <row r="76" spans="2:30" ht="28.5" customHeight="1" x14ac:dyDescent="0.25">
      <c r="B76" s="19"/>
      <c r="C76" s="19"/>
      <c r="N76" s="178">
        <f>IFERROR(N75/$H$6,0)</f>
        <v>0</v>
      </c>
      <c r="O76" s="178">
        <f>IFERROR(O75/$H$6,0)</f>
        <v>0</v>
      </c>
      <c r="P76" s="178">
        <f>IFERROR(P75/$H$6,0)</f>
        <v>0</v>
      </c>
      <c r="Q76" s="178">
        <f>IFERROR(Q75/$H$6,0)</f>
        <v>0</v>
      </c>
      <c r="R76" s="178">
        <f>IFERROR(R75/$H$6,0)</f>
        <v>0</v>
      </c>
      <c r="S76" s="178">
        <f t="shared" ref="S76:AB76" si="25">IFERROR(S75/$H$6,0)</f>
        <v>0</v>
      </c>
      <c r="T76" s="178">
        <f t="shared" si="25"/>
        <v>0</v>
      </c>
      <c r="U76" s="178">
        <f t="shared" si="25"/>
        <v>0</v>
      </c>
      <c r="V76" s="178">
        <f t="shared" si="25"/>
        <v>0</v>
      </c>
      <c r="W76" s="178">
        <f t="shared" si="25"/>
        <v>0</v>
      </c>
      <c r="X76" s="178">
        <f t="shared" si="25"/>
        <v>0</v>
      </c>
      <c r="Y76" s="178">
        <f t="shared" si="25"/>
        <v>0</v>
      </c>
      <c r="Z76" s="178">
        <f t="shared" si="25"/>
        <v>0</v>
      </c>
      <c r="AA76" s="178">
        <f t="shared" si="25"/>
        <v>0</v>
      </c>
      <c r="AB76" s="178">
        <f t="shared" si="25"/>
        <v>0</v>
      </c>
      <c r="AC76" s="178">
        <f>IFERROR(AC75/$H$6,0)</f>
        <v>0</v>
      </c>
      <c r="AD76" s="180" t="s">
        <v>370</v>
      </c>
    </row>
    <row r="77" spans="2:30" ht="15.75" thickBot="1" x14ac:dyDescent="0.3">
      <c r="B77" s="19"/>
      <c r="C77" s="19"/>
      <c r="N77" s="181"/>
      <c r="O77" s="181"/>
      <c r="P77" s="181"/>
      <c r="Q77" s="181"/>
      <c r="R77" s="181"/>
      <c r="S77" s="281"/>
      <c r="T77" s="282"/>
      <c r="U77" s="283"/>
      <c r="V77" s="283"/>
      <c r="W77" s="283"/>
      <c r="X77" s="283"/>
      <c r="Y77" s="283"/>
      <c r="Z77" s="283"/>
      <c r="AA77" s="283"/>
      <c r="AB77" s="284"/>
      <c r="AC77" s="181"/>
      <c r="AD77" s="182"/>
    </row>
    <row r="78" spans="2:30" outlineLevel="1" x14ac:dyDescent="0.25">
      <c r="B78" s="160" t="str">
        <f>IF(C78&gt;0,IFERROR(_xlfn.IFS(D78&lt;=DATE(YEAR('Basisdaten zum Projekt'!$E$12),MONTH('Basisdaten zum Projekt'!$E$12),1),'Basisdaten zum Projekt'!$A$12,D78&lt;=DATE(YEAR('Basisdaten zum Projekt'!$E$13),MONTH('Basisdaten zum Projekt'!$E$13),1),'Basisdaten zum Projekt'!$A$13,D78&lt;=DATE(YEAR('Basisdaten zum Projekt'!$E$14),MONTH('Basisdaten zum Projekt'!$E$14),1),'Basisdaten zum Projekt'!$A$14,D78&lt;=DATE(YEAR('Basisdaten zum Projekt'!$E$15),MONTH('Basisdaten zum Projekt'!$E$15),1),'Basisdaten zum Projekt'!$A$15,D78&lt;=DATE(YEAR('Basisdaten zum Projekt'!$E$16),MONTH('Basisdaten zum Projekt'!$E$16),1),'Basisdaten zum Projekt'!$A$16),""),"")</f>
        <v>P2</v>
      </c>
      <c r="C78" s="160">
        <f>IF(C74&gt;0,C74+1,IF(DATE(YEAR('Basisdaten zum Projekt'!$C$5),MONTH('Basisdaten zum Projekt'!$C$5),1)=D78,1,0))</f>
        <v>22</v>
      </c>
      <c r="D78" s="161">
        <f>DATE(YEAR(D74),MONTH(D74)+1,DAY(D74))</f>
        <v>45292</v>
      </c>
      <c r="E78" s="183"/>
      <c r="F78" s="184">
        <f t="shared" ref="F78:F89" si="26">215/12*E78</f>
        <v>0</v>
      </c>
      <c r="G78" s="185"/>
      <c r="H78" s="183"/>
      <c r="I78" s="184">
        <f t="shared" ref="I78:I89" si="27">215/12*H78</f>
        <v>0</v>
      </c>
      <c r="J78" s="186"/>
      <c r="M78" s="161">
        <f t="shared" si="15"/>
        <v>45292</v>
      </c>
      <c r="N78" s="166"/>
      <c r="O78" s="166"/>
      <c r="P78" s="166"/>
      <c r="Q78" s="166"/>
      <c r="R78" s="166"/>
      <c r="S78" s="166"/>
      <c r="T78" s="166"/>
      <c r="U78" s="166"/>
      <c r="V78" s="166"/>
      <c r="W78" s="166"/>
      <c r="X78" s="166"/>
      <c r="Y78" s="166"/>
      <c r="Z78" s="166"/>
      <c r="AA78" s="166"/>
      <c r="AB78" s="166"/>
      <c r="AC78" s="137">
        <f t="shared" ref="AC78:AC89" si="28">SUM(N78:AB78)</f>
        <v>0</v>
      </c>
      <c r="AD78" s="167"/>
    </row>
    <row r="79" spans="2:30" outlineLevel="1" x14ac:dyDescent="0.25">
      <c r="B79" s="160" t="str">
        <f>IF(C79&gt;0,IFERROR(_xlfn.IFS(D79&lt;=DATE(YEAR('Basisdaten zum Projekt'!$E$12),MONTH('Basisdaten zum Projekt'!$E$12),1),'Basisdaten zum Projekt'!$A$12,D79&lt;=DATE(YEAR('Basisdaten zum Projekt'!$E$13),MONTH('Basisdaten zum Projekt'!$E$13),1),'Basisdaten zum Projekt'!$A$13,D79&lt;=DATE(YEAR('Basisdaten zum Projekt'!$E$14),MONTH('Basisdaten zum Projekt'!$E$14),1),'Basisdaten zum Projekt'!$A$14,D79&lt;=DATE(YEAR('Basisdaten zum Projekt'!$E$15),MONTH('Basisdaten zum Projekt'!$E$15),1),'Basisdaten zum Projekt'!$A$15,D79&lt;=DATE(YEAR('Basisdaten zum Projekt'!$E$16),MONTH('Basisdaten zum Projekt'!$E$16),1),'Basisdaten zum Projekt'!$A$16),""),"")</f>
        <v>P2</v>
      </c>
      <c r="C79" s="160">
        <f>IF(C78&gt;0,C78+1,IF(DATE(YEAR('Basisdaten zum Projekt'!$C$5),MONTH('Basisdaten zum Projekt'!$C$5),1)=D79,1,0))</f>
        <v>23</v>
      </c>
      <c r="D79" s="161">
        <f t="shared" ref="D79:D89" si="29">DATE(YEAR(D78),MONTH(D78)+1,DAY(D78))</f>
        <v>45323</v>
      </c>
      <c r="E79" s="162"/>
      <c r="F79" s="115">
        <f t="shared" si="26"/>
        <v>0</v>
      </c>
      <c r="G79" s="163"/>
      <c r="H79" s="162"/>
      <c r="I79" s="115">
        <f t="shared" si="27"/>
        <v>0</v>
      </c>
      <c r="J79" s="164"/>
      <c r="M79" s="161">
        <f t="shared" si="15"/>
        <v>45323</v>
      </c>
      <c r="N79" s="166"/>
      <c r="O79" s="166"/>
      <c r="P79" s="166"/>
      <c r="Q79" s="166"/>
      <c r="R79" s="166"/>
      <c r="S79" s="166"/>
      <c r="T79" s="166"/>
      <c r="U79" s="166"/>
      <c r="V79" s="166"/>
      <c r="W79" s="166"/>
      <c r="X79" s="166"/>
      <c r="Y79" s="166"/>
      <c r="Z79" s="166"/>
      <c r="AA79" s="166"/>
      <c r="AB79" s="166"/>
      <c r="AC79" s="137">
        <f t="shared" si="28"/>
        <v>0</v>
      </c>
      <c r="AD79" s="167"/>
    </row>
    <row r="80" spans="2:30" outlineLevel="1" x14ac:dyDescent="0.25">
      <c r="B80" s="160" t="str">
        <f>IF(C80&gt;0,IFERROR(_xlfn.IFS(D80&lt;=DATE(YEAR('Basisdaten zum Projekt'!$E$12),MONTH('Basisdaten zum Projekt'!$E$12),1),'Basisdaten zum Projekt'!$A$12,D80&lt;=DATE(YEAR('Basisdaten zum Projekt'!$E$13),MONTH('Basisdaten zum Projekt'!$E$13),1),'Basisdaten zum Projekt'!$A$13,D80&lt;=DATE(YEAR('Basisdaten zum Projekt'!$E$14),MONTH('Basisdaten zum Projekt'!$E$14),1),'Basisdaten zum Projekt'!$A$14,D80&lt;=DATE(YEAR('Basisdaten zum Projekt'!$E$15),MONTH('Basisdaten zum Projekt'!$E$15),1),'Basisdaten zum Projekt'!$A$15,D80&lt;=DATE(YEAR('Basisdaten zum Projekt'!$E$16),MONTH('Basisdaten zum Projekt'!$E$16),1),'Basisdaten zum Projekt'!$A$16),""),"")</f>
        <v>P2</v>
      </c>
      <c r="C80" s="160">
        <f>IF(C79&gt;0,C79+1,IF(DATE(YEAR('Basisdaten zum Projekt'!$C$5),MONTH('Basisdaten zum Projekt'!$C$5),1)=D80,1,0))</f>
        <v>24</v>
      </c>
      <c r="D80" s="161">
        <f t="shared" si="29"/>
        <v>45352</v>
      </c>
      <c r="E80" s="162"/>
      <c r="F80" s="115">
        <f t="shared" si="26"/>
        <v>0</v>
      </c>
      <c r="G80" s="163"/>
      <c r="H80" s="162"/>
      <c r="I80" s="115">
        <f t="shared" si="27"/>
        <v>0</v>
      </c>
      <c r="J80" s="164"/>
      <c r="M80" s="161">
        <f t="shared" si="15"/>
        <v>45352</v>
      </c>
      <c r="N80" s="166"/>
      <c r="O80" s="166"/>
      <c r="P80" s="166"/>
      <c r="Q80" s="166"/>
      <c r="R80" s="166"/>
      <c r="S80" s="166"/>
      <c r="T80" s="166"/>
      <c r="U80" s="166"/>
      <c r="V80" s="166"/>
      <c r="W80" s="166"/>
      <c r="X80" s="166"/>
      <c r="Y80" s="166"/>
      <c r="Z80" s="166"/>
      <c r="AA80" s="166"/>
      <c r="AB80" s="166"/>
      <c r="AC80" s="137">
        <f t="shared" si="28"/>
        <v>0</v>
      </c>
      <c r="AD80" s="167"/>
    </row>
    <row r="81" spans="2:30" outlineLevel="1" x14ac:dyDescent="0.25">
      <c r="B81" s="160" t="str">
        <f>IF(C81&gt;0,IFERROR(_xlfn.IFS(D81&lt;=DATE(YEAR('Basisdaten zum Projekt'!$E$12),MONTH('Basisdaten zum Projekt'!$E$12),1),'Basisdaten zum Projekt'!$A$12,D81&lt;=DATE(YEAR('Basisdaten zum Projekt'!$E$13),MONTH('Basisdaten zum Projekt'!$E$13),1),'Basisdaten zum Projekt'!$A$13,D81&lt;=DATE(YEAR('Basisdaten zum Projekt'!$E$14),MONTH('Basisdaten zum Projekt'!$E$14),1),'Basisdaten zum Projekt'!$A$14,D81&lt;=DATE(YEAR('Basisdaten zum Projekt'!$E$15),MONTH('Basisdaten zum Projekt'!$E$15),1),'Basisdaten zum Projekt'!$A$15,D81&lt;=DATE(YEAR('Basisdaten zum Projekt'!$E$16),MONTH('Basisdaten zum Projekt'!$E$16),1),'Basisdaten zum Projekt'!$A$16),""),"")</f>
        <v>P2</v>
      </c>
      <c r="C81" s="160">
        <f>IF(C80&gt;0,C80+1,IF(DATE(YEAR('Basisdaten zum Projekt'!$C$5),MONTH('Basisdaten zum Projekt'!$C$5),1)=D81,1,0))</f>
        <v>25</v>
      </c>
      <c r="D81" s="161">
        <f t="shared" si="29"/>
        <v>45383</v>
      </c>
      <c r="E81" s="162"/>
      <c r="F81" s="115">
        <f t="shared" si="26"/>
        <v>0</v>
      </c>
      <c r="G81" s="163"/>
      <c r="H81" s="162"/>
      <c r="I81" s="115">
        <f t="shared" si="27"/>
        <v>0</v>
      </c>
      <c r="J81" s="164"/>
      <c r="M81" s="161">
        <f t="shared" si="15"/>
        <v>45383</v>
      </c>
      <c r="N81" s="166"/>
      <c r="O81" s="166"/>
      <c r="P81" s="166"/>
      <c r="Q81" s="166"/>
      <c r="R81" s="166"/>
      <c r="S81" s="166"/>
      <c r="T81" s="166"/>
      <c r="U81" s="166"/>
      <c r="V81" s="166"/>
      <c r="W81" s="166"/>
      <c r="X81" s="166"/>
      <c r="Y81" s="166"/>
      <c r="Z81" s="166"/>
      <c r="AA81" s="166"/>
      <c r="AB81" s="166"/>
      <c r="AC81" s="137">
        <f t="shared" si="28"/>
        <v>0</v>
      </c>
      <c r="AD81" s="167"/>
    </row>
    <row r="82" spans="2:30" outlineLevel="1" x14ac:dyDescent="0.25">
      <c r="B82" s="160" t="str">
        <f>IF(C82&gt;0,IFERROR(_xlfn.IFS(D82&lt;=DATE(YEAR('Basisdaten zum Projekt'!$E$12),MONTH('Basisdaten zum Projekt'!$E$12),1),'Basisdaten zum Projekt'!$A$12,D82&lt;=DATE(YEAR('Basisdaten zum Projekt'!$E$13),MONTH('Basisdaten zum Projekt'!$E$13),1),'Basisdaten zum Projekt'!$A$13,D82&lt;=DATE(YEAR('Basisdaten zum Projekt'!$E$14),MONTH('Basisdaten zum Projekt'!$E$14),1),'Basisdaten zum Projekt'!$A$14,D82&lt;=DATE(YEAR('Basisdaten zum Projekt'!$E$15),MONTH('Basisdaten zum Projekt'!$E$15),1),'Basisdaten zum Projekt'!$A$15,D82&lt;=DATE(YEAR('Basisdaten zum Projekt'!$E$16),MONTH('Basisdaten zum Projekt'!$E$16),1),'Basisdaten zum Projekt'!$A$16),""),"")</f>
        <v>P2</v>
      </c>
      <c r="C82" s="160">
        <f>IF(C81&gt;0,C81+1,IF(DATE(YEAR('Basisdaten zum Projekt'!$C$5),MONTH('Basisdaten zum Projekt'!$C$5),1)=D82,1,0))</f>
        <v>26</v>
      </c>
      <c r="D82" s="161">
        <f t="shared" si="29"/>
        <v>45413</v>
      </c>
      <c r="E82" s="162"/>
      <c r="F82" s="115">
        <f t="shared" si="26"/>
        <v>0</v>
      </c>
      <c r="G82" s="163"/>
      <c r="H82" s="162"/>
      <c r="I82" s="115">
        <f t="shared" si="27"/>
        <v>0</v>
      </c>
      <c r="J82" s="164"/>
      <c r="M82" s="161">
        <f t="shared" si="15"/>
        <v>45413</v>
      </c>
      <c r="N82" s="166"/>
      <c r="O82" s="166"/>
      <c r="P82" s="166"/>
      <c r="Q82" s="166"/>
      <c r="R82" s="166"/>
      <c r="S82" s="166"/>
      <c r="T82" s="166"/>
      <c r="U82" s="166"/>
      <c r="V82" s="166"/>
      <c r="W82" s="166"/>
      <c r="X82" s="166"/>
      <c r="Y82" s="166"/>
      <c r="Z82" s="166"/>
      <c r="AA82" s="166"/>
      <c r="AB82" s="166"/>
      <c r="AC82" s="137">
        <f t="shared" si="28"/>
        <v>0</v>
      </c>
      <c r="AD82" s="167"/>
    </row>
    <row r="83" spans="2:30" outlineLevel="1" x14ac:dyDescent="0.25">
      <c r="B83" s="160" t="str">
        <f>IF(C83&gt;0,IFERROR(_xlfn.IFS(D83&lt;=DATE(YEAR('Basisdaten zum Projekt'!$E$12),MONTH('Basisdaten zum Projekt'!$E$12),1),'Basisdaten zum Projekt'!$A$12,D83&lt;=DATE(YEAR('Basisdaten zum Projekt'!$E$13),MONTH('Basisdaten zum Projekt'!$E$13),1),'Basisdaten zum Projekt'!$A$13,D83&lt;=DATE(YEAR('Basisdaten zum Projekt'!$E$14),MONTH('Basisdaten zum Projekt'!$E$14),1),'Basisdaten zum Projekt'!$A$14,D83&lt;=DATE(YEAR('Basisdaten zum Projekt'!$E$15),MONTH('Basisdaten zum Projekt'!$E$15),1),'Basisdaten zum Projekt'!$A$15,D83&lt;=DATE(YEAR('Basisdaten zum Projekt'!$E$16),MONTH('Basisdaten zum Projekt'!$E$16),1),'Basisdaten zum Projekt'!$A$16),""),"")</f>
        <v>P2</v>
      </c>
      <c r="C83" s="160">
        <f>IF(C82&gt;0,C82+1,IF(DATE(YEAR('Basisdaten zum Projekt'!$C$5),MONTH('Basisdaten zum Projekt'!$C$5),1)=D83,1,0))</f>
        <v>27</v>
      </c>
      <c r="D83" s="161">
        <f t="shared" si="29"/>
        <v>45444</v>
      </c>
      <c r="E83" s="162"/>
      <c r="F83" s="115">
        <f t="shared" si="26"/>
        <v>0</v>
      </c>
      <c r="G83" s="163"/>
      <c r="H83" s="162"/>
      <c r="I83" s="115">
        <f t="shared" si="27"/>
        <v>0</v>
      </c>
      <c r="J83" s="164"/>
      <c r="M83" s="161">
        <f t="shared" si="15"/>
        <v>45444</v>
      </c>
      <c r="N83" s="166"/>
      <c r="O83" s="166"/>
      <c r="P83" s="166"/>
      <c r="Q83" s="166"/>
      <c r="R83" s="166"/>
      <c r="S83" s="166"/>
      <c r="T83" s="166"/>
      <c r="U83" s="166"/>
      <c r="V83" s="166"/>
      <c r="W83" s="166"/>
      <c r="X83" s="166"/>
      <c r="Y83" s="166"/>
      <c r="Z83" s="166"/>
      <c r="AA83" s="166"/>
      <c r="AB83" s="166"/>
      <c r="AC83" s="137">
        <f t="shared" si="28"/>
        <v>0</v>
      </c>
      <c r="AD83" s="167"/>
    </row>
    <row r="84" spans="2:30" outlineLevel="1" x14ac:dyDescent="0.25">
      <c r="B84" s="160" t="str">
        <f>IF(C84&gt;0,IFERROR(_xlfn.IFS(D84&lt;=DATE(YEAR('Basisdaten zum Projekt'!$E$12),MONTH('Basisdaten zum Projekt'!$E$12),1),'Basisdaten zum Projekt'!$A$12,D84&lt;=DATE(YEAR('Basisdaten zum Projekt'!$E$13),MONTH('Basisdaten zum Projekt'!$E$13),1),'Basisdaten zum Projekt'!$A$13,D84&lt;=DATE(YEAR('Basisdaten zum Projekt'!$E$14),MONTH('Basisdaten zum Projekt'!$E$14),1),'Basisdaten zum Projekt'!$A$14,D84&lt;=DATE(YEAR('Basisdaten zum Projekt'!$E$15),MONTH('Basisdaten zum Projekt'!$E$15),1),'Basisdaten zum Projekt'!$A$15,D84&lt;=DATE(YEAR('Basisdaten zum Projekt'!$E$16),MONTH('Basisdaten zum Projekt'!$E$16),1),'Basisdaten zum Projekt'!$A$16),""),"")</f>
        <v>P2</v>
      </c>
      <c r="C84" s="160">
        <f>IF(C83&gt;0,C83+1,IF(DATE(YEAR('Basisdaten zum Projekt'!$C$5),MONTH('Basisdaten zum Projekt'!$C$5),1)=D84,1,0))</f>
        <v>28</v>
      </c>
      <c r="D84" s="161">
        <f t="shared" si="29"/>
        <v>45474</v>
      </c>
      <c r="E84" s="162"/>
      <c r="F84" s="115">
        <f t="shared" si="26"/>
        <v>0</v>
      </c>
      <c r="G84" s="163"/>
      <c r="H84" s="162"/>
      <c r="I84" s="115">
        <f t="shared" si="27"/>
        <v>0</v>
      </c>
      <c r="J84" s="164"/>
      <c r="M84" s="161">
        <f t="shared" si="15"/>
        <v>45474</v>
      </c>
      <c r="N84" s="166"/>
      <c r="O84" s="166"/>
      <c r="P84" s="166"/>
      <c r="Q84" s="166"/>
      <c r="R84" s="166"/>
      <c r="S84" s="166"/>
      <c r="T84" s="166"/>
      <c r="U84" s="166"/>
      <c r="V84" s="166"/>
      <c r="W84" s="166"/>
      <c r="X84" s="166"/>
      <c r="Y84" s="166"/>
      <c r="Z84" s="166"/>
      <c r="AA84" s="166"/>
      <c r="AB84" s="166"/>
      <c r="AC84" s="137">
        <f t="shared" si="28"/>
        <v>0</v>
      </c>
      <c r="AD84" s="167"/>
    </row>
    <row r="85" spans="2:30" outlineLevel="1" x14ac:dyDescent="0.25">
      <c r="B85" s="160" t="str">
        <f>IF(C85&gt;0,IFERROR(_xlfn.IFS(D85&lt;=DATE(YEAR('Basisdaten zum Projekt'!$E$12),MONTH('Basisdaten zum Projekt'!$E$12),1),'Basisdaten zum Projekt'!$A$12,D85&lt;=DATE(YEAR('Basisdaten zum Projekt'!$E$13),MONTH('Basisdaten zum Projekt'!$E$13),1),'Basisdaten zum Projekt'!$A$13,D85&lt;=DATE(YEAR('Basisdaten zum Projekt'!$E$14),MONTH('Basisdaten zum Projekt'!$E$14),1),'Basisdaten zum Projekt'!$A$14,D85&lt;=DATE(YEAR('Basisdaten zum Projekt'!$E$15),MONTH('Basisdaten zum Projekt'!$E$15),1),'Basisdaten zum Projekt'!$A$15,D85&lt;=DATE(YEAR('Basisdaten zum Projekt'!$E$16),MONTH('Basisdaten zum Projekt'!$E$16),1),'Basisdaten zum Projekt'!$A$16),""),"")</f>
        <v>P2</v>
      </c>
      <c r="C85" s="160">
        <f>IF(C84&gt;0,C84+1,IF(DATE(YEAR('Basisdaten zum Projekt'!$C$5),MONTH('Basisdaten zum Projekt'!$C$5),1)=D85,1,0))</f>
        <v>29</v>
      </c>
      <c r="D85" s="161">
        <f t="shared" si="29"/>
        <v>45505</v>
      </c>
      <c r="E85" s="162"/>
      <c r="F85" s="115">
        <f t="shared" si="26"/>
        <v>0</v>
      </c>
      <c r="G85" s="163"/>
      <c r="H85" s="162"/>
      <c r="I85" s="115">
        <f t="shared" si="27"/>
        <v>0</v>
      </c>
      <c r="J85" s="164"/>
      <c r="M85" s="161">
        <f t="shared" si="15"/>
        <v>45505</v>
      </c>
      <c r="N85" s="166"/>
      <c r="O85" s="166"/>
      <c r="P85" s="166"/>
      <c r="Q85" s="166"/>
      <c r="R85" s="166"/>
      <c r="S85" s="166"/>
      <c r="T85" s="166"/>
      <c r="U85" s="166"/>
      <c r="V85" s="166"/>
      <c r="W85" s="166"/>
      <c r="X85" s="166"/>
      <c r="Y85" s="166"/>
      <c r="Z85" s="166"/>
      <c r="AA85" s="166"/>
      <c r="AB85" s="166"/>
      <c r="AC85" s="137">
        <f t="shared" si="28"/>
        <v>0</v>
      </c>
      <c r="AD85" s="167"/>
    </row>
    <row r="86" spans="2:30" outlineLevel="1" x14ac:dyDescent="0.25">
      <c r="B86" s="160" t="str">
        <f>IF(C86&gt;0,IFERROR(_xlfn.IFS(D86&lt;=DATE(YEAR('Basisdaten zum Projekt'!$E$12),MONTH('Basisdaten zum Projekt'!$E$12),1),'Basisdaten zum Projekt'!$A$12,D86&lt;=DATE(YEAR('Basisdaten zum Projekt'!$E$13),MONTH('Basisdaten zum Projekt'!$E$13),1),'Basisdaten zum Projekt'!$A$13,D86&lt;=DATE(YEAR('Basisdaten zum Projekt'!$E$14),MONTH('Basisdaten zum Projekt'!$E$14),1),'Basisdaten zum Projekt'!$A$14,D86&lt;=DATE(YEAR('Basisdaten zum Projekt'!$E$15),MONTH('Basisdaten zum Projekt'!$E$15),1),'Basisdaten zum Projekt'!$A$15,D86&lt;=DATE(YEAR('Basisdaten zum Projekt'!$E$16),MONTH('Basisdaten zum Projekt'!$E$16),1),'Basisdaten zum Projekt'!$A$16),""),"")</f>
        <v>P2</v>
      </c>
      <c r="C86" s="160">
        <f>IF(C85&gt;0,C85+1,IF(DATE(YEAR('Basisdaten zum Projekt'!$C$5),MONTH('Basisdaten zum Projekt'!$C$5),1)=D86,1,0))</f>
        <v>30</v>
      </c>
      <c r="D86" s="161">
        <f t="shared" si="29"/>
        <v>45536</v>
      </c>
      <c r="E86" s="162"/>
      <c r="F86" s="115">
        <f t="shared" si="26"/>
        <v>0</v>
      </c>
      <c r="G86" s="163"/>
      <c r="H86" s="162"/>
      <c r="I86" s="115">
        <f t="shared" si="27"/>
        <v>0</v>
      </c>
      <c r="J86" s="164"/>
      <c r="M86" s="161">
        <f t="shared" si="15"/>
        <v>45536</v>
      </c>
      <c r="N86" s="166"/>
      <c r="O86" s="166"/>
      <c r="P86" s="166"/>
      <c r="Q86" s="166"/>
      <c r="R86" s="166"/>
      <c r="S86" s="166"/>
      <c r="T86" s="166"/>
      <c r="U86" s="166"/>
      <c r="V86" s="166"/>
      <c r="W86" s="166"/>
      <c r="X86" s="166"/>
      <c r="Y86" s="166"/>
      <c r="Z86" s="166"/>
      <c r="AA86" s="166"/>
      <c r="AB86" s="166"/>
      <c r="AC86" s="137">
        <f t="shared" si="28"/>
        <v>0</v>
      </c>
      <c r="AD86" s="167"/>
    </row>
    <row r="87" spans="2:30" outlineLevel="1" x14ac:dyDescent="0.25">
      <c r="B87" s="160" t="str">
        <f>IF(C87&gt;0,IFERROR(_xlfn.IFS(D87&lt;=DATE(YEAR('Basisdaten zum Projekt'!$E$12),MONTH('Basisdaten zum Projekt'!$E$12),1),'Basisdaten zum Projekt'!$A$12,D87&lt;=DATE(YEAR('Basisdaten zum Projekt'!$E$13),MONTH('Basisdaten zum Projekt'!$E$13),1),'Basisdaten zum Projekt'!$A$13,D87&lt;=DATE(YEAR('Basisdaten zum Projekt'!$E$14),MONTH('Basisdaten zum Projekt'!$E$14),1),'Basisdaten zum Projekt'!$A$14,D87&lt;=DATE(YEAR('Basisdaten zum Projekt'!$E$15),MONTH('Basisdaten zum Projekt'!$E$15),1),'Basisdaten zum Projekt'!$A$15,D87&lt;=DATE(YEAR('Basisdaten zum Projekt'!$E$16),MONTH('Basisdaten zum Projekt'!$E$16),1),'Basisdaten zum Projekt'!$A$16),""),"")</f>
        <v>P2</v>
      </c>
      <c r="C87" s="160">
        <f>IF(C86&gt;0,C86+1,IF(DATE(YEAR('Basisdaten zum Projekt'!$C$5),MONTH('Basisdaten zum Projekt'!$C$5),1)=D87,1,0))</f>
        <v>31</v>
      </c>
      <c r="D87" s="161">
        <f t="shared" si="29"/>
        <v>45566</v>
      </c>
      <c r="E87" s="162"/>
      <c r="F87" s="115">
        <f t="shared" si="26"/>
        <v>0</v>
      </c>
      <c r="G87" s="163"/>
      <c r="H87" s="162"/>
      <c r="I87" s="115">
        <f t="shared" si="27"/>
        <v>0</v>
      </c>
      <c r="J87" s="164"/>
      <c r="M87" s="161">
        <f t="shared" si="15"/>
        <v>45566</v>
      </c>
      <c r="N87" s="166"/>
      <c r="O87" s="166"/>
      <c r="P87" s="166"/>
      <c r="Q87" s="166"/>
      <c r="R87" s="166"/>
      <c r="S87" s="166"/>
      <c r="T87" s="166"/>
      <c r="U87" s="166"/>
      <c r="V87" s="166"/>
      <c r="W87" s="166"/>
      <c r="X87" s="166"/>
      <c r="Y87" s="166"/>
      <c r="Z87" s="166"/>
      <c r="AA87" s="166"/>
      <c r="AB87" s="166"/>
      <c r="AC87" s="137">
        <f t="shared" si="28"/>
        <v>0</v>
      </c>
      <c r="AD87" s="167"/>
    </row>
    <row r="88" spans="2:30" outlineLevel="1" x14ac:dyDescent="0.25">
      <c r="B88" s="160" t="str">
        <f>IF(C88&gt;0,IFERROR(_xlfn.IFS(D88&lt;=DATE(YEAR('Basisdaten zum Projekt'!$E$12),MONTH('Basisdaten zum Projekt'!$E$12),1),'Basisdaten zum Projekt'!$A$12,D88&lt;=DATE(YEAR('Basisdaten zum Projekt'!$E$13),MONTH('Basisdaten zum Projekt'!$E$13),1),'Basisdaten zum Projekt'!$A$13,D88&lt;=DATE(YEAR('Basisdaten zum Projekt'!$E$14),MONTH('Basisdaten zum Projekt'!$E$14),1),'Basisdaten zum Projekt'!$A$14,D88&lt;=DATE(YEAR('Basisdaten zum Projekt'!$E$15),MONTH('Basisdaten zum Projekt'!$E$15),1),'Basisdaten zum Projekt'!$A$15,D88&lt;=DATE(YEAR('Basisdaten zum Projekt'!$E$16),MONTH('Basisdaten zum Projekt'!$E$16),1),'Basisdaten zum Projekt'!$A$16),""),"")</f>
        <v>P2</v>
      </c>
      <c r="C88" s="160">
        <f>IF(C87&gt;0,C87+1,IF(DATE(YEAR('Basisdaten zum Projekt'!$C$5),MONTH('Basisdaten zum Projekt'!$C$5),1)=D88,1,0))</f>
        <v>32</v>
      </c>
      <c r="D88" s="161">
        <f t="shared" si="29"/>
        <v>45597</v>
      </c>
      <c r="E88" s="162"/>
      <c r="F88" s="115">
        <f t="shared" si="26"/>
        <v>0</v>
      </c>
      <c r="G88" s="163"/>
      <c r="H88" s="162"/>
      <c r="I88" s="115">
        <f t="shared" si="27"/>
        <v>0</v>
      </c>
      <c r="J88" s="164"/>
      <c r="M88" s="161">
        <f t="shared" si="15"/>
        <v>45597</v>
      </c>
      <c r="N88" s="166"/>
      <c r="O88" s="166"/>
      <c r="P88" s="166"/>
      <c r="Q88" s="166"/>
      <c r="R88" s="166"/>
      <c r="S88" s="166"/>
      <c r="T88" s="166"/>
      <c r="U88" s="166"/>
      <c r="V88" s="166"/>
      <c r="W88" s="166"/>
      <c r="X88" s="166"/>
      <c r="Y88" s="166"/>
      <c r="Z88" s="166"/>
      <c r="AA88" s="166"/>
      <c r="AB88" s="166"/>
      <c r="AC88" s="137">
        <f t="shared" si="28"/>
        <v>0</v>
      </c>
      <c r="AD88" s="167"/>
    </row>
    <row r="89" spans="2:30" outlineLevel="1" x14ac:dyDescent="0.25">
      <c r="B89" s="160" t="str">
        <f>IF(C89&gt;0,IFERROR(_xlfn.IFS(D89&lt;=DATE(YEAR('Basisdaten zum Projekt'!$E$12),MONTH('Basisdaten zum Projekt'!$E$12),1),'Basisdaten zum Projekt'!$A$12,D89&lt;=DATE(YEAR('Basisdaten zum Projekt'!$E$13),MONTH('Basisdaten zum Projekt'!$E$13),1),'Basisdaten zum Projekt'!$A$13,D89&lt;=DATE(YEAR('Basisdaten zum Projekt'!$E$14),MONTH('Basisdaten zum Projekt'!$E$14),1),'Basisdaten zum Projekt'!$A$14,D89&lt;=DATE(YEAR('Basisdaten zum Projekt'!$E$15),MONTH('Basisdaten zum Projekt'!$E$15),1),'Basisdaten zum Projekt'!$A$15,D89&lt;=DATE(YEAR('Basisdaten zum Projekt'!$E$16),MONTH('Basisdaten zum Projekt'!$E$16),1),'Basisdaten zum Projekt'!$A$16),""),"")</f>
        <v>P2</v>
      </c>
      <c r="C89" s="160">
        <f>IF(C88&gt;0,C88+1,IF(DATE(YEAR('Basisdaten zum Projekt'!$C$5),MONTH('Basisdaten zum Projekt'!$C$5),1)=D89,1,0))</f>
        <v>33</v>
      </c>
      <c r="D89" s="161">
        <f t="shared" si="29"/>
        <v>45627</v>
      </c>
      <c r="E89" s="162"/>
      <c r="F89" s="115">
        <f t="shared" si="26"/>
        <v>0</v>
      </c>
      <c r="G89" s="163"/>
      <c r="H89" s="162"/>
      <c r="I89" s="115">
        <f t="shared" si="27"/>
        <v>0</v>
      </c>
      <c r="J89" s="164"/>
      <c r="M89" s="161">
        <f t="shared" si="15"/>
        <v>45627</v>
      </c>
      <c r="N89" s="166"/>
      <c r="O89" s="166"/>
      <c r="P89" s="166"/>
      <c r="Q89" s="166"/>
      <c r="R89" s="166"/>
      <c r="S89" s="166"/>
      <c r="T89" s="166"/>
      <c r="U89" s="166"/>
      <c r="V89" s="166"/>
      <c r="W89" s="166"/>
      <c r="X89" s="166"/>
      <c r="Y89" s="166"/>
      <c r="Z89" s="166"/>
      <c r="AA89" s="166"/>
      <c r="AB89" s="166"/>
      <c r="AC89" s="137">
        <f t="shared" si="28"/>
        <v>0</v>
      </c>
      <c r="AD89" s="167"/>
    </row>
    <row r="90" spans="2:30" ht="15.75" thickBot="1" x14ac:dyDescent="0.3">
      <c r="B90" s="169"/>
      <c r="C90" s="170"/>
      <c r="D90" s="171">
        <f>D89</f>
        <v>45627</v>
      </c>
      <c r="E90" s="172"/>
      <c r="F90" s="173">
        <f>SUM(F78:F89)</f>
        <v>0</v>
      </c>
      <c r="G90" s="174">
        <f>SUM(G78:G89)</f>
        <v>0</v>
      </c>
      <c r="H90" s="187"/>
      <c r="I90" s="173">
        <f>SUM(I78:I89)</f>
        <v>0</v>
      </c>
      <c r="J90" s="174">
        <f>SUM(J78:J89)</f>
        <v>0</v>
      </c>
      <c r="M90" s="171">
        <f t="shared" si="15"/>
        <v>45627</v>
      </c>
      <c r="N90" s="177">
        <f>SUM(N78:N89)</f>
        <v>0</v>
      </c>
      <c r="O90" s="177">
        <f>SUM(O78:O89)</f>
        <v>0</v>
      </c>
      <c r="P90" s="177">
        <f>SUM(P78:P89)</f>
        <v>0</v>
      </c>
      <c r="Q90" s="177">
        <f>SUM(Q78:Q89)</f>
        <v>0</v>
      </c>
      <c r="R90" s="177">
        <f>SUM(R78:R89)</f>
        <v>0</v>
      </c>
      <c r="S90" s="177">
        <f t="shared" ref="S90:AB90" si="30">SUM(S78:S89)</f>
        <v>0</v>
      </c>
      <c r="T90" s="177">
        <f t="shared" si="30"/>
        <v>0</v>
      </c>
      <c r="U90" s="177">
        <f t="shared" si="30"/>
        <v>0</v>
      </c>
      <c r="V90" s="177">
        <f t="shared" si="30"/>
        <v>0</v>
      </c>
      <c r="W90" s="177">
        <f t="shared" si="30"/>
        <v>0</v>
      </c>
      <c r="X90" s="177">
        <f t="shared" si="30"/>
        <v>0</v>
      </c>
      <c r="Y90" s="177">
        <f t="shared" si="30"/>
        <v>0</v>
      </c>
      <c r="Z90" s="177">
        <f t="shared" si="30"/>
        <v>0</v>
      </c>
      <c r="AA90" s="177">
        <f t="shared" si="30"/>
        <v>0</v>
      </c>
      <c r="AB90" s="177">
        <f t="shared" si="30"/>
        <v>0</v>
      </c>
      <c r="AC90" s="177">
        <f>SUM(AC78:AC89)</f>
        <v>0</v>
      </c>
      <c r="AD90" s="167"/>
    </row>
    <row r="91" spans="2:30" ht="28.5" customHeight="1" x14ac:dyDescent="0.25">
      <c r="B91" s="19"/>
      <c r="C91" s="19"/>
      <c r="N91" s="178">
        <f>IFERROR(N90/$H$6,0)</f>
        <v>0</v>
      </c>
      <c r="O91" s="178">
        <f>IFERROR(O90/$H$6,0)</f>
        <v>0</v>
      </c>
      <c r="P91" s="178">
        <f>IFERROR(P90/$H$6,0)</f>
        <v>0</v>
      </c>
      <c r="Q91" s="178">
        <f>IFERROR(Q90/$H$6,0)</f>
        <v>0</v>
      </c>
      <c r="R91" s="178">
        <f>IFERROR(R90/$H$6,0)</f>
        <v>0</v>
      </c>
      <c r="S91" s="178">
        <f t="shared" ref="S91:AB91" si="31">IFERROR(S90/$H$6,0)</f>
        <v>0</v>
      </c>
      <c r="T91" s="178">
        <f t="shared" si="31"/>
        <v>0</v>
      </c>
      <c r="U91" s="178">
        <f t="shared" si="31"/>
        <v>0</v>
      </c>
      <c r="V91" s="178">
        <f t="shared" si="31"/>
        <v>0</v>
      </c>
      <c r="W91" s="178">
        <f t="shared" si="31"/>
        <v>0</v>
      </c>
      <c r="X91" s="178">
        <f t="shared" si="31"/>
        <v>0</v>
      </c>
      <c r="Y91" s="178">
        <f t="shared" si="31"/>
        <v>0</v>
      </c>
      <c r="Z91" s="178">
        <f t="shared" si="31"/>
        <v>0</v>
      </c>
      <c r="AA91" s="178">
        <f t="shared" si="31"/>
        <v>0</v>
      </c>
      <c r="AB91" s="178">
        <f t="shared" si="31"/>
        <v>0</v>
      </c>
      <c r="AC91" s="178">
        <f>IFERROR(AC90/$H$6,0)</f>
        <v>0</v>
      </c>
      <c r="AD91" s="180" t="s">
        <v>370</v>
      </c>
    </row>
    <row r="92" spans="2:30" ht="15.75" thickBot="1" x14ac:dyDescent="0.3">
      <c r="B92" s="19"/>
      <c r="C92" s="19"/>
      <c r="N92" s="181"/>
      <c r="O92" s="181"/>
      <c r="P92" s="181"/>
      <c r="Q92" s="181"/>
      <c r="R92" s="181"/>
      <c r="S92" s="281"/>
      <c r="T92" s="282"/>
      <c r="U92" s="283"/>
      <c r="V92" s="283"/>
      <c r="W92" s="283"/>
      <c r="X92" s="283"/>
      <c r="Y92" s="283"/>
      <c r="Z92" s="283"/>
      <c r="AA92" s="283"/>
      <c r="AB92" s="284"/>
      <c r="AC92" s="181"/>
      <c r="AD92" s="182"/>
    </row>
    <row r="93" spans="2:30" outlineLevel="1" x14ac:dyDescent="0.25">
      <c r="B93" s="160" t="str">
        <f>IF(C93&gt;0,IFERROR(_xlfn.IFS(D93&lt;=DATE(YEAR('Basisdaten zum Projekt'!$E$12),MONTH('Basisdaten zum Projekt'!$E$12),1),'Basisdaten zum Projekt'!$A$12,D93&lt;=DATE(YEAR('Basisdaten zum Projekt'!$E$13),MONTH('Basisdaten zum Projekt'!$E$13),1),'Basisdaten zum Projekt'!$A$13,D93&lt;=DATE(YEAR('Basisdaten zum Projekt'!$E$14),MONTH('Basisdaten zum Projekt'!$E$14),1),'Basisdaten zum Projekt'!$A$14,D93&lt;=DATE(YEAR('Basisdaten zum Projekt'!$E$15),MONTH('Basisdaten zum Projekt'!$E$15),1),'Basisdaten zum Projekt'!$A$15,D93&lt;=DATE(YEAR('Basisdaten zum Projekt'!$E$16),MONTH('Basisdaten zum Projekt'!$E$16),1),'Basisdaten zum Projekt'!$A$16),""),"")</f>
        <v>P2</v>
      </c>
      <c r="C93" s="160">
        <f>IF(C89&gt;0,C89+1,IF(DATE(YEAR('Basisdaten zum Projekt'!$C$5),MONTH('Basisdaten zum Projekt'!$C$5),1)=D93,1,0))</f>
        <v>34</v>
      </c>
      <c r="D93" s="161">
        <f>DATE(YEAR(D89),MONTH(D89)+1,DAY(D89))</f>
        <v>45658</v>
      </c>
      <c r="E93" s="183"/>
      <c r="F93" s="184">
        <f t="shared" ref="F93:F104" si="32">215/12*E93</f>
        <v>0</v>
      </c>
      <c r="G93" s="185"/>
      <c r="H93" s="183"/>
      <c r="I93" s="184">
        <f t="shared" ref="I93:I104" si="33">215/12*H93</f>
        <v>0</v>
      </c>
      <c r="J93" s="186"/>
      <c r="M93" s="161">
        <f t="shared" si="15"/>
        <v>45658</v>
      </c>
      <c r="N93" s="166"/>
      <c r="O93" s="166"/>
      <c r="P93" s="166"/>
      <c r="Q93" s="166"/>
      <c r="R93" s="166"/>
      <c r="S93" s="166"/>
      <c r="T93" s="166"/>
      <c r="U93" s="166"/>
      <c r="V93" s="166"/>
      <c r="W93" s="166"/>
      <c r="X93" s="166"/>
      <c r="Y93" s="166"/>
      <c r="Z93" s="166"/>
      <c r="AA93" s="166"/>
      <c r="AB93" s="166"/>
      <c r="AC93" s="137">
        <f t="shared" ref="AC93:AC104" si="34">SUM(N93:AB93)</f>
        <v>0</v>
      </c>
      <c r="AD93" s="167"/>
    </row>
    <row r="94" spans="2:30" outlineLevel="1" x14ac:dyDescent="0.25">
      <c r="B94" s="160" t="str">
        <f>IF(C94&gt;0,IFERROR(_xlfn.IFS(D94&lt;=DATE(YEAR('Basisdaten zum Projekt'!$E$12),MONTH('Basisdaten zum Projekt'!$E$12),1),'Basisdaten zum Projekt'!$A$12,D94&lt;=DATE(YEAR('Basisdaten zum Projekt'!$E$13),MONTH('Basisdaten zum Projekt'!$E$13),1),'Basisdaten zum Projekt'!$A$13,D94&lt;=DATE(YEAR('Basisdaten zum Projekt'!$E$14),MONTH('Basisdaten zum Projekt'!$E$14),1),'Basisdaten zum Projekt'!$A$14,D94&lt;=DATE(YEAR('Basisdaten zum Projekt'!$E$15),MONTH('Basisdaten zum Projekt'!$E$15),1),'Basisdaten zum Projekt'!$A$15,D94&lt;=DATE(YEAR('Basisdaten zum Projekt'!$E$16),MONTH('Basisdaten zum Projekt'!$E$16),1),'Basisdaten zum Projekt'!$A$16),""),"")</f>
        <v>P2</v>
      </c>
      <c r="C94" s="160">
        <f>IF(C93&gt;0,C93+1,IF(DATE(YEAR('Basisdaten zum Projekt'!$C$5),MONTH('Basisdaten zum Projekt'!$C$5),1)=D94,1,0))</f>
        <v>35</v>
      </c>
      <c r="D94" s="161">
        <f t="shared" ref="D94:D104" si="35">DATE(YEAR(D93),MONTH(D93)+1,DAY(D93))</f>
        <v>45689</v>
      </c>
      <c r="E94" s="162"/>
      <c r="F94" s="115">
        <f t="shared" si="32"/>
        <v>0</v>
      </c>
      <c r="G94" s="163"/>
      <c r="H94" s="162"/>
      <c r="I94" s="115">
        <f t="shared" si="33"/>
        <v>0</v>
      </c>
      <c r="J94" s="164"/>
      <c r="M94" s="161">
        <f t="shared" si="15"/>
        <v>45689</v>
      </c>
      <c r="N94" s="166"/>
      <c r="O94" s="166"/>
      <c r="P94" s="166"/>
      <c r="Q94" s="166"/>
      <c r="R94" s="166"/>
      <c r="S94" s="166"/>
      <c r="T94" s="166"/>
      <c r="U94" s="166"/>
      <c r="V94" s="166"/>
      <c r="W94" s="166"/>
      <c r="X94" s="166"/>
      <c r="Y94" s="166"/>
      <c r="Z94" s="166"/>
      <c r="AA94" s="166"/>
      <c r="AB94" s="166"/>
      <c r="AC94" s="137">
        <f t="shared" si="34"/>
        <v>0</v>
      </c>
      <c r="AD94" s="167"/>
    </row>
    <row r="95" spans="2:30" outlineLevel="1" x14ac:dyDescent="0.25">
      <c r="B95" s="160" t="str">
        <f>IF(C95&gt;0,IFERROR(_xlfn.IFS(D95&lt;=DATE(YEAR('Basisdaten zum Projekt'!$E$12),MONTH('Basisdaten zum Projekt'!$E$12),1),'Basisdaten zum Projekt'!$A$12,D95&lt;=DATE(YEAR('Basisdaten zum Projekt'!$E$13),MONTH('Basisdaten zum Projekt'!$E$13),1),'Basisdaten zum Projekt'!$A$13,D95&lt;=DATE(YEAR('Basisdaten zum Projekt'!$E$14),MONTH('Basisdaten zum Projekt'!$E$14),1),'Basisdaten zum Projekt'!$A$14,D95&lt;=DATE(YEAR('Basisdaten zum Projekt'!$E$15),MONTH('Basisdaten zum Projekt'!$E$15),1),'Basisdaten zum Projekt'!$A$15,D95&lt;=DATE(YEAR('Basisdaten zum Projekt'!$E$16),MONTH('Basisdaten zum Projekt'!$E$16),1),'Basisdaten zum Projekt'!$A$16),""),"")</f>
        <v>P2</v>
      </c>
      <c r="C95" s="160">
        <f>IF(C94&gt;0,C94+1,IF(DATE(YEAR('Basisdaten zum Projekt'!$C$5),MONTH('Basisdaten zum Projekt'!$C$5),1)=D95,1,0))</f>
        <v>36</v>
      </c>
      <c r="D95" s="161">
        <f t="shared" si="35"/>
        <v>45717</v>
      </c>
      <c r="E95" s="162"/>
      <c r="F95" s="115">
        <f t="shared" si="32"/>
        <v>0</v>
      </c>
      <c r="G95" s="163"/>
      <c r="H95" s="162"/>
      <c r="I95" s="115">
        <f t="shared" si="33"/>
        <v>0</v>
      </c>
      <c r="J95" s="164"/>
      <c r="M95" s="161">
        <f t="shared" si="15"/>
        <v>45717</v>
      </c>
      <c r="N95" s="166"/>
      <c r="O95" s="166"/>
      <c r="P95" s="166"/>
      <c r="Q95" s="166"/>
      <c r="R95" s="166"/>
      <c r="S95" s="166"/>
      <c r="T95" s="166"/>
      <c r="U95" s="166"/>
      <c r="V95" s="166"/>
      <c r="W95" s="166"/>
      <c r="X95" s="166"/>
      <c r="Y95" s="166"/>
      <c r="Z95" s="166"/>
      <c r="AA95" s="166"/>
      <c r="AB95" s="166"/>
      <c r="AC95" s="137">
        <f t="shared" si="34"/>
        <v>0</v>
      </c>
      <c r="AD95" s="167"/>
    </row>
    <row r="96" spans="2:30" outlineLevel="1" x14ac:dyDescent="0.25">
      <c r="B96" s="160" t="str">
        <f>IF(C96&gt;0,IFERROR(_xlfn.IFS(D96&lt;=DATE(YEAR('Basisdaten zum Projekt'!$E$12),MONTH('Basisdaten zum Projekt'!$E$12),1),'Basisdaten zum Projekt'!$A$12,D96&lt;=DATE(YEAR('Basisdaten zum Projekt'!$E$13),MONTH('Basisdaten zum Projekt'!$E$13),1),'Basisdaten zum Projekt'!$A$13,D96&lt;=DATE(YEAR('Basisdaten zum Projekt'!$E$14),MONTH('Basisdaten zum Projekt'!$E$14),1),'Basisdaten zum Projekt'!$A$14,D96&lt;=DATE(YEAR('Basisdaten zum Projekt'!$E$15),MONTH('Basisdaten zum Projekt'!$E$15),1),'Basisdaten zum Projekt'!$A$15,D96&lt;=DATE(YEAR('Basisdaten zum Projekt'!$E$16),MONTH('Basisdaten zum Projekt'!$E$16),1),'Basisdaten zum Projekt'!$A$16),""),"")</f>
        <v/>
      </c>
      <c r="C96" s="160">
        <f>IF(C95&gt;0,C95+1,IF(DATE(YEAR('Basisdaten zum Projekt'!$C$5),MONTH('Basisdaten zum Projekt'!$C$5),1)=D96,1,0))</f>
        <v>37</v>
      </c>
      <c r="D96" s="161">
        <f t="shared" si="35"/>
        <v>45748</v>
      </c>
      <c r="E96" s="162"/>
      <c r="F96" s="115">
        <f t="shared" si="32"/>
        <v>0</v>
      </c>
      <c r="G96" s="163"/>
      <c r="H96" s="162"/>
      <c r="I96" s="115">
        <f t="shared" si="33"/>
        <v>0</v>
      </c>
      <c r="J96" s="164"/>
      <c r="M96" s="161">
        <f t="shared" si="15"/>
        <v>45748</v>
      </c>
      <c r="N96" s="166"/>
      <c r="O96" s="166"/>
      <c r="P96" s="166"/>
      <c r="Q96" s="166"/>
      <c r="R96" s="166"/>
      <c r="S96" s="166"/>
      <c r="T96" s="166"/>
      <c r="U96" s="166"/>
      <c r="V96" s="166"/>
      <c r="W96" s="166"/>
      <c r="X96" s="166"/>
      <c r="Y96" s="166"/>
      <c r="Z96" s="166"/>
      <c r="AA96" s="166"/>
      <c r="AB96" s="166"/>
      <c r="AC96" s="137">
        <f t="shared" si="34"/>
        <v>0</v>
      </c>
      <c r="AD96" s="167"/>
    </row>
    <row r="97" spans="2:30" outlineLevel="1" x14ac:dyDescent="0.25">
      <c r="B97" s="160" t="str">
        <f>IF(C97&gt;0,IFERROR(_xlfn.IFS(D97&lt;=DATE(YEAR('Basisdaten zum Projekt'!$E$12),MONTH('Basisdaten zum Projekt'!$E$12),1),'Basisdaten zum Projekt'!$A$12,D97&lt;=DATE(YEAR('Basisdaten zum Projekt'!$E$13),MONTH('Basisdaten zum Projekt'!$E$13),1),'Basisdaten zum Projekt'!$A$13,D97&lt;=DATE(YEAR('Basisdaten zum Projekt'!$E$14),MONTH('Basisdaten zum Projekt'!$E$14),1),'Basisdaten zum Projekt'!$A$14,D97&lt;=DATE(YEAR('Basisdaten zum Projekt'!$E$15),MONTH('Basisdaten zum Projekt'!$E$15),1),'Basisdaten zum Projekt'!$A$15,D97&lt;=DATE(YEAR('Basisdaten zum Projekt'!$E$16),MONTH('Basisdaten zum Projekt'!$E$16),1),'Basisdaten zum Projekt'!$A$16),""),"")</f>
        <v/>
      </c>
      <c r="C97" s="160">
        <f>IF(C96&gt;0,C96+1,IF(DATE(YEAR('Basisdaten zum Projekt'!$C$5),MONTH('Basisdaten zum Projekt'!$C$5),1)=D97,1,0))</f>
        <v>38</v>
      </c>
      <c r="D97" s="161">
        <f t="shared" si="35"/>
        <v>45778</v>
      </c>
      <c r="E97" s="162"/>
      <c r="F97" s="115">
        <f t="shared" si="32"/>
        <v>0</v>
      </c>
      <c r="G97" s="163"/>
      <c r="H97" s="162"/>
      <c r="I97" s="115">
        <f t="shared" si="33"/>
        <v>0</v>
      </c>
      <c r="J97" s="164"/>
      <c r="M97" s="161">
        <f t="shared" si="15"/>
        <v>45778</v>
      </c>
      <c r="N97" s="166"/>
      <c r="O97" s="166"/>
      <c r="P97" s="166"/>
      <c r="Q97" s="166"/>
      <c r="R97" s="166"/>
      <c r="S97" s="166"/>
      <c r="T97" s="166"/>
      <c r="U97" s="166"/>
      <c r="V97" s="166"/>
      <c r="W97" s="166"/>
      <c r="X97" s="166"/>
      <c r="Y97" s="166"/>
      <c r="Z97" s="166"/>
      <c r="AA97" s="166"/>
      <c r="AB97" s="166"/>
      <c r="AC97" s="137">
        <f t="shared" si="34"/>
        <v>0</v>
      </c>
      <c r="AD97" s="167"/>
    </row>
    <row r="98" spans="2:30" outlineLevel="1" x14ac:dyDescent="0.25">
      <c r="B98" s="160" t="str">
        <f>IF(C98&gt;0,IFERROR(_xlfn.IFS(D98&lt;=DATE(YEAR('Basisdaten zum Projekt'!$E$12),MONTH('Basisdaten zum Projekt'!$E$12),1),'Basisdaten zum Projekt'!$A$12,D98&lt;=DATE(YEAR('Basisdaten zum Projekt'!$E$13),MONTH('Basisdaten zum Projekt'!$E$13),1),'Basisdaten zum Projekt'!$A$13,D98&lt;=DATE(YEAR('Basisdaten zum Projekt'!$E$14),MONTH('Basisdaten zum Projekt'!$E$14),1),'Basisdaten zum Projekt'!$A$14,D98&lt;=DATE(YEAR('Basisdaten zum Projekt'!$E$15),MONTH('Basisdaten zum Projekt'!$E$15),1),'Basisdaten zum Projekt'!$A$15,D98&lt;=DATE(YEAR('Basisdaten zum Projekt'!$E$16),MONTH('Basisdaten zum Projekt'!$E$16),1),'Basisdaten zum Projekt'!$A$16),""),"")</f>
        <v/>
      </c>
      <c r="C98" s="160">
        <f>IF(C97&gt;0,C97+1,IF(DATE(YEAR('Basisdaten zum Projekt'!$C$5),MONTH('Basisdaten zum Projekt'!$C$5),1)=D98,1,0))</f>
        <v>39</v>
      </c>
      <c r="D98" s="161">
        <f t="shared" si="35"/>
        <v>45809</v>
      </c>
      <c r="E98" s="162"/>
      <c r="F98" s="115">
        <f t="shared" si="32"/>
        <v>0</v>
      </c>
      <c r="G98" s="163"/>
      <c r="H98" s="162"/>
      <c r="I98" s="115">
        <f t="shared" si="33"/>
        <v>0</v>
      </c>
      <c r="J98" s="164"/>
      <c r="M98" s="161">
        <f t="shared" si="15"/>
        <v>45809</v>
      </c>
      <c r="N98" s="166"/>
      <c r="O98" s="166"/>
      <c r="P98" s="166"/>
      <c r="Q98" s="166"/>
      <c r="R98" s="166"/>
      <c r="S98" s="166"/>
      <c r="T98" s="166"/>
      <c r="U98" s="166"/>
      <c r="V98" s="166"/>
      <c r="W98" s="166"/>
      <c r="X98" s="166"/>
      <c r="Y98" s="166"/>
      <c r="Z98" s="166"/>
      <c r="AA98" s="166"/>
      <c r="AB98" s="166"/>
      <c r="AC98" s="137">
        <f t="shared" si="34"/>
        <v>0</v>
      </c>
      <c r="AD98" s="167"/>
    </row>
    <row r="99" spans="2:30" outlineLevel="1" x14ac:dyDescent="0.25">
      <c r="B99" s="160" t="str">
        <f>IF(C99&gt;0,IFERROR(_xlfn.IFS(D99&lt;=DATE(YEAR('Basisdaten zum Projekt'!$E$12),MONTH('Basisdaten zum Projekt'!$E$12),1),'Basisdaten zum Projekt'!$A$12,D99&lt;=DATE(YEAR('Basisdaten zum Projekt'!$E$13),MONTH('Basisdaten zum Projekt'!$E$13),1),'Basisdaten zum Projekt'!$A$13,D99&lt;=DATE(YEAR('Basisdaten zum Projekt'!$E$14),MONTH('Basisdaten zum Projekt'!$E$14),1),'Basisdaten zum Projekt'!$A$14,D99&lt;=DATE(YEAR('Basisdaten zum Projekt'!$E$15),MONTH('Basisdaten zum Projekt'!$E$15),1),'Basisdaten zum Projekt'!$A$15,D99&lt;=DATE(YEAR('Basisdaten zum Projekt'!$E$16),MONTH('Basisdaten zum Projekt'!$E$16),1),'Basisdaten zum Projekt'!$A$16),""),"")</f>
        <v/>
      </c>
      <c r="C99" s="160">
        <f>IF(C98&gt;0,C98+1,IF(DATE(YEAR('Basisdaten zum Projekt'!$C$5),MONTH('Basisdaten zum Projekt'!$C$5),1)=D99,1,0))</f>
        <v>40</v>
      </c>
      <c r="D99" s="161">
        <f t="shared" si="35"/>
        <v>45839</v>
      </c>
      <c r="E99" s="162"/>
      <c r="F99" s="115">
        <f t="shared" si="32"/>
        <v>0</v>
      </c>
      <c r="G99" s="163"/>
      <c r="H99" s="162"/>
      <c r="I99" s="115">
        <f t="shared" si="33"/>
        <v>0</v>
      </c>
      <c r="J99" s="164"/>
      <c r="M99" s="161">
        <f t="shared" si="15"/>
        <v>45839</v>
      </c>
      <c r="N99" s="166"/>
      <c r="O99" s="166"/>
      <c r="P99" s="166"/>
      <c r="Q99" s="166"/>
      <c r="R99" s="166"/>
      <c r="S99" s="166"/>
      <c r="T99" s="166"/>
      <c r="U99" s="166"/>
      <c r="V99" s="166"/>
      <c r="W99" s="166"/>
      <c r="X99" s="166"/>
      <c r="Y99" s="166"/>
      <c r="Z99" s="166"/>
      <c r="AA99" s="166"/>
      <c r="AB99" s="166"/>
      <c r="AC99" s="137">
        <f t="shared" si="34"/>
        <v>0</v>
      </c>
      <c r="AD99" s="167"/>
    </row>
    <row r="100" spans="2:30" outlineLevel="1" x14ac:dyDescent="0.25">
      <c r="B100" s="160" t="str">
        <f>IF(C100&gt;0,IFERROR(_xlfn.IFS(D100&lt;=DATE(YEAR('Basisdaten zum Projekt'!$E$12),MONTH('Basisdaten zum Projekt'!$E$12),1),'Basisdaten zum Projekt'!$A$12,D100&lt;=DATE(YEAR('Basisdaten zum Projekt'!$E$13),MONTH('Basisdaten zum Projekt'!$E$13),1),'Basisdaten zum Projekt'!$A$13,D100&lt;=DATE(YEAR('Basisdaten zum Projekt'!$E$14),MONTH('Basisdaten zum Projekt'!$E$14),1),'Basisdaten zum Projekt'!$A$14,D100&lt;=DATE(YEAR('Basisdaten zum Projekt'!$E$15),MONTH('Basisdaten zum Projekt'!$E$15),1),'Basisdaten zum Projekt'!$A$15,D100&lt;=DATE(YEAR('Basisdaten zum Projekt'!$E$16),MONTH('Basisdaten zum Projekt'!$E$16),1),'Basisdaten zum Projekt'!$A$16),""),"")</f>
        <v/>
      </c>
      <c r="C100" s="160">
        <f>IF(C99&gt;0,C99+1,IF(DATE(YEAR('Basisdaten zum Projekt'!$C$5),MONTH('Basisdaten zum Projekt'!$C$5),1)=D100,1,0))</f>
        <v>41</v>
      </c>
      <c r="D100" s="161">
        <f t="shared" si="35"/>
        <v>45870</v>
      </c>
      <c r="E100" s="162"/>
      <c r="F100" s="115">
        <f t="shared" si="32"/>
        <v>0</v>
      </c>
      <c r="G100" s="163"/>
      <c r="H100" s="162"/>
      <c r="I100" s="115">
        <f t="shared" si="33"/>
        <v>0</v>
      </c>
      <c r="J100" s="164"/>
      <c r="M100" s="161">
        <f t="shared" si="15"/>
        <v>45870</v>
      </c>
      <c r="N100" s="166"/>
      <c r="O100" s="166"/>
      <c r="P100" s="166"/>
      <c r="Q100" s="166"/>
      <c r="R100" s="166"/>
      <c r="S100" s="166"/>
      <c r="T100" s="166"/>
      <c r="U100" s="166"/>
      <c r="V100" s="166"/>
      <c r="W100" s="166"/>
      <c r="X100" s="166"/>
      <c r="Y100" s="166"/>
      <c r="Z100" s="166"/>
      <c r="AA100" s="166"/>
      <c r="AB100" s="166"/>
      <c r="AC100" s="137">
        <f t="shared" si="34"/>
        <v>0</v>
      </c>
      <c r="AD100" s="167"/>
    </row>
    <row r="101" spans="2:30" outlineLevel="1" x14ac:dyDescent="0.25">
      <c r="B101" s="160" t="str">
        <f>IF(C101&gt;0,IFERROR(_xlfn.IFS(D101&lt;=DATE(YEAR('Basisdaten zum Projekt'!$E$12),MONTH('Basisdaten zum Projekt'!$E$12),1),'Basisdaten zum Projekt'!$A$12,D101&lt;=DATE(YEAR('Basisdaten zum Projekt'!$E$13),MONTH('Basisdaten zum Projekt'!$E$13),1),'Basisdaten zum Projekt'!$A$13,D101&lt;=DATE(YEAR('Basisdaten zum Projekt'!$E$14),MONTH('Basisdaten zum Projekt'!$E$14),1),'Basisdaten zum Projekt'!$A$14,D101&lt;=DATE(YEAR('Basisdaten zum Projekt'!$E$15),MONTH('Basisdaten zum Projekt'!$E$15),1),'Basisdaten zum Projekt'!$A$15,D101&lt;=DATE(YEAR('Basisdaten zum Projekt'!$E$16),MONTH('Basisdaten zum Projekt'!$E$16),1),'Basisdaten zum Projekt'!$A$16),""),"")</f>
        <v/>
      </c>
      <c r="C101" s="160">
        <f>IF(C100&gt;0,C100+1,IF(DATE(YEAR('Basisdaten zum Projekt'!$C$5),MONTH('Basisdaten zum Projekt'!$C$5),1)=D101,1,0))</f>
        <v>42</v>
      </c>
      <c r="D101" s="161">
        <f t="shared" si="35"/>
        <v>45901</v>
      </c>
      <c r="E101" s="162"/>
      <c r="F101" s="115">
        <f t="shared" si="32"/>
        <v>0</v>
      </c>
      <c r="G101" s="163"/>
      <c r="H101" s="162"/>
      <c r="I101" s="115">
        <f t="shared" si="33"/>
        <v>0</v>
      </c>
      <c r="J101" s="164"/>
      <c r="M101" s="161">
        <f t="shared" si="15"/>
        <v>45901</v>
      </c>
      <c r="N101" s="166"/>
      <c r="O101" s="166"/>
      <c r="P101" s="166"/>
      <c r="Q101" s="166"/>
      <c r="R101" s="166"/>
      <c r="S101" s="166"/>
      <c r="T101" s="166"/>
      <c r="U101" s="166"/>
      <c r="V101" s="166"/>
      <c r="W101" s="166"/>
      <c r="X101" s="166"/>
      <c r="Y101" s="166"/>
      <c r="Z101" s="166"/>
      <c r="AA101" s="166"/>
      <c r="AB101" s="166"/>
      <c r="AC101" s="137">
        <f t="shared" si="34"/>
        <v>0</v>
      </c>
      <c r="AD101" s="167"/>
    </row>
    <row r="102" spans="2:30" outlineLevel="1" x14ac:dyDescent="0.25">
      <c r="B102" s="160" t="str">
        <f>IF(C102&gt;0,IFERROR(_xlfn.IFS(D102&lt;=DATE(YEAR('Basisdaten zum Projekt'!$E$12),MONTH('Basisdaten zum Projekt'!$E$12),1),'Basisdaten zum Projekt'!$A$12,D102&lt;=DATE(YEAR('Basisdaten zum Projekt'!$E$13),MONTH('Basisdaten zum Projekt'!$E$13),1),'Basisdaten zum Projekt'!$A$13,D102&lt;=DATE(YEAR('Basisdaten zum Projekt'!$E$14),MONTH('Basisdaten zum Projekt'!$E$14),1),'Basisdaten zum Projekt'!$A$14,D102&lt;=DATE(YEAR('Basisdaten zum Projekt'!$E$15),MONTH('Basisdaten zum Projekt'!$E$15),1),'Basisdaten zum Projekt'!$A$15,D102&lt;=DATE(YEAR('Basisdaten zum Projekt'!$E$16),MONTH('Basisdaten zum Projekt'!$E$16),1),'Basisdaten zum Projekt'!$A$16),""),"")</f>
        <v/>
      </c>
      <c r="C102" s="160">
        <f>IF(C101&gt;0,C101+1,IF(DATE(YEAR('Basisdaten zum Projekt'!$C$5),MONTH('Basisdaten zum Projekt'!$C$5),1)=D102,1,0))</f>
        <v>43</v>
      </c>
      <c r="D102" s="161">
        <f t="shared" si="35"/>
        <v>45931</v>
      </c>
      <c r="E102" s="162"/>
      <c r="F102" s="115">
        <f t="shared" si="32"/>
        <v>0</v>
      </c>
      <c r="G102" s="163"/>
      <c r="H102" s="162"/>
      <c r="I102" s="115">
        <f t="shared" si="33"/>
        <v>0</v>
      </c>
      <c r="J102" s="164"/>
      <c r="M102" s="161">
        <f t="shared" si="15"/>
        <v>45931</v>
      </c>
      <c r="N102" s="166"/>
      <c r="O102" s="166"/>
      <c r="P102" s="166"/>
      <c r="Q102" s="166"/>
      <c r="R102" s="166"/>
      <c r="S102" s="166"/>
      <c r="T102" s="166"/>
      <c r="U102" s="166"/>
      <c r="V102" s="166"/>
      <c r="W102" s="166"/>
      <c r="X102" s="166"/>
      <c r="Y102" s="166"/>
      <c r="Z102" s="166"/>
      <c r="AA102" s="166"/>
      <c r="AB102" s="166"/>
      <c r="AC102" s="137">
        <f t="shared" si="34"/>
        <v>0</v>
      </c>
      <c r="AD102" s="167"/>
    </row>
    <row r="103" spans="2:30" outlineLevel="1" x14ac:dyDescent="0.25">
      <c r="B103" s="160" t="str">
        <f>IF(C103&gt;0,IFERROR(_xlfn.IFS(D103&lt;=DATE(YEAR('Basisdaten zum Projekt'!$E$12),MONTH('Basisdaten zum Projekt'!$E$12),1),'Basisdaten zum Projekt'!$A$12,D103&lt;=DATE(YEAR('Basisdaten zum Projekt'!$E$13),MONTH('Basisdaten zum Projekt'!$E$13),1),'Basisdaten zum Projekt'!$A$13,D103&lt;=DATE(YEAR('Basisdaten zum Projekt'!$E$14),MONTH('Basisdaten zum Projekt'!$E$14),1),'Basisdaten zum Projekt'!$A$14,D103&lt;=DATE(YEAR('Basisdaten zum Projekt'!$E$15),MONTH('Basisdaten zum Projekt'!$E$15),1),'Basisdaten zum Projekt'!$A$15,D103&lt;=DATE(YEAR('Basisdaten zum Projekt'!$E$16),MONTH('Basisdaten zum Projekt'!$E$16),1),'Basisdaten zum Projekt'!$A$16),""),"")</f>
        <v/>
      </c>
      <c r="C103" s="160">
        <f>IF(C102&gt;0,C102+1,IF(DATE(YEAR('Basisdaten zum Projekt'!$C$5),MONTH('Basisdaten zum Projekt'!$C$5),1)=D103,1,0))</f>
        <v>44</v>
      </c>
      <c r="D103" s="161">
        <f t="shared" si="35"/>
        <v>45962</v>
      </c>
      <c r="E103" s="162"/>
      <c r="F103" s="115">
        <f t="shared" si="32"/>
        <v>0</v>
      </c>
      <c r="G103" s="163"/>
      <c r="H103" s="162"/>
      <c r="I103" s="115">
        <f t="shared" si="33"/>
        <v>0</v>
      </c>
      <c r="J103" s="164"/>
      <c r="M103" s="161">
        <f t="shared" si="15"/>
        <v>45962</v>
      </c>
      <c r="N103" s="166"/>
      <c r="O103" s="166"/>
      <c r="P103" s="166"/>
      <c r="Q103" s="166"/>
      <c r="R103" s="166"/>
      <c r="S103" s="166"/>
      <c r="T103" s="166"/>
      <c r="U103" s="166"/>
      <c r="V103" s="166"/>
      <c r="W103" s="166"/>
      <c r="X103" s="166"/>
      <c r="Y103" s="166"/>
      <c r="Z103" s="166"/>
      <c r="AA103" s="166"/>
      <c r="AB103" s="166"/>
      <c r="AC103" s="137">
        <f t="shared" si="34"/>
        <v>0</v>
      </c>
      <c r="AD103" s="167"/>
    </row>
    <row r="104" spans="2:30" outlineLevel="1" x14ac:dyDescent="0.25">
      <c r="B104" s="160" t="str">
        <f>IF(C104&gt;0,IFERROR(_xlfn.IFS(D104&lt;=DATE(YEAR('Basisdaten zum Projekt'!$E$12),MONTH('Basisdaten zum Projekt'!$E$12),1),'Basisdaten zum Projekt'!$A$12,D104&lt;=DATE(YEAR('Basisdaten zum Projekt'!$E$13),MONTH('Basisdaten zum Projekt'!$E$13),1),'Basisdaten zum Projekt'!$A$13,D104&lt;=DATE(YEAR('Basisdaten zum Projekt'!$E$14),MONTH('Basisdaten zum Projekt'!$E$14),1),'Basisdaten zum Projekt'!$A$14,D104&lt;=DATE(YEAR('Basisdaten zum Projekt'!$E$15),MONTH('Basisdaten zum Projekt'!$E$15),1),'Basisdaten zum Projekt'!$A$15,D104&lt;=DATE(YEAR('Basisdaten zum Projekt'!$E$16),MONTH('Basisdaten zum Projekt'!$E$16),1),'Basisdaten zum Projekt'!$A$16),""),"")</f>
        <v/>
      </c>
      <c r="C104" s="160">
        <f>IF(C103&gt;0,C103+1,IF(DATE(YEAR('Basisdaten zum Projekt'!$C$5),MONTH('Basisdaten zum Projekt'!$C$5),1)=D104,1,0))</f>
        <v>45</v>
      </c>
      <c r="D104" s="161">
        <f t="shared" si="35"/>
        <v>45992</v>
      </c>
      <c r="E104" s="162"/>
      <c r="F104" s="115">
        <f t="shared" si="32"/>
        <v>0</v>
      </c>
      <c r="G104" s="163"/>
      <c r="H104" s="162"/>
      <c r="I104" s="115">
        <f t="shared" si="33"/>
        <v>0</v>
      </c>
      <c r="J104" s="164"/>
      <c r="M104" s="161">
        <f t="shared" si="15"/>
        <v>45992</v>
      </c>
      <c r="N104" s="166"/>
      <c r="O104" s="166"/>
      <c r="P104" s="166"/>
      <c r="Q104" s="166"/>
      <c r="R104" s="166"/>
      <c r="S104" s="166"/>
      <c r="T104" s="166"/>
      <c r="U104" s="166"/>
      <c r="V104" s="166"/>
      <c r="W104" s="166"/>
      <c r="X104" s="166"/>
      <c r="Y104" s="166"/>
      <c r="Z104" s="166"/>
      <c r="AA104" s="166"/>
      <c r="AB104" s="166"/>
      <c r="AC104" s="137">
        <f t="shared" si="34"/>
        <v>0</v>
      </c>
      <c r="AD104" s="167"/>
    </row>
    <row r="105" spans="2:30" ht="15.75" thickBot="1" x14ac:dyDescent="0.3">
      <c r="B105" s="169"/>
      <c r="C105" s="170"/>
      <c r="D105" s="171">
        <f>D104</f>
        <v>45992</v>
      </c>
      <c r="E105" s="172"/>
      <c r="F105" s="173">
        <f>SUM(F93:F104)</f>
        <v>0</v>
      </c>
      <c r="G105" s="174">
        <f>SUM(G93:G104)</f>
        <v>0</v>
      </c>
      <c r="H105" s="175"/>
      <c r="I105" s="173">
        <f>SUM(I93:I104)</f>
        <v>0</v>
      </c>
      <c r="J105" s="174">
        <f>SUM(J93:J104)</f>
        <v>0</v>
      </c>
      <c r="M105" s="171">
        <f t="shared" si="15"/>
        <v>45992</v>
      </c>
      <c r="N105" s="177">
        <f>SUM(N93:N104)</f>
        <v>0</v>
      </c>
      <c r="O105" s="177">
        <f>SUM(O93:O104)</f>
        <v>0</v>
      </c>
      <c r="P105" s="177">
        <f>SUM(P93:P104)</f>
        <v>0</v>
      </c>
      <c r="Q105" s="177">
        <f>SUM(Q93:Q104)</f>
        <v>0</v>
      </c>
      <c r="R105" s="177">
        <f>SUM(R93:R104)</f>
        <v>0</v>
      </c>
      <c r="S105" s="177">
        <f t="shared" ref="S105:AB105" si="36">SUM(S93:S104)</f>
        <v>0</v>
      </c>
      <c r="T105" s="177">
        <f t="shared" si="36"/>
        <v>0</v>
      </c>
      <c r="U105" s="177">
        <f t="shared" si="36"/>
        <v>0</v>
      </c>
      <c r="V105" s="177">
        <f t="shared" si="36"/>
        <v>0</v>
      </c>
      <c r="W105" s="177">
        <f t="shared" si="36"/>
        <v>0</v>
      </c>
      <c r="X105" s="177">
        <f t="shared" si="36"/>
        <v>0</v>
      </c>
      <c r="Y105" s="177">
        <f t="shared" si="36"/>
        <v>0</v>
      </c>
      <c r="Z105" s="177">
        <f t="shared" si="36"/>
        <v>0</v>
      </c>
      <c r="AA105" s="177">
        <f t="shared" si="36"/>
        <v>0</v>
      </c>
      <c r="AB105" s="177">
        <f t="shared" si="36"/>
        <v>0</v>
      </c>
      <c r="AC105" s="177">
        <f>SUM(AC93:AC104)</f>
        <v>0</v>
      </c>
      <c r="AD105" s="167"/>
    </row>
    <row r="106" spans="2:30" ht="28.5" customHeight="1" x14ac:dyDescent="0.25">
      <c r="B106" s="19"/>
      <c r="C106" s="19"/>
      <c r="N106" s="178">
        <f>IFERROR(N105/$H$6,0)</f>
        <v>0</v>
      </c>
      <c r="O106" s="178">
        <f>IFERROR(O105/$H$6,0)</f>
        <v>0</v>
      </c>
      <c r="P106" s="178">
        <f>IFERROR(P105/$H$6,0)</f>
        <v>0</v>
      </c>
      <c r="Q106" s="178">
        <f>IFERROR(Q105/$H$6,0)</f>
        <v>0</v>
      </c>
      <c r="R106" s="178">
        <f>IFERROR(R105/$H$6,0)</f>
        <v>0</v>
      </c>
      <c r="S106" s="178">
        <f t="shared" ref="S106:AB106" si="37">IFERROR(S105/$H$6,0)</f>
        <v>0</v>
      </c>
      <c r="T106" s="178">
        <f t="shared" si="37"/>
        <v>0</v>
      </c>
      <c r="U106" s="178">
        <f t="shared" si="37"/>
        <v>0</v>
      </c>
      <c r="V106" s="178">
        <f t="shared" si="37"/>
        <v>0</v>
      </c>
      <c r="W106" s="178">
        <f t="shared" si="37"/>
        <v>0</v>
      </c>
      <c r="X106" s="178">
        <f t="shared" si="37"/>
        <v>0</v>
      </c>
      <c r="Y106" s="178">
        <f t="shared" si="37"/>
        <v>0</v>
      </c>
      <c r="Z106" s="178">
        <f t="shared" si="37"/>
        <v>0</v>
      </c>
      <c r="AA106" s="178">
        <f t="shared" si="37"/>
        <v>0</v>
      </c>
      <c r="AB106" s="178">
        <f t="shared" si="37"/>
        <v>0</v>
      </c>
      <c r="AC106" s="178">
        <f>IFERROR(AC105/$H$6,0)</f>
        <v>0</v>
      </c>
      <c r="AD106" s="180" t="s">
        <v>370</v>
      </c>
    </row>
    <row r="107" spans="2:30" x14ac:dyDescent="0.25">
      <c r="B107" s="19"/>
      <c r="C107" s="19"/>
      <c r="N107" s="181"/>
      <c r="O107" s="181"/>
      <c r="P107" s="181"/>
      <c r="Q107" s="181"/>
      <c r="R107" s="181"/>
      <c r="S107" s="281"/>
      <c r="T107" s="282"/>
      <c r="U107" s="283"/>
      <c r="V107" s="283"/>
      <c r="W107" s="283"/>
      <c r="X107" s="283"/>
      <c r="Y107" s="283"/>
      <c r="Z107" s="283"/>
      <c r="AA107" s="283"/>
      <c r="AB107" s="284"/>
      <c r="AC107" s="181"/>
      <c r="AD107" s="182"/>
    </row>
    <row r="108" spans="2:30" outlineLevel="1" x14ac:dyDescent="0.25">
      <c r="B108" s="160" t="str">
        <f>IF(C108&gt;0,IFERROR(_xlfn.IFS(D108&lt;=DATE(YEAR('Basisdaten zum Projekt'!$E$12),MONTH('Basisdaten zum Projekt'!$E$12),1),'Basisdaten zum Projekt'!$A$12,D108&lt;=DATE(YEAR('Basisdaten zum Projekt'!$E$13),MONTH('Basisdaten zum Projekt'!$E$13),1),'Basisdaten zum Projekt'!$A$13,D108&lt;=DATE(YEAR('Basisdaten zum Projekt'!$E$14),MONTH('Basisdaten zum Projekt'!$E$14),1),'Basisdaten zum Projekt'!$A$14,D108&lt;=DATE(YEAR('Basisdaten zum Projekt'!$E$15),MONTH('Basisdaten zum Projekt'!$E$15),1),'Basisdaten zum Projekt'!$A$15,D108&lt;=DATE(YEAR('Basisdaten zum Projekt'!$E$16),MONTH('Basisdaten zum Projekt'!$E$16),1),'Basisdaten zum Projekt'!$A$16),""),"")</f>
        <v/>
      </c>
      <c r="C108" s="160">
        <f>IF(C104&gt;0,C104+1,IF(DATE(YEAR('Basisdaten zum Projekt'!$C$5),MONTH('Basisdaten zum Projekt'!$C$5),1)=D108,1,0))</f>
        <v>46</v>
      </c>
      <c r="D108" s="161">
        <f>DATE(YEAR(D104),MONTH(D104)+1,DAY(D104))</f>
        <v>46023</v>
      </c>
      <c r="E108" s="162"/>
      <c r="F108" s="115">
        <f t="shared" ref="F108:F119" si="38">215/12*E108</f>
        <v>0</v>
      </c>
      <c r="G108" s="163"/>
      <c r="H108" s="162"/>
      <c r="I108" s="115">
        <f t="shared" ref="I108:I119" si="39">215/12*H108</f>
        <v>0</v>
      </c>
      <c r="J108" s="164"/>
      <c r="M108" s="161">
        <f t="shared" ref="M108:M150" si="40">D108</f>
        <v>46023</v>
      </c>
      <c r="N108" s="166"/>
      <c r="O108" s="166"/>
      <c r="P108" s="166"/>
      <c r="Q108" s="166"/>
      <c r="R108" s="166"/>
      <c r="S108" s="166"/>
      <c r="T108" s="166"/>
      <c r="U108" s="166"/>
      <c r="V108" s="166"/>
      <c r="W108" s="166"/>
      <c r="X108" s="166"/>
      <c r="Y108" s="166"/>
      <c r="Z108" s="166"/>
      <c r="AA108" s="166"/>
      <c r="AB108" s="166"/>
      <c r="AC108" s="137">
        <f t="shared" ref="AC108:AC119" si="41">SUM(N108:AB108)</f>
        <v>0</v>
      </c>
      <c r="AD108" s="167"/>
    </row>
    <row r="109" spans="2:30" outlineLevel="1" x14ac:dyDescent="0.25">
      <c r="B109" s="160" t="str">
        <f>IF(C109&gt;0,IFERROR(_xlfn.IFS(D109&lt;=DATE(YEAR('Basisdaten zum Projekt'!$E$12),MONTH('Basisdaten zum Projekt'!$E$12),1),'Basisdaten zum Projekt'!$A$12,D109&lt;=DATE(YEAR('Basisdaten zum Projekt'!$E$13),MONTH('Basisdaten zum Projekt'!$E$13),1),'Basisdaten zum Projekt'!$A$13,D109&lt;=DATE(YEAR('Basisdaten zum Projekt'!$E$14),MONTH('Basisdaten zum Projekt'!$E$14),1),'Basisdaten zum Projekt'!$A$14,D109&lt;=DATE(YEAR('Basisdaten zum Projekt'!$E$15),MONTH('Basisdaten zum Projekt'!$E$15),1),'Basisdaten zum Projekt'!$A$15,D109&lt;=DATE(YEAR('Basisdaten zum Projekt'!$E$16),MONTH('Basisdaten zum Projekt'!$E$16),1),'Basisdaten zum Projekt'!$A$16),""),"")</f>
        <v/>
      </c>
      <c r="C109" s="160">
        <f>IF(C108&gt;0,C108+1,IF(DATE(YEAR('Basisdaten zum Projekt'!$C$5),MONTH('Basisdaten zum Projekt'!$C$5),1)=D109,1,0))</f>
        <v>47</v>
      </c>
      <c r="D109" s="161">
        <f t="shared" ref="D109:D119" si="42">DATE(YEAR(D108),MONTH(D108)+1,DAY(D108))</f>
        <v>46054</v>
      </c>
      <c r="E109" s="162"/>
      <c r="F109" s="115">
        <f t="shared" si="38"/>
        <v>0</v>
      </c>
      <c r="G109" s="163"/>
      <c r="H109" s="162"/>
      <c r="I109" s="115">
        <f t="shared" si="39"/>
        <v>0</v>
      </c>
      <c r="J109" s="164"/>
      <c r="M109" s="161">
        <f t="shared" si="40"/>
        <v>46054</v>
      </c>
      <c r="N109" s="166"/>
      <c r="O109" s="166"/>
      <c r="P109" s="166"/>
      <c r="Q109" s="166"/>
      <c r="R109" s="166"/>
      <c r="S109" s="166"/>
      <c r="T109" s="166"/>
      <c r="U109" s="166"/>
      <c r="V109" s="166"/>
      <c r="W109" s="166"/>
      <c r="X109" s="166"/>
      <c r="Y109" s="166"/>
      <c r="Z109" s="166"/>
      <c r="AA109" s="166"/>
      <c r="AB109" s="166"/>
      <c r="AC109" s="137">
        <f t="shared" si="41"/>
        <v>0</v>
      </c>
      <c r="AD109" s="167"/>
    </row>
    <row r="110" spans="2:30" outlineLevel="1" x14ac:dyDescent="0.25">
      <c r="B110" s="160" t="str">
        <f>IF(C110&gt;0,IFERROR(_xlfn.IFS(D110&lt;=DATE(YEAR('Basisdaten zum Projekt'!$E$12),MONTH('Basisdaten zum Projekt'!$E$12),1),'Basisdaten zum Projekt'!$A$12,D110&lt;=DATE(YEAR('Basisdaten zum Projekt'!$E$13),MONTH('Basisdaten zum Projekt'!$E$13),1),'Basisdaten zum Projekt'!$A$13,D110&lt;=DATE(YEAR('Basisdaten zum Projekt'!$E$14),MONTH('Basisdaten zum Projekt'!$E$14),1),'Basisdaten zum Projekt'!$A$14,D110&lt;=DATE(YEAR('Basisdaten zum Projekt'!$E$15),MONTH('Basisdaten zum Projekt'!$E$15),1),'Basisdaten zum Projekt'!$A$15,D110&lt;=DATE(YEAR('Basisdaten zum Projekt'!$E$16),MONTH('Basisdaten zum Projekt'!$E$16),1),'Basisdaten zum Projekt'!$A$16),""),"")</f>
        <v/>
      </c>
      <c r="C110" s="160">
        <f>IF(C109&gt;0,C109+1,IF(DATE(YEAR('Basisdaten zum Projekt'!$C$5),MONTH('Basisdaten zum Projekt'!$C$5),1)=D110,1,0))</f>
        <v>48</v>
      </c>
      <c r="D110" s="161">
        <f t="shared" si="42"/>
        <v>46082</v>
      </c>
      <c r="E110" s="162"/>
      <c r="F110" s="115">
        <f t="shared" si="38"/>
        <v>0</v>
      </c>
      <c r="G110" s="163"/>
      <c r="H110" s="162"/>
      <c r="I110" s="115">
        <f t="shared" si="39"/>
        <v>0</v>
      </c>
      <c r="J110" s="164"/>
      <c r="M110" s="161">
        <f t="shared" si="40"/>
        <v>46082</v>
      </c>
      <c r="N110" s="166"/>
      <c r="O110" s="166"/>
      <c r="P110" s="166"/>
      <c r="Q110" s="166"/>
      <c r="R110" s="166"/>
      <c r="S110" s="166"/>
      <c r="T110" s="166"/>
      <c r="U110" s="166"/>
      <c r="V110" s="166"/>
      <c r="W110" s="166"/>
      <c r="X110" s="166"/>
      <c r="Y110" s="166"/>
      <c r="Z110" s="166"/>
      <c r="AA110" s="166"/>
      <c r="AB110" s="166"/>
      <c r="AC110" s="137">
        <f t="shared" si="41"/>
        <v>0</v>
      </c>
      <c r="AD110" s="167"/>
    </row>
    <row r="111" spans="2:30" outlineLevel="1" x14ac:dyDescent="0.25">
      <c r="B111" s="160" t="str">
        <f>IF(C111&gt;0,IFERROR(_xlfn.IFS(D111&lt;=DATE(YEAR('Basisdaten zum Projekt'!$E$12),MONTH('Basisdaten zum Projekt'!$E$12),1),'Basisdaten zum Projekt'!$A$12,D111&lt;=DATE(YEAR('Basisdaten zum Projekt'!$E$13),MONTH('Basisdaten zum Projekt'!$E$13),1),'Basisdaten zum Projekt'!$A$13,D111&lt;=DATE(YEAR('Basisdaten zum Projekt'!$E$14),MONTH('Basisdaten zum Projekt'!$E$14),1),'Basisdaten zum Projekt'!$A$14,D111&lt;=DATE(YEAR('Basisdaten zum Projekt'!$E$15),MONTH('Basisdaten zum Projekt'!$E$15),1),'Basisdaten zum Projekt'!$A$15,D111&lt;=DATE(YEAR('Basisdaten zum Projekt'!$E$16),MONTH('Basisdaten zum Projekt'!$E$16),1),'Basisdaten zum Projekt'!$A$16),""),"")</f>
        <v/>
      </c>
      <c r="C111" s="160">
        <f>IF(C110&gt;0,C110+1,IF(DATE(YEAR('Basisdaten zum Projekt'!$C$5),MONTH('Basisdaten zum Projekt'!$C$5),1)=D111,1,0))</f>
        <v>49</v>
      </c>
      <c r="D111" s="161">
        <f t="shared" si="42"/>
        <v>46113</v>
      </c>
      <c r="E111" s="162"/>
      <c r="F111" s="115">
        <f t="shared" si="38"/>
        <v>0</v>
      </c>
      <c r="G111" s="163"/>
      <c r="H111" s="162"/>
      <c r="I111" s="115">
        <f t="shared" si="39"/>
        <v>0</v>
      </c>
      <c r="J111" s="164"/>
      <c r="M111" s="161">
        <f t="shared" si="40"/>
        <v>46113</v>
      </c>
      <c r="N111" s="166"/>
      <c r="O111" s="166"/>
      <c r="P111" s="166"/>
      <c r="Q111" s="166"/>
      <c r="R111" s="166"/>
      <c r="S111" s="166"/>
      <c r="T111" s="166"/>
      <c r="U111" s="166"/>
      <c r="V111" s="166"/>
      <c r="W111" s="166"/>
      <c r="X111" s="166"/>
      <c r="Y111" s="166"/>
      <c r="Z111" s="166"/>
      <c r="AA111" s="166"/>
      <c r="AB111" s="166"/>
      <c r="AC111" s="137">
        <f t="shared" si="41"/>
        <v>0</v>
      </c>
      <c r="AD111" s="167"/>
    </row>
    <row r="112" spans="2:30" outlineLevel="1" x14ac:dyDescent="0.25">
      <c r="B112" s="160" t="str">
        <f>IF(C112&gt;0,IFERROR(_xlfn.IFS(D112&lt;=DATE(YEAR('Basisdaten zum Projekt'!$E$12),MONTH('Basisdaten zum Projekt'!$E$12),1),'Basisdaten zum Projekt'!$A$12,D112&lt;=DATE(YEAR('Basisdaten zum Projekt'!$E$13),MONTH('Basisdaten zum Projekt'!$E$13),1),'Basisdaten zum Projekt'!$A$13,D112&lt;=DATE(YEAR('Basisdaten zum Projekt'!$E$14),MONTH('Basisdaten zum Projekt'!$E$14),1),'Basisdaten zum Projekt'!$A$14,D112&lt;=DATE(YEAR('Basisdaten zum Projekt'!$E$15),MONTH('Basisdaten zum Projekt'!$E$15),1),'Basisdaten zum Projekt'!$A$15,D112&lt;=DATE(YEAR('Basisdaten zum Projekt'!$E$16),MONTH('Basisdaten zum Projekt'!$E$16),1),'Basisdaten zum Projekt'!$A$16),""),"")</f>
        <v/>
      </c>
      <c r="C112" s="160">
        <f>IF(C111&gt;0,C111+1,IF(DATE(YEAR('Basisdaten zum Projekt'!$C$5),MONTH('Basisdaten zum Projekt'!$C$5),1)=D112,1,0))</f>
        <v>50</v>
      </c>
      <c r="D112" s="161">
        <f t="shared" si="42"/>
        <v>46143</v>
      </c>
      <c r="E112" s="162"/>
      <c r="F112" s="115">
        <f t="shared" si="38"/>
        <v>0</v>
      </c>
      <c r="G112" s="163"/>
      <c r="H112" s="162"/>
      <c r="I112" s="115">
        <f t="shared" si="39"/>
        <v>0</v>
      </c>
      <c r="J112" s="164"/>
      <c r="M112" s="161">
        <f t="shared" si="40"/>
        <v>46143</v>
      </c>
      <c r="N112" s="166"/>
      <c r="O112" s="166"/>
      <c r="P112" s="166"/>
      <c r="Q112" s="166"/>
      <c r="R112" s="166"/>
      <c r="S112" s="166"/>
      <c r="T112" s="166"/>
      <c r="U112" s="166"/>
      <c r="V112" s="166"/>
      <c r="W112" s="166"/>
      <c r="X112" s="166"/>
      <c r="Y112" s="166"/>
      <c r="Z112" s="166"/>
      <c r="AA112" s="166"/>
      <c r="AB112" s="166"/>
      <c r="AC112" s="137">
        <f t="shared" si="41"/>
        <v>0</v>
      </c>
      <c r="AD112" s="167"/>
    </row>
    <row r="113" spans="2:30" outlineLevel="1" x14ac:dyDescent="0.25">
      <c r="B113" s="160" t="str">
        <f>IF(C113&gt;0,IFERROR(_xlfn.IFS(D113&lt;=DATE(YEAR('Basisdaten zum Projekt'!$E$12),MONTH('Basisdaten zum Projekt'!$E$12),1),'Basisdaten zum Projekt'!$A$12,D113&lt;=DATE(YEAR('Basisdaten zum Projekt'!$E$13),MONTH('Basisdaten zum Projekt'!$E$13),1),'Basisdaten zum Projekt'!$A$13,D113&lt;=DATE(YEAR('Basisdaten zum Projekt'!$E$14),MONTH('Basisdaten zum Projekt'!$E$14),1),'Basisdaten zum Projekt'!$A$14,D113&lt;=DATE(YEAR('Basisdaten zum Projekt'!$E$15),MONTH('Basisdaten zum Projekt'!$E$15),1),'Basisdaten zum Projekt'!$A$15,D113&lt;=DATE(YEAR('Basisdaten zum Projekt'!$E$16),MONTH('Basisdaten zum Projekt'!$E$16),1),'Basisdaten zum Projekt'!$A$16),""),"")</f>
        <v/>
      </c>
      <c r="C113" s="160">
        <f>IF(C112&gt;0,C112+1,IF(DATE(YEAR('Basisdaten zum Projekt'!$C$5),MONTH('Basisdaten zum Projekt'!$C$5),1)=D113,1,0))</f>
        <v>51</v>
      </c>
      <c r="D113" s="161">
        <f t="shared" si="42"/>
        <v>46174</v>
      </c>
      <c r="E113" s="162"/>
      <c r="F113" s="115">
        <f t="shared" si="38"/>
        <v>0</v>
      </c>
      <c r="G113" s="163"/>
      <c r="H113" s="162"/>
      <c r="I113" s="115">
        <f t="shared" si="39"/>
        <v>0</v>
      </c>
      <c r="J113" s="164"/>
      <c r="M113" s="161">
        <f t="shared" si="40"/>
        <v>46174</v>
      </c>
      <c r="N113" s="166"/>
      <c r="O113" s="166"/>
      <c r="P113" s="166"/>
      <c r="Q113" s="166"/>
      <c r="R113" s="166"/>
      <c r="S113" s="166"/>
      <c r="T113" s="166"/>
      <c r="U113" s="166"/>
      <c r="V113" s="166"/>
      <c r="W113" s="166"/>
      <c r="X113" s="166"/>
      <c r="Y113" s="166"/>
      <c r="Z113" s="166"/>
      <c r="AA113" s="166"/>
      <c r="AB113" s="166"/>
      <c r="AC113" s="137">
        <f t="shared" si="41"/>
        <v>0</v>
      </c>
      <c r="AD113" s="167"/>
    </row>
    <row r="114" spans="2:30" outlineLevel="1" x14ac:dyDescent="0.25">
      <c r="B114" s="160" t="str">
        <f>IF(C114&gt;0,IFERROR(_xlfn.IFS(D114&lt;=DATE(YEAR('Basisdaten zum Projekt'!$E$12),MONTH('Basisdaten zum Projekt'!$E$12),1),'Basisdaten zum Projekt'!$A$12,D114&lt;=DATE(YEAR('Basisdaten zum Projekt'!$E$13),MONTH('Basisdaten zum Projekt'!$E$13),1),'Basisdaten zum Projekt'!$A$13,D114&lt;=DATE(YEAR('Basisdaten zum Projekt'!$E$14),MONTH('Basisdaten zum Projekt'!$E$14),1),'Basisdaten zum Projekt'!$A$14,D114&lt;=DATE(YEAR('Basisdaten zum Projekt'!$E$15),MONTH('Basisdaten zum Projekt'!$E$15),1),'Basisdaten zum Projekt'!$A$15,D114&lt;=DATE(YEAR('Basisdaten zum Projekt'!$E$16),MONTH('Basisdaten zum Projekt'!$E$16),1),'Basisdaten zum Projekt'!$A$16),""),"")</f>
        <v/>
      </c>
      <c r="C114" s="160">
        <f>IF(C113&gt;0,C113+1,IF(DATE(YEAR('Basisdaten zum Projekt'!$C$5),MONTH('Basisdaten zum Projekt'!$C$5),1)=D114,1,0))</f>
        <v>52</v>
      </c>
      <c r="D114" s="161">
        <f t="shared" si="42"/>
        <v>46204</v>
      </c>
      <c r="E114" s="162"/>
      <c r="F114" s="115">
        <f t="shared" si="38"/>
        <v>0</v>
      </c>
      <c r="G114" s="163"/>
      <c r="H114" s="162"/>
      <c r="I114" s="115">
        <f t="shared" si="39"/>
        <v>0</v>
      </c>
      <c r="J114" s="164"/>
      <c r="M114" s="161">
        <f t="shared" si="40"/>
        <v>46204</v>
      </c>
      <c r="N114" s="166"/>
      <c r="O114" s="166"/>
      <c r="P114" s="166"/>
      <c r="Q114" s="166"/>
      <c r="R114" s="166"/>
      <c r="S114" s="166"/>
      <c r="T114" s="166"/>
      <c r="U114" s="166"/>
      <c r="V114" s="166"/>
      <c r="W114" s="166"/>
      <c r="X114" s="166"/>
      <c r="Y114" s="166"/>
      <c r="Z114" s="166"/>
      <c r="AA114" s="166"/>
      <c r="AB114" s="166"/>
      <c r="AC114" s="137">
        <f t="shared" si="41"/>
        <v>0</v>
      </c>
      <c r="AD114" s="167"/>
    </row>
    <row r="115" spans="2:30" outlineLevel="1" x14ac:dyDescent="0.25">
      <c r="B115" s="160" t="str">
        <f>IF(C115&gt;0,IFERROR(_xlfn.IFS(D115&lt;=DATE(YEAR('Basisdaten zum Projekt'!$E$12),MONTH('Basisdaten zum Projekt'!$E$12),1),'Basisdaten zum Projekt'!$A$12,D115&lt;=DATE(YEAR('Basisdaten zum Projekt'!$E$13),MONTH('Basisdaten zum Projekt'!$E$13),1),'Basisdaten zum Projekt'!$A$13,D115&lt;=DATE(YEAR('Basisdaten zum Projekt'!$E$14),MONTH('Basisdaten zum Projekt'!$E$14),1),'Basisdaten zum Projekt'!$A$14,D115&lt;=DATE(YEAR('Basisdaten zum Projekt'!$E$15),MONTH('Basisdaten zum Projekt'!$E$15),1),'Basisdaten zum Projekt'!$A$15,D115&lt;=DATE(YEAR('Basisdaten zum Projekt'!$E$16),MONTH('Basisdaten zum Projekt'!$E$16),1),'Basisdaten zum Projekt'!$A$16),""),"")</f>
        <v/>
      </c>
      <c r="C115" s="160">
        <f>IF(C114&gt;0,C114+1,IF(DATE(YEAR('Basisdaten zum Projekt'!$C$5),MONTH('Basisdaten zum Projekt'!$C$5),1)=D115,1,0))</f>
        <v>53</v>
      </c>
      <c r="D115" s="161">
        <f t="shared" si="42"/>
        <v>46235</v>
      </c>
      <c r="E115" s="162"/>
      <c r="F115" s="115">
        <f t="shared" si="38"/>
        <v>0</v>
      </c>
      <c r="G115" s="163"/>
      <c r="H115" s="162"/>
      <c r="I115" s="115">
        <f t="shared" si="39"/>
        <v>0</v>
      </c>
      <c r="J115" s="164"/>
      <c r="M115" s="161">
        <f t="shared" si="40"/>
        <v>46235</v>
      </c>
      <c r="N115" s="166"/>
      <c r="O115" s="166"/>
      <c r="P115" s="166"/>
      <c r="Q115" s="166"/>
      <c r="R115" s="166"/>
      <c r="S115" s="166"/>
      <c r="T115" s="166"/>
      <c r="U115" s="166"/>
      <c r="V115" s="166"/>
      <c r="W115" s="166"/>
      <c r="X115" s="166"/>
      <c r="Y115" s="166"/>
      <c r="Z115" s="166"/>
      <c r="AA115" s="166"/>
      <c r="AB115" s="166"/>
      <c r="AC115" s="137">
        <f t="shared" si="41"/>
        <v>0</v>
      </c>
      <c r="AD115" s="167"/>
    </row>
    <row r="116" spans="2:30" outlineLevel="1" x14ac:dyDescent="0.25">
      <c r="B116" s="160" t="str">
        <f>IF(C116&gt;0,IFERROR(_xlfn.IFS(D116&lt;=DATE(YEAR('Basisdaten zum Projekt'!$E$12),MONTH('Basisdaten zum Projekt'!$E$12),1),'Basisdaten zum Projekt'!$A$12,D116&lt;=DATE(YEAR('Basisdaten zum Projekt'!$E$13),MONTH('Basisdaten zum Projekt'!$E$13),1),'Basisdaten zum Projekt'!$A$13,D116&lt;=DATE(YEAR('Basisdaten zum Projekt'!$E$14),MONTH('Basisdaten zum Projekt'!$E$14),1),'Basisdaten zum Projekt'!$A$14,D116&lt;=DATE(YEAR('Basisdaten zum Projekt'!$E$15),MONTH('Basisdaten zum Projekt'!$E$15),1),'Basisdaten zum Projekt'!$A$15,D116&lt;=DATE(YEAR('Basisdaten zum Projekt'!$E$16),MONTH('Basisdaten zum Projekt'!$E$16),1),'Basisdaten zum Projekt'!$A$16),""),"")</f>
        <v/>
      </c>
      <c r="C116" s="160">
        <f>IF(C115&gt;0,C115+1,IF(DATE(YEAR('Basisdaten zum Projekt'!$C$5),MONTH('Basisdaten zum Projekt'!$C$5),1)=D116,1,0))</f>
        <v>54</v>
      </c>
      <c r="D116" s="161">
        <f t="shared" si="42"/>
        <v>46266</v>
      </c>
      <c r="E116" s="162"/>
      <c r="F116" s="115">
        <f t="shared" si="38"/>
        <v>0</v>
      </c>
      <c r="G116" s="163"/>
      <c r="H116" s="162"/>
      <c r="I116" s="115">
        <f t="shared" si="39"/>
        <v>0</v>
      </c>
      <c r="J116" s="164"/>
      <c r="M116" s="161">
        <f t="shared" si="40"/>
        <v>46266</v>
      </c>
      <c r="N116" s="166"/>
      <c r="O116" s="166"/>
      <c r="P116" s="166"/>
      <c r="Q116" s="166"/>
      <c r="R116" s="166"/>
      <c r="S116" s="166"/>
      <c r="T116" s="166"/>
      <c r="U116" s="166"/>
      <c r="V116" s="166"/>
      <c r="W116" s="166"/>
      <c r="X116" s="166"/>
      <c r="Y116" s="166"/>
      <c r="Z116" s="166"/>
      <c r="AA116" s="166"/>
      <c r="AB116" s="166"/>
      <c r="AC116" s="137">
        <f t="shared" si="41"/>
        <v>0</v>
      </c>
      <c r="AD116" s="167"/>
    </row>
    <row r="117" spans="2:30" outlineLevel="1" x14ac:dyDescent="0.25">
      <c r="B117" s="160" t="str">
        <f>IF(C117&gt;0,IFERROR(_xlfn.IFS(D117&lt;=DATE(YEAR('Basisdaten zum Projekt'!$E$12),MONTH('Basisdaten zum Projekt'!$E$12),1),'Basisdaten zum Projekt'!$A$12,D117&lt;=DATE(YEAR('Basisdaten zum Projekt'!$E$13),MONTH('Basisdaten zum Projekt'!$E$13),1),'Basisdaten zum Projekt'!$A$13,D117&lt;=DATE(YEAR('Basisdaten zum Projekt'!$E$14),MONTH('Basisdaten zum Projekt'!$E$14),1),'Basisdaten zum Projekt'!$A$14,D117&lt;=DATE(YEAR('Basisdaten zum Projekt'!$E$15),MONTH('Basisdaten zum Projekt'!$E$15),1),'Basisdaten zum Projekt'!$A$15,D117&lt;=DATE(YEAR('Basisdaten zum Projekt'!$E$16),MONTH('Basisdaten zum Projekt'!$E$16),1),'Basisdaten zum Projekt'!$A$16),""),"")</f>
        <v/>
      </c>
      <c r="C117" s="160">
        <f>IF(C116&gt;0,C116+1,IF(DATE(YEAR('Basisdaten zum Projekt'!$C$5),MONTH('Basisdaten zum Projekt'!$C$5),1)=D117,1,0))</f>
        <v>55</v>
      </c>
      <c r="D117" s="161">
        <f t="shared" si="42"/>
        <v>46296</v>
      </c>
      <c r="E117" s="162"/>
      <c r="F117" s="115">
        <f t="shared" si="38"/>
        <v>0</v>
      </c>
      <c r="G117" s="163"/>
      <c r="H117" s="162"/>
      <c r="I117" s="115">
        <f t="shared" si="39"/>
        <v>0</v>
      </c>
      <c r="J117" s="164"/>
      <c r="M117" s="161">
        <f t="shared" si="40"/>
        <v>46296</v>
      </c>
      <c r="N117" s="166"/>
      <c r="O117" s="166"/>
      <c r="P117" s="166"/>
      <c r="Q117" s="166"/>
      <c r="R117" s="166"/>
      <c r="S117" s="166"/>
      <c r="T117" s="166"/>
      <c r="U117" s="166"/>
      <c r="V117" s="166"/>
      <c r="W117" s="166"/>
      <c r="X117" s="166"/>
      <c r="Y117" s="166"/>
      <c r="Z117" s="166"/>
      <c r="AA117" s="166"/>
      <c r="AB117" s="166"/>
      <c r="AC117" s="137">
        <f t="shared" si="41"/>
        <v>0</v>
      </c>
      <c r="AD117" s="167"/>
    </row>
    <row r="118" spans="2:30" outlineLevel="1" x14ac:dyDescent="0.25">
      <c r="B118" s="160" t="str">
        <f>IF(C118&gt;0,IFERROR(_xlfn.IFS(D118&lt;=DATE(YEAR('Basisdaten zum Projekt'!$E$12),MONTH('Basisdaten zum Projekt'!$E$12),1),'Basisdaten zum Projekt'!$A$12,D118&lt;=DATE(YEAR('Basisdaten zum Projekt'!$E$13),MONTH('Basisdaten zum Projekt'!$E$13),1),'Basisdaten zum Projekt'!$A$13,D118&lt;=DATE(YEAR('Basisdaten zum Projekt'!$E$14),MONTH('Basisdaten zum Projekt'!$E$14),1),'Basisdaten zum Projekt'!$A$14,D118&lt;=DATE(YEAR('Basisdaten zum Projekt'!$E$15),MONTH('Basisdaten zum Projekt'!$E$15),1),'Basisdaten zum Projekt'!$A$15,D118&lt;=DATE(YEAR('Basisdaten zum Projekt'!$E$16),MONTH('Basisdaten zum Projekt'!$E$16),1),'Basisdaten zum Projekt'!$A$16),""),"")</f>
        <v/>
      </c>
      <c r="C118" s="160">
        <f>IF(C117&gt;0,C117+1,IF(DATE(YEAR('Basisdaten zum Projekt'!$C$5),MONTH('Basisdaten zum Projekt'!$C$5),1)=D118,1,0))</f>
        <v>56</v>
      </c>
      <c r="D118" s="161">
        <f t="shared" si="42"/>
        <v>46327</v>
      </c>
      <c r="E118" s="162"/>
      <c r="F118" s="115">
        <f t="shared" si="38"/>
        <v>0</v>
      </c>
      <c r="G118" s="163"/>
      <c r="H118" s="162"/>
      <c r="I118" s="115">
        <f t="shared" si="39"/>
        <v>0</v>
      </c>
      <c r="J118" s="164"/>
      <c r="M118" s="161">
        <f t="shared" si="40"/>
        <v>46327</v>
      </c>
      <c r="N118" s="166"/>
      <c r="O118" s="166"/>
      <c r="P118" s="166"/>
      <c r="Q118" s="166"/>
      <c r="R118" s="166"/>
      <c r="S118" s="166"/>
      <c r="T118" s="166"/>
      <c r="U118" s="166"/>
      <c r="V118" s="166"/>
      <c r="W118" s="166"/>
      <c r="X118" s="166"/>
      <c r="Y118" s="166"/>
      <c r="Z118" s="166"/>
      <c r="AA118" s="166"/>
      <c r="AB118" s="166"/>
      <c r="AC118" s="137">
        <f t="shared" si="41"/>
        <v>0</v>
      </c>
      <c r="AD118" s="167"/>
    </row>
    <row r="119" spans="2:30" outlineLevel="1" x14ac:dyDescent="0.25">
      <c r="B119" s="160" t="str">
        <f>IF(C119&gt;0,IFERROR(_xlfn.IFS(D119&lt;=DATE(YEAR('Basisdaten zum Projekt'!$E$12),MONTH('Basisdaten zum Projekt'!$E$12),1),'Basisdaten zum Projekt'!$A$12,D119&lt;=DATE(YEAR('Basisdaten zum Projekt'!$E$13),MONTH('Basisdaten zum Projekt'!$E$13),1),'Basisdaten zum Projekt'!$A$13,D119&lt;=DATE(YEAR('Basisdaten zum Projekt'!$E$14),MONTH('Basisdaten zum Projekt'!$E$14),1),'Basisdaten zum Projekt'!$A$14,D119&lt;=DATE(YEAR('Basisdaten zum Projekt'!$E$15),MONTH('Basisdaten zum Projekt'!$E$15),1),'Basisdaten zum Projekt'!$A$15,D119&lt;=DATE(YEAR('Basisdaten zum Projekt'!$E$16),MONTH('Basisdaten zum Projekt'!$E$16),1),'Basisdaten zum Projekt'!$A$16),""),"")</f>
        <v/>
      </c>
      <c r="C119" s="160">
        <f>IF(C118&gt;0,C118+1,IF(DATE(YEAR('Basisdaten zum Projekt'!$C$5),MONTH('Basisdaten zum Projekt'!$C$5),1)=D119,1,0))</f>
        <v>57</v>
      </c>
      <c r="D119" s="161">
        <f t="shared" si="42"/>
        <v>46357</v>
      </c>
      <c r="E119" s="162"/>
      <c r="F119" s="115">
        <f t="shared" si="38"/>
        <v>0</v>
      </c>
      <c r="G119" s="163"/>
      <c r="H119" s="162"/>
      <c r="I119" s="115">
        <f t="shared" si="39"/>
        <v>0</v>
      </c>
      <c r="J119" s="164"/>
      <c r="M119" s="161">
        <f t="shared" si="40"/>
        <v>46357</v>
      </c>
      <c r="N119" s="166"/>
      <c r="O119" s="166"/>
      <c r="P119" s="166"/>
      <c r="Q119" s="166"/>
      <c r="R119" s="166"/>
      <c r="S119" s="166"/>
      <c r="T119" s="166"/>
      <c r="U119" s="166"/>
      <c r="V119" s="166"/>
      <c r="W119" s="166"/>
      <c r="X119" s="166"/>
      <c r="Y119" s="166"/>
      <c r="Z119" s="166"/>
      <c r="AA119" s="166"/>
      <c r="AB119" s="166"/>
      <c r="AC119" s="137">
        <f t="shared" si="41"/>
        <v>0</v>
      </c>
      <c r="AD119" s="167"/>
    </row>
    <row r="120" spans="2:30" ht="15.75" thickBot="1" x14ac:dyDescent="0.3">
      <c r="B120" s="169"/>
      <c r="C120" s="170"/>
      <c r="D120" s="171">
        <f>D119</f>
        <v>46357</v>
      </c>
      <c r="E120" s="172"/>
      <c r="F120" s="173">
        <f>SUM(F108:F119)</f>
        <v>0</v>
      </c>
      <c r="G120" s="174">
        <f>SUM(G108:G119)</f>
        <v>0</v>
      </c>
      <c r="H120" s="175"/>
      <c r="I120" s="173">
        <f>SUM(I108:I119)</f>
        <v>0</v>
      </c>
      <c r="J120" s="174">
        <f>SUM(J108:J119)</f>
        <v>0</v>
      </c>
      <c r="M120" s="171">
        <f t="shared" si="40"/>
        <v>46357</v>
      </c>
      <c r="N120" s="177">
        <f>SUM(N108:N119)</f>
        <v>0</v>
      </c>
      <c r="O120" s="177">
        <f>SUM(O108:O119)</f>
        <v>0</v>
      </c>
      <c r="P120" s="177">
        <f>SUM(P108:P119)</f>
        <v>0</v>
      </c>
      <c r="Q120" s="177">
        <f>SUM(Q108:Q119)</f>
        <v>0</v>
      </c>
      <c r="R120" s="177">
        <f>SUM(R108:R119)</f>
        <v>0</v>
      </c>
      <c r="S120" s="177">
        <f t="shared" ref="S120:AB120" si="43">SUM(S108:S119)</f>
        <v>0</v>
      </c>
      <c r="T120" s="177">
        <f t="shared" si="43"/>
        <v>0</v>
      </c>
      <c r="U120" s="177">
        <f t="shared" si="43"/>
        <v>0</v>
      </c>
      <c r="V120" s="177">
        <f t="shared" si="43"/>
        <v>0</v>
      </c>
      <c r="W120" s="177">
        <f t="shared" si="43"/>
        <v>0</v>
      </c>
      <c r="X120" s="177">
        <f t="shared" si="43"/>
        <v>0</v>
      </c>
      <c r="Y120" s="177">
        <f t="shared" si="43"/>
        <v>0</v>
      </c>
      <c r="Z120" s="177">
        <f t="shared" si="43"/>
        <v>0</v>
      </c>
      <c r="AA120" s="177">
        <f t="shared" si="43"/>
        <v>0</v>
      </c>
      <c r="AB120" s="177">
        <f t="shared" si="43"/>
        <v>0</v>
      </c>
      <c r="AC120" s="177">
        <f>SUM(AC108:AC119)</f>
        <v>0</v>
      </c>
      <c r="AD120" s="167"/>
    </row>
    <row r="121" spans="2:30" ht="28.5" customHeight="1" x14ac:dyDescent="0.25">
      <c r="B121" s="19"/>
      <c r="C121" s="19"/>
      <c r="N121" s="178">
        <f>IFERROR(N120/$H$6,0)</f>
        <v>0</v>
      </c>
      <c r="O121" s="178">
        <f>IFERROR(O120/$H$6,0)</f>
        <v>0</v>
      </c>
      <c r="P121" s="178">
        <f>IFERROR(P120/$H$6,0)</f>
        <v>0</v>
      </c>
      <c r="Q121" s="178">
        <f>IFERROR(Q120/$H$6,0)</f>
        <v>0</v>
      </c>
      <c r="R121" s="178">
        <f>IFERROR(R120/$H$6,0)</f>
        <v>0</v>
      </c>
      <c r="S121" s="178">
        <f t="shared" ref="S121:AB121" si="44">IFERROR(S120/$H$6,0)</f>
        <v>0</v>
      </c>
      <c r="T121" s="178">
        <f t="shared" si="44"/>
        <v>0</v>
      </c>
      <c r="U121" s="178">
        <f t="shared" si="44"/>
        <v>0</v>
      </c>
      <c r="V121" s="178">
        <f t="shared" si="44"/>
        <v>0</v>
      </c>
      <c r="W121" s="178">
        <f t="shared" si="44"/>
        <v>0</v>
      </c>
      <c r="X121" s="178">
        <f t="shared" si="44"/>
        <v>0</v>
      </c>
      <c r="Y121" s="178">
        <f t="shared" si="44"/>
        <v>0</v>
      </c>
      <c r="Z121" s="178">
        <f t="shared" si="44"/>
        <v>0</v>
      </c>
      <c r="AA121" s="178">
        <f t="shared" si="44"/>
        <v>0</v>
      </c>
      <c r="AB121" s="178">
        <f t="shared" si="44"/>
        <v>0</v>
      </c>
      <c r="AC121" s="178">
        <f>IFERROR(AC120/$H$6,0)</f>
        <v>0</v>
      </c>
      <c r="AD121" s="180" t="s">
        <v>370</v>
      </c>
    </row>
    <row r="122" spans="2:30" ht="15.75" thickBot="1" x14ac:dyDescent="0.3">
      <c r="B122" s="19"/>
      <c r="C122" s="19"/>
      <c r="N122" s="181"/>
      <c r="O122" s="181"/>
      <c r="P122" s="181"/>
      <c r="Q122" s="181"/>
      <c r="R122" s="181"/>
      <c r="S122" s="281"/>
      <c r="T122" s="282"/>
      <c r="U122" s="283"/>
      <c r="V122" s="283"/>
      <c r="W122" s="283"/>
      <c r="X122" s="283"/>
      <c r="Y122" s="283"/>
      <c r="Z122" s="283"/>
      <c r="AA122" s="283"/>
      <c r="AB122" s="284"/>
      <c r="AC122" s="181"/>
      <c r="AD122" s="188"/>
    </row>
    <row r="123" spans="2:30" outlineLevel="1" x14ac:dyDescent="0.25">
      <c r="B123" s="160" t="str">
        <f>IF(C123&gt;0,IFERROR(_xlfn.IFS(D123&lt;=DATE(YEAR('Basisdaten zum Projekt'!$E$12),MONTH('Basisdaten zum Projekt'!$E$12),1),'Basisdaten zum Projekt'!$A$12,D123&lt;=DATE(YEAR('Basisdaten zum Projekt'!$E$13),MONTH('Basisdaten zum Projekt'!$E$13),1),'Basisdaten zum Projekt'!$A$13,D123&lt;=DATE(YEAR('Basisdaten zum Projekt'!$E$14),MONTH('Basisdaten zum Projekt'!$E$14),1),'Basisdaten zum Projekt'!$A$14,D123&lt;=DATE(YEAR('Basisdaten zum Projekt'!$E$15),MONTH('Basisdaten zum Projekt'!$E$15),1),'Basisdaten zum Projekt'!$A$15,D123&lt;=DATE(YEAR('Basisdaten zum Projekt'!$E$16),MONTH('Basisdaten zum Projekt'!$E$16),1),'Basisdaten zum Projekt'!$A$16),""),"")</f>
        <v/>
      </c>
      <c r="C123" s="160">
        <f>IF(C119&gt;0,C119+1,IF(DATE(YEAR('Basisdaten zum Projekt'!$C$5),MONTH('Basisdaten zum Projekt'!$C$5),1)=D123,1,0))</f>
        <v>58</v>
      </c>
      <c r="D123" s="161">
        <f>DATE(YEAR(D119),MONTH(D119)+1,DAY(D119))</f>
        <v>46388</v>
      </c>
      <c r="E123" s="183"/>
      <c r="F123" s="184">
        <f t="shared" ref="F123:F134" si="45">215/12*E123</f>
        <v>0</v>
      </c>
      <c r="G123" s="185"/>
      <c r="H123" s="183"/>
      <c r="I123" s="184">
        <f t="shared" ref="I123:I134" si="46">215/12*H123</f>
        <v>0</v>
      </c>
      <c r="J123" s="186"/>
      <c r="M123" s="161">
        <f t="shared" si="40"/>
        <v>46388</v>
      </c>
      <c r="N123" s="166"/>
      <c r="O123" s="166"/>
      <c r="P123" s="166"/>
      <c r="Q123" s="166"/>
      <c r="R123" s="166"/>
      <c r="S123" s="166"/>
      <c r="T123" s="166"/>
      <c r="U123" s="166"/>
      <c r="V123" s="166"/>
      <c r="W123" s="166"/>
      <c r="X123" s="166"/>
      <c r="Y123" s="166"/>
      <c r="Z123" s="166"/>
      <c r="AA123" s="166"/>
      <c r="AB123" s="166"/>
      <c r="AC123" s="137">
        <f t="shared" ref="AC123:AC134" si="47">SUM(N123:AB123)</f>
        <v>0</v>
      </c>
      <c r="AD123" s="167"/>
    </row>
    <row r="124" spans="2:30" outlineLevel="1" x14ac:dyDescent="0.25">
      <c r="B124" s="160" t="str">
        <f>IF(C124&gt;0,IFERROR(_xlfn.IFS(D124&lt;=DATE(YEAR('Basisdaten zum Projekt'!$E$12),MONTH('Basisdaten zum Projekt'!$E$12),1),'Basisdaten zum Projekt'!$A$12,D124&lt;=DATE(YEAR('Basisdaten zum Projekt'!$E$13),MONTH('Basisdaten zum Projekt'!$E$13),1),'Basisdaten zum Projekt'!$A$13,D124&lt;=DATE(YEAR('Basisdaten zum Projekt'!$E$14),MONTH('Basisdaten zum Projekt'!$E$14),1),'Basisdaten zum Projekt'!$A$14,D124&lt;=DATE(YEAR('Basisdaten zum Projekt'!$E$15),MONTH('Basisdaten zum Projekt'!$E$15),1),'Basisdaten zum Projekt'!$A$15,D124&lt;=DATE(YEAR('Basisdaten zum Projekt'!$E$16),MONTH('Basisdaten zum Projekt'!$E$16),1),'Basisdaten zum Projekt'!$A$16),""),"")</f>
        <v/>
      </c>
      <c r="C124" s="160">
        <f>IF(C123&gt;0,C123+1,IF(DATE(YEAR('Basisdaten zum Projekt'!$C$5),MONTH('Basisdaten zum Projekt'!$C$5),1)=D124,1,0))</f>
        <v>59</v>
      </c>
      <c r="D124" s="161">
        <f t="shared" ref="D124:D134" si="48">DATE(YEAR(D123),MONTH(D123)+1,DAY(D123))</f>
        <v>46419</v>
      </c>
      <c r="E124" s="162"/>
      <c r="F124" s="115">
        <f t="shared" si="45"/>
        <v>0</v>
      </c>
      <c r="G124" s="163"/>
      <c r="H124" s="162"/>
      <c r="I124" s="115">
        <f t="shared" si="46"/>
        <v>0</v>
      </c>
      <c r="J124" s="164"/>
      <c r="M124" s="161">
        <f t="shared" si="40"/>
        <v>46419</v>
      </c>
      <c r="N124" s="166"/>
      <c r="O124" s="166"/>
      <c r="P124" s="166"/>
      <c r="Q124" s="166"/>
      <c r="R124" s="166"/>
      <c r="S124" s="166"/>
      <c r="T124" s="166"/>
      <c r="U124" s="166"/>
      <c r="V124" s="166"/>
      <c r="W124" s="166"/>
      <c r="X124" s="166"/>
      <c r="Y124" s="166"/>
      <c r="Z124" s="166"/>
      <c r="AA124" s="166"/>
      <c r="AB124" s="166"/>
      <c r="AC124" s="137">
        <f t="shared" si="47"/>
        <v>0</v>
      </c>
      <c r="AD124" s="167"/>
    </row>
    <row r="125" spans="2:30" outlineLevel="1" x14ac:dyDescent="0.25">
      <c r="B125" s="160" t="str">
        <f>IF(C125&gt;0,IFERROR(_xlfn.IFS(D125&lt;=DATE(YEAR('Basisdaten zum Projekt'!$E$12),MONTH('Basisdaten zum Projekt'!$E$12),1),'Basisdaten zum Projekt'!$A$12,D125&lt;=DATE(YEAR('Basisdaten zum Projekt'!$E$13),MONTH('Basisdaten zum Projekt'!$E$13),1),'Basisdaten zum Projekt'!$A$13,D125&lt;=DATE(YEAR('Basisdaten zum Projekt'!$E$14),MONTH('Basisdaten zum Projekt'!$E$14),1),'Basisdaten zum Projekt'!$A$14,D125&lt;=DATE(YEAR('Basisdaten zum Projekt'!$E$15),MONTH('Basisdaten zum Projekt'!$E$15),1),'Basisdaten zum Projekt'!$A$15,D125&lt;=DATE(YEAR('Basisdaten zum Projekt'!$E$16),MONTH('Basisdaten zum Projekt'!$E$16),1),'Basisdaten zum Projekt'!$A$16),""),"")</f>
        <v/>
      </c>
      <c r="C125" s="160">
        <f>IF(C124&gt;0,C124+1,IF(DATE(YEAR('Basisdaten zum Projekt'!$C$5),MONTH('Basisdaten zum Projekt'!$C$5),1)=D125,1,0))</f>
        <v>60</v>
      </c>
      <c r="D125" s="161">
        <f t="shared" si="48"/>
        <v>46447</v>
      </c>
      <c r="E125" s="162"/>
      <c r="F125" s="115">
        <f t="shared" si="45"/>
        <v>0</v>
      </c>
      <c r="G125" s="163"/>
      <c r="H125" s="162"/>
      <c r="I125" s="115">
        <f t="shared" si="46"/>
        <v>0</v>
      </c>
      <c r="J125" s="164"/>
      <c r="M125" s="161">
        <f t="shared" si="40"/>
        <v>46447</v>
      </c>
      <c r="N125" s="166"/>
      <c r="O125" s="166"/>
      <c r="P125" s="166"/>
      <c r="Q125" s="166"/>
      <c r="R125" s="166"/>
      <c r="S125" s="166"/>
      <c r="T125" s="166"/>
      <c r="U125" s="166"/>
      <c r="V125" s="166"/>
      <c r="W125" s="166"/>
      <c r="X125" s="166"/>
      <c r="Y125" s="166"/>
      <c r="Z125" s="166"/>
      <c r="AA125" s="166"/>
      <c r="AB125" s="166"/>
      <c r="AC125" s="137">
        <f t="shared" si="47"/>
        <v>0</v>
      </c>
      <c r="AD125" s="167"/>
    </row>
    <row r="126" spans="2:30" outlineLevel="1" x14ac:dyDescent="0.25">
      <c r="B126" s="160" t="str">
        <f>IF(C126&gt;0,IFERROR(_xlfn.IFS(D126&lt;=DATE(YEAR('Basisdaten zum Projekt'!$E$12),MONTH('Basisdaten zum Projekt'!$E$12),1),'Basisdaten zum Projekt'!$A$12,D126&lt;=DATE(YEAR('Basisdaten zum Projekt'!$E$13),MONTH('Basisdaten zum Projekt'!$E$13),1),'Basisdaten zum Projekt'!$A$13,D126&lt;=DATE(YEAR('Basisdaten zum Projekt'!$E$14),MONTH('Basisdaten zum Projekt'!$E$14),1),'Basisdaten zum Projekt'!$A$14,D126&lt;=DATE(YEAR('Basisdaten zum Projekt'!$E$15),MONTH('Basisdaten zum Projekt'!$E$15),1),'Basisdaten zum Projekt'!$A$15,D126&lt;=DATE(YEAR('Basisdaten zum Projekt'!$E$16),MONTH('Basisdaten zum Projekt'!$E$16),1),'Basisdaten zum Projekt'!$A$16),""),"")</f>
        <v/>
      </c>
      <c r="C126" s="160">
        <f>IF(C125&gt;0,C125+1,IF(DATE(YEAR('Basisdaten zum Projekt'!$C$5),MONTH('Basisdaten zum Projekt'!$C$5),1)=D126,1,0))</f>
        <v>61</v>
      </c>
      <c r="D126" s="161">
        <f t="shared" si="48"/>
        <v>46478</v>
      </c>
      <c r="E126" s="162"/>
      <c r="F126" s="115">
        <f t="shared" si="45"/>
        <v>0</v>
      </c>
      <c r="G126" s="163"/>
      <c r="H126" s="162"/>
      <c r="I126" s="115">
        <f t="shared" si="46"/>
        <v>0</v>
      </c>
      <c r="J126" s="164"/>
      <c r="M126" s="161">
        <f t="shared" si="40"/>
        <v>46478</v>
      </c>
      <c r="N126" s="166"/>
      <c r="O126" s="166"/>
      <c r="P126" s="166"/>
      <c r="Q126" s="166"/>
      <c r="R126" s="166"/>
      <c r="S126" s="166"/>
      <c r="T126" s="166"/>
      <c r="U126" s="166"/>
      <c r="V126" s="166"/>
      <c r="W126" s="166"/>
      <c r="X126" s="166"/>
      <c r="Y126" s="166"/>
      <c r="Z126" s="166"/>
      <c r="AA126" s="166"/>
      <c r="AB126" s="166"/>
      <c r="AC126" s="137">
        <f t="shared" si="47"/>
        <v>0</v>
      </c>
      <c r="AD126" s="167"/>
    </row>
    <row r="127" spans="2:30" outlineLevel="1" x14ac:dyDescent="0.25">
      <c r="B127" s="160" t="str">
        <f>IF(C127&gt;0,IFERROR(_xlfn.IFS(D127&lt;=DATE(YEAR('Basisdaten zum Projekt'!$E$12),MONTH('Basisdaten zum Projekt'!$E$12),1),'Basisdaten zum Projekt'!$A$12,D127&lt;=DATE(YEAR('Basisdaten zum Projekt'!$E$13),MONTH('Basisdaten zum Projekt'!$E$13),1),'Basisdaten zum Projekt'!$A$13,D127&lt;=DATE(YEAR('Basisdaten zum Projekt'!$E$14),MONTH('Basisdaten zum Projekt'!$E$14),1),'Basisdaten zum Projekt'!$A$14,D127&lt;=DATE(YEAR('Basisdaten zum Projekt'!$E$15),MONTH('Basisdaten zum Projekt'!$E$15),1),'Basisdaten zum Projekt'!$A$15,D127&lt;=DATE(YEAR('Basisdaten zum Projekt'!$E$16),MONTH('Basisdaten zum Projekt'!$E$16),1),'Basisdaten zum Projekt'!$A$16),""),"")</f>
        <v/>
      </c>
      <c r="C127" s="160">
        <f>IF(C126&gt;0,C126+1,IF(DATE(YEAR('Basisdaten zum Projekt'!$C$5),MONTH('Basisdaten zum Projekt'!$C$5),1)=D127,1,0))</f>
        <v>62</v>
      </c>
      <c r="D127" s="161">
        <f t="shared" si="48"/>
        <v>46508</v>
      </c>
      <c r="E127" s="162"/>
      <c r="F127" s="115">
        <f t="shared" si="45"/>
        <v>0</v>
      </c>
      <c r="G127" s="163"/>
      <c r="H127" s="162"/>
      <c r="I127" s="115">
        <f t="shared" si="46"/>
        <v>0</v>
      </c>
      <c r="J127" s="164"/>
      <c r="M127" s="161">
        <f t="shared" si="40"/>
        <v>46508</v>
      </c>
      <c r="N127" s="166"/>
      <c r="O127" s="166"/>
      <c r="P127" s="166"/>
      <c r="Q127" s="166"/>
      <c r="R127" s="166"/>
      <c r="S127" s="166"/>
      <c r="T127" s="166"/>
      <c r="U127" s="166"/>
      <c r="V127" s="166"/>
      <c r="W127" s="166"/>
      <c r="X127" s="166"/>
      <c r="Y127" s="166"/>
      <c r="Z127" s="166"/>
      <c r="AA127" s="166"/>
      <c r="AB127" s="166"/>
      <c r="AC127" s="137">
        <f t="shared" si="47"/>
        <v>0</v>
      </c>
      <c r="AD127" s="167"/>
    </row>
    <row r="128" spans="2:30" outlineLevel="1" x14ac:dyDescent="0.25">
      <c r="B128" s="160" t="str">
        <f>IF(C128&gt;0,IFERROR(_xlfn.IFS(D128&lt;=DATE(YEAR('Basisdaten zum Projekt'!$E$12),MONTH('Basisdaten zum Projekt'!$E$12),1),'Basisdaten zum Projekt'!$A$12,D128&lt;=DATE(YEAR('Basisdaten zum Projekt'!$E$13),MONTH('Basisdaten zum Projekt'!$E$13),1),'Basisdaten zum Projekt'!$A$13,D128&lt;=DATE(YEAR('Basisdaten zum Projekt'!$E$14),MONTH('Basisdaten zum Projekt'!$E$14),1),'Basisdaten zum Projekt'!$A$14,D128&lt;=DATE(YEAR('Basisdaten zum Projekt'!$E$15),MONTH('Basisdaten zum Projekt'!$E$15),1),'Basisdaten zum Projekt'!$A$15,D128&lt;=DATE(YEAR('Basisdaten zum Projekt'!$E$16),MONTH('Basisdaten zum Projekt'!$E$16),1),'Basisdaten zum Projekt'!$A$16),""),"")</f>
        <v/>
      </c>
      <c r="C128" s="160">
        <f>IF(C127&gt;0,C127+1,IF(DATE(YEAR('Basisdaten zum Projekt'!$C$5),MONTH('Basisdaten zum Projekt'!$C$5),1)=D128,1,0))</f>
        <v>63</v>
      </c>
      <c r="D128" s="161">
        <f t="shared" si="48"/>
        <v>46539</v>
      </c>
      <c r="E128" s="162"/>
      <c r="F128" s="115">
        <f t="shared" si="45"/>
        <v>0</v>
      </c>
      <c r="G128" s="163"/>
      <c r="H128" s="162"/>
      <c r="I128" s="115">
        <f t="shared" si="46"/>
        <v>0</v>
      </c>
      <c r="J128" s="164"/>
      <c r="M128" s="161">
        <f t="shared" si="40"/>
        <v>46539</v>
      </c>
      <c r="N128" s="166"/>
      <c r="O128" s="166"/>
      <c r="P128" s="166"/>
      <c r="Q128" s="166"/>
      <c r="R128" s="166"/>
      <c r="S128" s="166"/>
      <c r="T128" s="166"/>
      <c r="U128" s="166"/>
      <c r="V128" s="166"/>
      <c r="W128" s="166"/>
      <c r="X128" s="166"/>
      <c r="Y128" s="166"/>
      <c r="Z128" s="166"/>
      <c r="AA128" s="166"/>
      <c r="AB128" s="166"/>
      <c r="AC128" s="137">
        <f t="shared" si="47"/>
        <v>0</v>
      </c>
      <c r="AD128" s="167"/>
    </row>
    <row r="129" spans="2:30" outlineLevel="1" x14ac:dyDescent="0.25">
      <c r="B129" s="160" t="str">
        <f>IF(C129&gt;0,IFERROR(_xlfn.IFS(D129&lt;=DATE(YEAR('Basisdaten zum Projekt'!$E$12),MONTH('Basisdaten zum Projekt'!$E$12),1),'Basisdaten zum Projekt'!$A$12,D129&lt;=DATE(YEAR('Basisdaten zum Projekt'!$E$13),MONTH('Basisdaten zum Projekt'!$E$13),1),'Basisdaten zum Projekt'!$A$13,D129&lt;=DATE(YEAR('Basisdaten zum Projekt'!$E$14),MONTH('Basisdaten zum Projekt'!$E$14),1),'Basisdaten zum Projekt'!$A$14,D129&lt;=DATE(YEAR('Basisdaten zum Projekt'!$E$15),MONTH('Basisdaten zum Projekt'!$E$15),1),'Basisdaten zum Projekt'!$A$15,D129&lt;=DATE(YEAR('Basisdaten zum Projekt'!$E$16),MONTH('Basisdaten zum Projekt'!$E$16),1),'Basisdaten zum Projekt'!$A$16),""),"")</f>
        <v/>
      </c>
      <c r="C129" s="160">
        <f>IF(C128&gt;0,C128+1,IF(DATE(YEAR('Basisdaten zum Projekt'!$C$5),MONTH('Basisdaten zum Projekt'!$C$5),1)=D129,1,0))</f>
        <v>64</v>
      </c>
      <c r="D129" s="161">
        <f t="shared" si="48"/>
        <v>46569</v>
      </c>
      <c r="E129" s="162"/>
      <c r="F129" s="115">
        <f t="shared" si="45"/>
        <v>0</v>
      </c>
      <c r="G129" s="163"/>
      <c r="H129" s="162"/>
      <c r="I129" s="115">
        <f t="shared" si="46"/>
        <v>0</v>
      </c>
      <c r="J129" s="164"/>
      <c r="M129" s="161">
        <f t="shared" si="40"/>
        <v>46569</v>
      </c>
      <c r="N129" s="166"/>
      <c r="O129" s="166"/>
      <c r="P129" s="166"/>
      <c r="Q129" s="166"/>
      <c r="R129" s="166"/>
      <c r="S129" s="166"/>
      <c r="T129" s="166"/>
      <c r="U129" s="166"/>
      <c r="V129" s="166"/>
      <c r="W129" s="166"/>
      <c r="X129" s="166"/>
      <c r="Y129" s="166"/>
      <c r="Z129" s="166"/>
      <c r="AA129" s="166"/>
      <c r="AB129" s="166"/>
      <c r="AC129" s="137">
        <f t="shared" si="47"/>
        <v>0</v>
      </c>
      <c r="AD129" s="167"/>
    </row>
    <row r="130" spans="2:30" outlineLevel="1" x14ac:dyDescent="0.25">
      <c r="B130" s="160" t="str">
        <f>IF(C130&gt;0,IFERROR(_xlfn.IFS(D130&lt;=DATE(YEAR('Basisdaten zum Projekt'!$E$12),MONTH('Basisdaten zum Projekt'!$E$12),1),'Basisdaten zum Projekt'!$A$12,D130&lt;=DATE(YEAR('Basisdaten zum Projekt'!$E$13),MONTH('Basisdaten zum Projekt'!$E$13),1),'Basisdaten zum Projekt'!$A$13,D130&lt;=DATE(YEAR('Basisdaten zum Projekt'!$E$14),MONTH('Basisdaten zum Projekt'!$E$14),1),'Basisdaten zum Projekt'!$A$14,D130&lt;=DATE(YEAR('Basisdaten zum Projekt'!$E$15),MONTH('Basisdaten zum Projekt'!$E$15),1),'Basisdaten zum Projekt'!$A$15,D130&lt;=DATE(YEAR('Basisdaten zum Projekt'!$E$16),MONTH('Basisdaten zum Projekt'!$E$16),1),'Basisdaten zum Projekt'!$A$16),""),"")</f>
        <v/>
      </c>
      <c r="C130" s="160">
        <f>IF(C129&gt;0,C129+1,IF(DATE(YEAR('Basisdaten zum Projekt'!$C$5),MONTH('Basisdaten zum Projekt'!$C$5),1)=D130,1,0))</f>
        <v>65</v>
      </c>
      <c r="D130" s="161">
        <f t="shared" si="48"/>
        <v>46600</v>
      </c>
      <c r="E130" s="162"/>
      <c r="F130" s="115">
        <f t="shared" si="45"/>
        <v>0</v>
      </c>
      <c r="G130" s="163"/>
      <c r="H130" s="162"/>
      <c r="I130" s="115">
        <f t="shared" si="46"/>
        <v>0</v>
      </c>
      <c r="J130" s="164"/>
      <c r="M130" s="161">
        <f t="shared" si="40"/>
        <v>46600</v>
      </c>
      <c r="N130" s="166"/>
      <c r="O130" s="166"/>
      <c r="P130" s="166"/>
      <c r="Q130" s="166"/>
      <c r="R130" s="166"/>
      <c r="S130" s="166"/>
      <c r="T130" s="166"/>
      <c r="U130" s="166"/>
      <c r="V130" s="166"/>
      <c r="W130" s="166"/>
      <c r="X130" s="166"/>
      <c r="Y130" s="166"/>
      <c r="Z130" s="166"/>
      <c r="AA130" s="166"/>
      <c r="AB130" s="166"/>
      <c r="AC130" s="137">
        <f t="shared" si="47"/>
        <v>0</v>
      </c>
      <c r="AD130" s="167"/>
    </row>
    <row r="131" spans="2:30" outlineLevel="1" x14ac:dyDescent="0.25">
      <c r="B131" s="160" t="str">
        <f>IF(C131&gt;0,IFERROR(_xlfn.IFS(D131&lt;=DATE(YEAR('Basisdaten zum Projekt'!$E$12),MONTH('Basisdaten zum Projekt'!$E$12),1),'Basisdaten zum Projekt'!$A$12,D131&lt;=DATE(YEAR('Basisdaten zum Projekt'!$E$13),MONTH('Basisdaten zum Projekt'!$E$13),1),'Basisdaten zum Projekt'!$A$13,D131&lt;=DATE(YEAR('Basisdaten zum Projekt'!$E$14),MONTH('Basisdaten zum Projekt'!$E$14),1),'Basisdaten zum Projekt'!$A$14,D131&lt;=DATE(YEAR('Basisdaten zum Projekt'!$E$15),MONTH('Basisdaten zum Projekt'!$E$15),1),'Basisdaten zum Projekt'!$A$15,D131&lt;=DATE(YEAR('Basisdaten zum Projekt'!$E$16),MONTH('Basisdaten zum Projekt'!$E$16),1),'Basisdaten zum Projekt'!$A$16),""),"")</f>
        <v/>
      </c>
      <c r="C131" s="160">
        <f>IF(C130&gt;0,C130+1,IF(DATE(YEAR('Basisdaten zum Projekt'!$C$5),MONTH('Basisdaten zum Projekt'!$C$5),1)=D131,1,0))</f>
        <v>66</v>
      </c>
      <c r="D131" s="161">
        <f t="shared" si="48"/>
        <v>46631</v>
      </c>
      <c r="E131" s="162"/>
      <c r="F131" s="115">
        <f t="shared" si="45"/>
        <v>0</v>
      </c>
      <c r="G131" s="163"/>
      <c r="H131" s="162"/>
      <c r="I131" s="115">
        <f t="shared" si="46"/>
        <v>0</v>
      </c>
      <c r="J131" s="164"/>
      <c r="M131" s="161">
        <f t="shared" si="40"/>
        <v>46631</v>
      </c>
      <c r="N131" s="166"/>
      <c r="O131" s="166"/>
      <c r="P131" s="166"/>
      <c r="Q131" s="166"/>
      <c r="R131" s="166"/>
      <c r="S131" s="166"/>
      <c r="T131" s="166"/>
      <c r="U131" s="166"/>
      <c r="V131" s="166"/>
      <c r="W131" s="166"/>
      <c r="X131" s="166"/>
      <c r="Y131" s="166"/>
      <c r="Z131" s="166"/>
      <c r="AA131" s="166"/>
      <c r="AB131" s="166"/>
      <c r="AC131" s="137">
        <f t="shared" si="47"/>
        <v>0</v>
      </c>
      <c r="AD131" s="167"/>
    </row>
    <row r="132" spans="2:30" outlineLevel="1" x14ac:dyDescent="0.25">
      <c r="B132" s="160" t="str">
        <f>IF(C132&gt;0,IFERROR(_xlfn.IFS(D132&lt;=DATE(YEAR('Basisdaten zum Projekt'!$E$12),MONTH('Basisdaten zum Projekt'!$E$12),1),'Basisdaten zum Projekt'!$A$12,D132&lt;=DATE(YEAR('Basisdaten zum Projekt'!$E$13),MONTH('Basisdaten zum Projekt'!$E$13),1),'Basisdaten zum Projekt'!$A$13,D132&lt;=DATE(YEAR('Basisdaten zum Projekt'!$E$14),MONTH('Basisdaten zum Projekt'!$E$14),1),'Basisdaten zum Projekt'!$A$14,D132&lt;=DATE(YEAR('Basisdaten zum Projekt'!$E$15),MONTH('Basisdaten zum Projekt'!$E$15),1),'Basisdaten zum Projekt'!$A$15,D132&lt;=DATE(YEAR('Basisdaten zum Projekt'!$E$16),MONTH('Basisdaten zum Projekt'!$E$16),1),'Basisdaten zum Projekt'!$A$16),""),"")</f>
        <v/>
      </c>
      <c r="C132" s="160">
        <f>IF(C131&gt;0,C131+1,IF(DATE(YEAR('Basisdaten zum Projekt'!$C$5),MONTH('Basisdaten zum Projekt'!$C$5),1)=D132,1,0))</f>
        <v>67</v>
      </c>
      <c r="D132" s="161">
        <f t="shared" si="48"/>
        <v>46661</v>
      </c>
      <c r="E132" s="162"/>
      <c r="F132" s="115">
        <f t="shared" si="45"/>
        <v>0</v>
      </c>
      <c r="G132" s="163"/>
      <c r="H132" s="162"/>
      <c r="I132" s="115">
        <f t="shared" si="46"/>
        <v>0</v>
      </c>
      <c r="J132" s="164"/>
      <c r="M132" s="161">
        <f t="shared" si="40"/>
        <v>46661</v>
      </c>
      <c r="N132" s="166"/>
      <c r="O132" s="166"/>
      <c r="P132" s="166"/>
      <c r="Q132" s="166"/>
      <c r="R132" s="166"/>
      <c r="S132" s="166"/>
      <c r="T132" s="166"/>
      <c r="U132" s="166"/>
      <c r="V132" s="166"/>
      <c r="W132" s="166"/>
      <c r="X132" s="166"/>
      <c r="Y132" s="166"/>
      <c r="Z132" s="166"/>
      <c r="AA132" s="166"/>
      <c r="AB132" s="166"/>
      <c r="AC132" s="137">
        <f t="shared" si="47"/>
        <v>0</v>
      </c>
      <c r="AD132" s="167"/>
    </row>
    <row r="133" spans="2:30" outlineLevel="1" x14ac:dyDescent="0.25">
      <c r="B133" s="160" t="str">
        <f>IF(C133&gt;0,IFERROR(_xlfn.IFS(D133&lt;=DATE(YEAR('Basisdaten zum Projekt'!$E$12),MONTH('Basisdaten zum Projekt'!$E$12),1),'Basisdaten zum Projekt'!$A$12,D133&lt;=DATE(YEAR('Basisdaten zum Projekt'!$E$13),MONTH('Basisdaten zum Projekt'!$E$13),1),'Basisdaten zum Projekt'!$A$13,D133&lt;=DATE(YEAR('Basisdaten zum Projekt'!$E$14),MONTH('Basisdaten zum Projekt'!$E$14),1),'Basisdaten zum Projekt'!$A$14,D133&lt;=DATE(YEAR('Basisdaten zum Projekt'!$E$15),MONTH('Basisdaten zum Projekt'!$E$15),1),'Basisdaten zum Projekt'!$A$15,D133&lt;=DATE(YEAR('Basisdaten zum Projekt'!$E$16),MONTH('Basisdaten zum Projekt'!$E$16),1),'Basisdaten zum Projekt'!$A$16),""),"")</f>
        <v/>
      </c>
      <c r="C133" s="160">
        <f>IF(C132&gt;0,C132+1,IF(DATE(YEAR('Basisdaten zum Projekt'!$C$5),MONTH('Basisdaten zum Projekt'!$C$5),1)=D133,1,0))</f>
        <v>68</v>
      </c>
      <c r="D133" s="161">
        <f t="shared" si="48"/>
        <v>46692</v>
      </c>
      <c r="E133" s="162"/>
      <c r="F133" s="115">
        <f t="shared" si="45"/>
        <v>0</v>
      </c>
      <c r="G133" s="163"/>
      <c r="H133" s="162"/>
      <c r="I133" s="115">
        <f t="shared" si="46"/>
        <v>0</v>
      </c>
      <c r="J133" s="164"/>
      <c r="M133" s="161">
        <f t="shared" si="40"/>
        <v>46692</v>
      </c>
      <c r="N133" s="166"/>
      <c r="O133" s="166"/>
      <c r="P133" s="166"/>
      <c r="Q133" s="166"/>
      <c r="R133" s="166"/>
      <c r="S133" s="166"/>
      <c r="T133" s="166"/>
      <c r="U133" s="166"/>
      <c r="V133" s="166"/>
      <c r="W133" s="166"/>
      <c r="X133" s="166"/>
      <c r="Y133" s="166"/>
      <c r="Z133" s="166"/>
      <c r="AA133" s="166"/>
      <c r="AB133" s="166"/>
      <c r="AC133" s="137">
        <f t="shared" si="47"/>
        <v>0</v>
      </c>
      <c r="AD133" s="167"/>
    </row>
    <row r="134" spans="2:30" outlineLevel="1" x14ac:dyDescent="0.25">
      <c r="B134" s="160" t="str">
        <f>IF(C134&gt;0,IFERROR(_xlfn.IFS(D134&lt;=DATE(YEAR('Basisdaten zum Projekt'!$E$12),MONTH('Basisdaten zum Projekt'!$E$12),1),'Basisdaten zum Projekt'!$A$12,D134&lt;=DATE(YEAR('Basisdaten zum Projekt'!$E$13),MONTH('Basisdaten zum Projekt'!$E$13),1),'Basisdaten zum Projekt'!$A$13,D134&lt;=DATE(YEAR('Basisdaten zum Projekt'!$E$14),MONTH('Basisdaten zum Projekt'!$E$14),1),'Basisdaten zum Projekt'!$A$14,D134&lt;=DATE(YEAR('Basisdaten zum Projekt'!$E$15),MONTH('Basisdaten zum Projekt'!$E$15),1),'Basisdaten zum Projekt'!$A$15,D134&lt;=DATE(YEAR('Basisdaten zum Projekt'!$E$16),MONTH('Basisdaten zum Projekt'!$E$16),1),'Basisdaten zum Projekt'!$A$16),""),"")</f>
        <v/>
      </c>
      <c r="C134" s="160">
        <f>IF(C133&gt;0,C133+1,IF(DATE(YEAR('Basisdaten zum Projekt'!$C$5),MONTH('Basisdaten zum Projekt'!$C$5),1)=D134,1,0))</f>
        <v>69</v>
      </c>
      <c r="D134" s="161">
        <f t="shared" si="48"/>
        <v>46722</v>
      </c>
      <c r="E134" s="162"/>
      <c r="F134" s="115">
        <f t="shared" si="45"/>
        <v>0</v>
      </c>
      <c r="G134" s="163"/>
      <c r="H134" s="162"/>
      <c r="I134" s="115">
        <f t="shared" si="46"/>
        <v>0</v>
      </c>
      <c r="J134" s="164"/>
      <c r="M134" s="161">
        <f t="shared" si="40"/>
        <v>46722</v>
      </c>
      <c r="N134" s="166"/>
      <c r="O134" s="166"/>
      <c r="P134" s="166"/>
      <c r="Q134" s="166"/>
      <c r="R134" s="166"/>
      <c r="S134" s="166"/>
      <c r="T134" s="166"/>
      <c r="U134" s="166"/>
      <c r="V134" s="166"/>
      <c r="W134" s="166"/>
      <c r="X134" s="166"/>
      <c r="Y134" s="166"/>
      <c r="Z134" s="166"/>
      <c r="AA134" s="166"/>
      <c r="AB134" s="166"/>
      <c r="AC134" s="137">
        <f t="shared" si="47"/>
        <v>0</v>
      </c>
      <c r="AD134" s="167"/>
    </row>
    <row r="135" spans="2:30" ht="15.75" thickBot="1" x14ac:dyDescent="0.3">
      <c r="B135" s="169"/>
      <c r="C135" s="170"/>
      <c r="D135" s="171">
        <f>D134</f>
        <v>46722</v>
      </c>
      <c r="E135" s="172"/>
      <c r="F135" s="173">
        <f>SUM(F123:F134)</f>
        <v>0</v>
      </c>
      <c r="G135" s="174">
        <f>SUM(G123:G134)</f>
        <v>0</v>
      </c>
      <c r="H135" s="175"/>
      <c r="I135" s="173">
        <f>SUM(I123:I134)</f>
        <v>0</v>
      </c>
      <c r="J135" s="174">
        <f>SUM(J123:J134)</f>
        <v>0</v>
      </c>
      <c r="M135" s="171">
        <f t="shared" si="40"/>
        <v>46722</v>
      </c>
      <c r="N135" s="177">
        <f>SUM(N123:N134)</f>
        <v>0</v>
      </c>
      <c r="O135" s="177">
        <f>SUM(O123:O134)</f>
        <v>0</v>
      </c>
      <c r="P135" s="177">
        <f>SUM(P123:P134)</f>
        <v>0</v>
      </c>
      <c r="Q135" s="177">
        <f>SUM(Q123:Q134)</f>
        <v>0</v>
      </c>
      <c r="R135" s="177">
        <f>SUM(R123:R134)</f>
        <v>0</v>
      </c>
      <c r="S135" s="177">
        <f t="shared" ref="S135:AB135" si="49">SUM(S123:S134)</f>
        <v>0</v>
      </c>
      <c r="T135" s="177">
        <f t="shared" si="49"/>
        <v>0</v>
      </c>
      <c r="U135" s="177">
        <f t="shared" si="49"/>
        <v>0</v>
      </c>
      <c r="V135" s="177">
        <f t="shared" si="49"/>
        <v>0</v>
      </c>
      <c r="W135" s="177">
        <f t="shared" si="49"/>
        <v>0</v>
      </c>
      <c r="X135" s="177">
        <f t="shared" si="49"/>
        <v>0</v>
      </c>
      <c r="Y135" s="177">
        <f t="shared" si="49"/>
        <v>0</v>
      </c>
      <c r="Z135" s="177">
        <f t="shared" si="49"/>
        <v>0</v>
      </c>
      <c r="AA135" s="177">
        <f t="shared" si="49"/>
        <v>0</v>
      </c>
      <c r="AB135" s="177">
        <f t="shared" si="49"/>
        <v>0</v>
      </c>
      <c r="AC135" s="177">
        <f>SUM(AC123:AC134)</f>
        <v>0</v>
      </c>
      <c r="AD135" s="167"/>
    </row>
    <row r="136" spans="2:30" ht="28.5" customHeight="1" x14ac:dyDescent="0.25">
      <c r="B136" s="19"/>
      <c r="C136" s="19"/>
      <c r="N136" s="178">
        <f>IFERROR(N135/$H$6,0)</f>
        <v>0</v>
      </c>
      <c r="O136" s="178">
        <f>IFERROR(O135/$H$6,0)</f>
        <v>0</v>
      </c>
      <c r="P136" s="178">
        <f>IFERROR(P135/$H$6,0)</f>
        <v>0</v>
      </c>
      <c r="Q136" s="178">
        <f>IFERROR(Q135/$H$6,0)</f>
        <v>0</v>
      </c>
      <c r="R136" s="178">
        <f>IFERROR(R135/$H$6,0)</f>
        <v>0</v>
      </c>
      <c r="S136" s="178">
        <f t="shared" ref="S136:AB136" si="50">IFERROR(S135/$H$6,0)</f>
        <v>0</v>
      </c>
      <c r="T136" s="178">
        <f t="shared" si="50"/>
        <v>0</v>
      </c>
      <c r="U136" s="178">
        <f t="shared" si="50"/>
        <v>0</v>
      </c>
      <c r="V136" s="178">
        <f t="shared" si="50"/>
        <v>0</v>
      </c>
      <c r="W136" s="178">
        <f t="shared" si="50"/>
        <v>0</v>
      </c>
      <c r="X136" s="178">
        <f t="shared" si="50"/>
        <v>0</v>
      </c>
      <c r="Y136" s="178">
        <f t="shared" si="50"/>
        <v>0</v>
      </c>
      <c r="Z136" s="178">
        <f t="shared" si="50"/>
        <v>0</v>
      </c>
      <c r="AA136" s="178">
        <f t="shared" si="50"/>
        <v>0</v>
      </c>
      <c r="AB136" s="178">
        <f t="shared" si="50"/>
        <v>0</v>
      </c>
      <c r="AC136" s="178">
        <f>IFERROR(AC135/$H$6,0)</f>
        <v>0</v>
      </c>
      <c r="AD136" s="180" t="s">
        <v>370</v>
      </c>
    </row>
    <row r="137" spans="2:30" ht="15.75" thickBot="1" x14ac:dyDescent="0.3">
      <c r="B137" s="19"/>
      <c r="C137" s="19"/>
      <c r="N137" s="181"/>
      <c r="O137" s="181"/>
      <c r="P137" s="181"/>
      <c r="Q137" s="181"/>
      <c r="R137" s="181"/>
      <c r="S137" s="281"/>
      <c r="T137" s="282"/>
      <c r="U137" s="283"/>
      <c r="V137" s="283"/>
      <c r="W137" s="283"/>
      <c r="X137" s="283"/>
      <c r="Y137" s="283"/>
      <c r="Z137" s="283"/>
      <c r="AA137" s="283"/>
      <c r="AB137" s="284"/>
      <c r="AC137" s="181"/>
      <c r="AD137" s="188"/>
    </row>
    <row r="138" spans="2:30" outlineLevel="1" x14ac:dyDescent="0.25">
      <c r="B138" s="160" t="str">
        <f>IF(C138&gt;0,IFERROR(_xlfn.IFS(D138&lt;=DATE(YEAR('Basisdaten zum Projekt'!$E$12),MONTH('Basisdaten zum Projekt'!$E$12),1),'Basisdaten zum Projekt'!$A$12,D138&lt;=DATE(YEAR('Basisdaten zum Projekt'!$E$13),MONTH('Basisdaten zum Projekt'!$E$13),1),'Basisdaten zum Projekt'!$A$13,D138&lt;=DATE(YEAR('Basisdaten zum Projekt'!$E$14),MONTH('Basisdaten zum Projekt'!$E$14),1),'Basisdaten zum Projekt'!$A$14,D138&lt;=DATE(YEAR('Basisdaten zum Projekt'!$E$15),MONTH('Basisdaten zum Projekt'!$E$15),1),'Basisdaten zum Projekt'!$A$15,D138&lt;=DATE(YEAR('Basisdaten zum Projekt'!$E$16),MONTH('Basisdaten zum Projekt'!$E$16),1),'Basisdaten zum Projekt'!$A$16),""),"")</f>
        <v/>
      </c>
      <c r="C138" s="160">
        <f>IF(C134&gt;0,C134+1,IF(DATE(YEAR('Basisdaten zum Projekt'!$C$5),MONTH('Basisdaten zum Projekt'!$C$5),1)=D138,1,0))</f>
        <v>70</v>
      </c>
      <c r="D138" s="161">
        <f>DATE(YEAR(D134),MONTH(D134)+1,DAY(D134))</f>
        <v>46753</v>
      </c>
      <c r="E138" s="183"/>
      <c r="F138" s="184">
        <f t="shared" ref="F138:F149" si="51">215/12*E138</f>
        <v>0</v>
      </c>
      <c r="G138" s="185"/>
      <c r="H138" s="183"/>
      <c r="I138" s="184">
        <f t="shared" ref="I138:I149" si="52">215/12*H138</f>
        <v>0</v>
      </c>
      <c r="J138" s="186"/>
      <c r="M138" s="161">
        <f t="shared" si="40"/>
        <v>46753</v>
      </c>
      <c r="N138" s="166"/>
      <c r="O138" s="166"/>
      <c r="P138" s="166"/>
      <c r="Q138" s="166"/>
      <c r="R138" s="166"/>
      <c r="S138" s="166"/>
      <c r="T138" s="166"/>
      <c r="U138" s="166"/>
      <c r="V138" s="166"/>
      <c r="W138" s="166"/>
      <c r="X138" s="166"/>
      <c r="Y138" s="166"/>
      <c r="Z138" s="166"/>
      <c r="AA138" s="166"/>
      <c r="AB138" s="166"/>
      <c r="AC138" s="137">
        <f t="shared" ref="AC138:AC149" si="53">SUM(N138:AB138)</f>
        <v>0</v>
      </c>
      <c r="AD138" s="167"/>
    </row>
    <row r="139" spans="2:30" outlineLevel="1" x14ac:dyDescent="0.25">
      <c r="B139" s="160" t="str">
        <f>IF(C139&gt;0,IFERROR(_xlfn.IFS(D139&lt;=DATE(YEAR('Basisdaten zum Projekt'!$E$12),MONTH('Basisdaten zum Projekt'!$E$12),1),'Basisdaten zum Projekt'!$A$12,D139&lt;=DATE(YEAR('Basisdaten zum Projekt'!$E$13),MONTH('Basisdaten zum Projekt'!$E$13),1),'Basisdaten zum Projekt'!$A$13,D139&lt;=DATE(YEAR('Basisdaten zum Projekt'!$E$14),MONTH('Basisdaten zum Projekt'!$E$14),1),'Basisdaten zum Projekt'!$A$14,D139&lt;=DATE(YEAR('Basisdaten zum Projekt'!$E$15),MONTH('Basisdaten zum Projekt'!$E$15),1),'Basisdaten zum Projekt'!$A$15,D139&lt;=DATE(YEAR('Basisdaten zum Projekt'!$E$16),MONTH('Basisdaten zum Projekt'!$E$16),1),'Basisdaten zum Projekt'!$A$16),""),"")</f>
        <v/>
      </c>
      <c r="C139" s="160">
        <f>IF(C138&gt;0,C138+1,IF(DATE(YEAR('Basisdaten zum Projekt'!$C$5),MONTH('Basisdaten zum Projekt'!$C$5),1)=D139,1,0))</f>
        <v>71</v>
      </c>
      <c r="D139" s="161">
        <f t="shared" ref="D139:D149" si="54">DATE(YEAR(D138),MONTH(D138)+1,DAY(D138))</f>
        <v>46784</v>
      </c>
      <c r="E139" s="162"/>
      <c r="F139" s="115">
        <f t="shared" si="51"/>
        <v>0</v>
      </c>
      <c r="G139" s="163"/>
      <c r="H139" s="162"/>
      <c r="I139" s="115">
        <f t="shared" si="52"/>
        <v>0</v>
      </c>
      <c r="J139" s="164"/>
      <c r="M139" s="161">
        <f t="shared" si="40"/>
        <v>46784</v>
      </c>
      <c r="N139" s="166"/>
      <c r="O139" s="166"/>
      <c r="P139" s="166"/>
      <c r="Q139" s="166"/>
      <c r="R139" s="166"/>
      <c r="S139" s="166"/>
      <c r="T139" s="166"/>
      <c r="U139" s="166"/>
      <c r="V139" s="166"/>
      <c r="W139" s="166"/>
      <c r="X139" s="166"/>
      <c r="Y139" s="166"/>
      <c r="Z139" s="166"/>
      <c r="AA139" s="166"/>
      <c r="AB139" s="166"/>
      <c r="AC139" s="137">
        <f t="shared" si="53"/>
        <v>0</v>
      </c>
      <c r="AD139" s="167"/>
    </row>
    <row r="140" spans="2:30" outlineLevel="1" x14ac:dyDescent="0.25">
      <c r="B140" s="160" t="str">
        <f>IF(C140&gt;0,IFERROR(_xlfn.IFS(D140&lt;=DATE(YEAR('Basisdaten zum Projekt'!$E$12),MONTH('Basisdaten zum Projekt'!$E$12),1),'Basisdaten zum Projekt'!$A$12,D140&lt;=DATE(YEAR('Basisdaten zum Projekt'!$E$13),MONTH('Basisdaten zum Projekt'!$E$13),1),'Basisdaten zum Projekt'!$A$13,D140&lt;=DATE(YEAR('Basisdaten zum Projekt'!$E$14),MONTH('Basisdaten zum Projekt'!$E$14),1),'Basisdaten zum Projekt'!$A$14,D140&lt;=DATE(YEAR('Basisdaten zum Projekt'!$E$15),MONTH('Basisdaten zum Projekt'!$E$15),1),'Basisdaten zum Projekt'!$A$15,D140&lt;=DATE(YEAR('Basisdaten zum Projekt'!$E$16),MONTH('Basisdaten zum Projekt'!$E$16),1),'Basisdaten zum Projekt'!$A$16),""),"")</f>
        <v/>
      </c>
      <c r="C140" s="160">
        <f>IF(C139&gt;0,C139+1,IF(DATE(YEAR('Basisdaten zum Projekt'!$C$5),MONTH('Basisdaten zum Projekt'!$C$5),1)=D140,1,0))</f>
        <v>72</v>
      </c>
      <c r="D140" s="161">
        <f t="shared" si="54"/>
        <v>46813</v>
      </c>
      <c r="E140" s="162"/>
      <c r="F140" s="115">
        <f t="shared" si="51"/>
        <v>0</v>
      </c>
      <c r="G140" s="163"/>
      <c r="H140" s="162"/>
      <c r="I140" s="115">
        <f t="shared" si="52"/>
        <v>0</v>
      </c>
      <c r="J140" s="164"/>
      <c r="M140" s="161">
        <f t="shared" si="40"/>
        <v>46813</v>
      </c>
      <c r="N140" s="166"/>
      <c r="O140" s="166"/>
      <c r="P140" s="166"/>
      <c r="Q140" s="166"/>
      <c r="R140" s="166"/>
      <c r="S140" s="166"/>
      <c r="T140" s="166"/>
      <c r="U140" s="166"/>
      <c r="V140" s="166"/>
      <c r="W140" s="166"/>
      <c r="X140" s="166"/>
      <c r="Y140" s="166"/>
      <c r="Z140" s="166"/>
      <c r="AA140" s="166"/>
      <c r="AB140" s="166"/>
      <c r="AC140" s="137">
        <f t="shared" si="53"/>
        <v>0</v>
      </c>
      <c r="AD140" s="167"/>
    </row>
    <row r="141" spans="2:30" outlineLevel="1" x14ac:dyDescent="0.25">
      <c r="B141" s="160" t="str">
        <f>IF(C141&gt;0,IFERROR(_xlfn.IFS(D141&lt;=DATE(YEAR('Basisdaten zum Projekt'!$E$12),MONTH('Basisdaten zum Projekt'!$E$12),1),'Basisdaten zum Projekt'!$A$12,D141&lt;=DATE(YEAR('Basisdaten zum Projekt'!$E$13),MONTH('Basisdaten zum Projekt'!$E$13),1),'Basisdaten zum Projekt'!$A$13,D141&lt;=DATE(YEAR('Basisdaten zum Projekt'!$E$14),MONTH('Basisdaten zum Projekt'!$E$14),1),'Basisdaten zum Projekt'!$A$14,D141&lt;=DATE(YEAR('Basisdaten zum Projekt'!$E$15),MONTH('Basisdaten zum Projekt'!$E$15),1),'Basisdaten zum Projekt'!$A$15,D141&lt;=DATE(YEAR('Basisdaten zum Projekt'!$E$16),MONTH('Basisdaten zum Projekt'!$E$16),1),'Basisdaten zum Projekt'!$A$16),""),"")</f>
        <v/>
      </c>
      <c r="C141" s="160">
        <f>IF(C140&gt;0,C140+1,IF(DATE(YEAR('Basisdaten zum Projekt'!$C$5),MONTH('Basisdaten zum Projekt'!$C$5),1)=D141,1,0))</f>
        <v>73</v>
      </c>
      <c r="D141" s="161">
        <f t="shared" si="54"/>
        <v>46844</v>
      </c>
      <c r="E141" s="162"/>
      <c r="F141" s="115">
        <f t="shared" si="51"/>
        <v>0</v>
      </c>
      <c r="G141" s="163"/>
      <c r="H141" s="162"/>
      <c r="I141" s="115">
        <f t="shared" si="52"/>
        <v>0</v>
      </c>
      <c r="J141" s="164"/>
      <c r="M141" s="161">
        <f t="shared" si="40"/>
        <v>46844</v>
      </c>
      <c r="N141" s="166"/>
      <c r="O141" s="166"/>
      <c r="P141" s="166"/>
      <c r="Q141" s="166"/>
      <c r="R141" s="166"/>
      <c r="S141" s="166"/>
      <c r="T141" s="166"/>
      <c r="U141" s="166"/>
      <c r="V141" s="166"/>
      <c r="W141" s="166"/>
      <c r="X141" s="166"/>
      <c r="Y141" s="166"/>
      <c r="Z141" s="166"/>
      <c r="AA141" s="166"/>
      <c r="AB141" s="166"/>
      <c r="AC141" s="137">
        <f t="shared" si="53"/>
        <v>0</v>
      </c>
      <c r="AD141" s="167"/>
    </row>
    <row r="142" spans="2:30" outlineLevel="1" x14ac:dyDescent="0.25">
      <c r="B142" s="160" t="str">
        <f>IF(C142&gt;0,IFERROR(_xlfn.IFS(D142&lt;=DATE(YEAR('Basisdaten zum Projekt'!$E$12),MONTH('Basisdaten zum Projekt'!$E$12),1),'Basisdaten zum Projekt'!$A$12,D142&lt;=DATE(YEAR('Basisdaten zum Projekt'!$E$13),MONTH('Basisdaten zum Projekt'!$E$13),1),'Basisdaten zum Projekt'!$A$13,D142&lt;=DATE(YEAR('Basisdaten zum Projekt'!$E$14),MONTH('Basisdaten zum Projekt'!$E$14),1),'Basisdaten zum Projekt'!$A$14,D142&lt;=DATE(YEAR('Basisdaten zum Projekt'!$E$15),MONTH('Basisdaten zum Projekt'!$E$15),1),'Basisdaten zum Projekt'!$A$15,D142&lt;=DATE(YEAR('Basisdaten zum Projekt'!$E$16),MONTH('Basisdaten zum Projekt'!$E$16),1),'Basisdaten zum Projekt'!$A$16),""),"")</f>
        <v/>
      </c>
      <c r="C142" s="160">
        <f>IF(C141&gt;0,C141+1,IF(DATE(YEAR('Basisdaten zum Projekt'!$C$5),MONTH('Basisdaten zum Projekt'!$C$5),1)=D142,1,0))</f>
        <v>74</v>
      </c>
      <c r="D142" s="161">
        <f t="shared" si="54"/>
        <v>46874</v>
      </c>
      <c r="E142" s="162"/>
      <c r="F142" s="115">
        <f t="shared" si="51"/>
        <v>0</v>
      </c>
      <c r="G142" s="163"/>
      <c r="H142" s="162"/>
      <c r="I142" s="115">
        <f t="shared" si="52"/>
        <v>0</v>
      </c>
      <c r="J142" s="164"/>
      <c r="M142" s="161">
        <f t="shared" si="40"/>
        <v>46874</v>
      </c>
      <c r="N142" s="166"/>
      <c r="O142" s="166"/>
      <c r="P142" s="166"/>
      <c r="Q142" s="166"/>
      <c r="R142" s="166"/>
      <c r="S142" s="166"/>
      <c r="T142" s="166"/>
      <c r="U142" s="166"/>
      <c r="V142" s="166"/>
      <c r="W142" s="166"/>
      <c r="X142" s="166"/>
      <c r="Y142" s="166"/>
      <c r="Z142" s="166"/>
      <c r="AA142" s="166"/>
      <c r="AB142" s="166"/>
      <c r="AC142" s="137">
        <f t="shared" si="53"/>
        <v>0</v>
      </c>
      <c r="AD142" s="167"/>
    </row>
    <row r="143" spans="2:30" outlineLevel="1" x14ac:dyDescent="0.25">
      <c r="B143" s="160" t="str">
        <f>IF(C143&gt;0,IFERROR(_xlfn.IFS(D143&lt;=DATE(YEAR('Basisdaten zum Projekt'!$E$12),MONTH('Basisdaten zum Projekt'!$E$12),1),'Basisdaten zum Projekt'!$A$12,D143&lt;=DATE(YEAR('Basisdaten zum Projekt'!$E$13),MONTH('Basisdaten zum Projekt'!$E$13),1),'Basisdaten zum Projekt'!$A$13,D143&lt;=DATE(YEAR('Basisdaten zum Projekt'!$E$14),MONTH('Basisdaten zum Projekt'!$E$14),1),'Basisdaten zum Projekt'!$A$14,D143&lt;=DATE(YEAR('Basisdaten zum Projekt'!$E$15),MONTH('Basisdaten zum Projekt'!$E$15),1),'Basisdaten zum Projekt'!$A$15,D143&lt;=DATE(YEAR('Basisdaten zum Projekt'!$E$16),MONTH('Basisdaten zum Projekt'!$E$16),1),'Basisdaten zum Projekt'!$A$16),""),"")</f>
        <v/>
      </c>
      <c r="C143" s="160">
        <f>IF(C142&gt;0,C142+1,IF(DATE(YEAR('Basisdaten zum Projekt'!$C$5),MONTH('Basisdaten zum Projekt'!$C$5),1)=D143,1,0))</f>
        <v>75</v>
      </c>
      <c r="D143" s="161">
        <f t="shared" si="54"/>
        <v>46905</v>
      </c>
      <c r="E143" s="162"/>
      <c r="F143" s="115">
        <f t="shared" si="51"/>
        <v>0</v>
      </c>
      <c r="G143" s="163"/>
      <c r="H143" s="162"/>
      <c r="I143" s="115">
        <f t="shared" si="52"/>
        <v>0</v>
      </c>
      <c r="J143" s="164"/>
      <c r="M143" s="161">
        <f t="shared" si="40"/>
        <v>46905</v>
      </c>
      <c r="N143" s="166"/>
      <c r="O143" s="166"/>
      <c r="P143" s="166"/>
      <c r="Q143" s="166"/>
      <c r="R143" s="166"/>
      <c r="S143" s="166"/>
      <c r="T143" s="166"/>
      <c r="U143" s="166"/>
      <c r="V143" s="166"/>
      <c r="W143" s="166"/>
      <c r="X143" s="166"/>
      <c r="Y143" s="166"/>
      <c r="Z143" s="166"/>
      <c r="AA143" s="166"/>
      <c r="AB143" s="166"/>
      <c r="AC143" s="137">
        <f t="shared" si="53"/>
        <v>0</v>
      </c>
      <c r="AD143" s="167"/>
    </row>
    <row r="144" spans="2:30" outlineLevel="1" x14ac:dyDescent="0.25">
      <c r="B144" s="160" t="str">
        <f>IF(C144&gt;0,IFERROR(_xlfn.IFS(D144&lt;=DATE(YEAR('Basisdaten zum Projekt'!$E$12),MONTH('Basisdaten zum Projekt'!$E$12),1),'Basisdaten zum Projekt'!$A$12,D144&lt;=DATE(YEAR('Basisdaten zum Projekt'!$E$13),MONTH('Basisdaten zum Projekt'!$E$13),1),'Basisdaten zum Projekt'!$A$13,D144&lt;=DATE(YEAR('Basisdaten zum Projekt'!$E$14),MONTH('Basisdaten zum Projekt'!$E$14),1),'Basisdaten zum Projekt'!$A$14,D144&lt;=DATE(YEAR('Basisdaten zum Projekt'!$E$15),MONTH('Basisdaten zum Projekt'!$E$15),1),'Basisdaten zum Projekt'!$A$15,D144&lt;=DATE(YEAR('Basisdaten zum Projekt'!$E$16),MONTH('Basisdaten zum Projekt'!$E$16),1),'Basisdaten zum Projekt'!$A$16),""),"")</f>
        <v/>
      </c>
      <c r="C144" s="160">
        <f>IF(C143&gt;0,C143+1,IF(DATE(YEAR('Basisdaten zum Projekt'!$C$5),MONTH('Basisdaten zum Projekt'!$C$5),1)=D144,1,0))</f>
        <v>76</v>
      </c>
      <c r="D144" s="161">
        <f t="shared" si="54"/>
        <v>46935</v>
      </c>
      <c r="E144" s="162"/>
      <c r="F144" s="115">
        <f t="shared" si="51"/>
        <v>0</v>
      </c>
      <c r="G144" s="163"/>
      <c r="H144" s="162"/>
      <c r="I144" s="115">
        <f t="shared" si="52"/>
        <v>0</v>
      </c>
      <c r="J144" s="164"/>
      <c r="M144" s="161">
        <f t="shared" si="40"/>
        <v>46935</v>
      </c>
      <c r="N144" s="166"/>
      <c r="O144" s="166"/>
      <c r="P144" s="166"/>
      <c r="Q144" s="166"/>
      <c r="R144" s="166"/>
      <c r="S144" s="166"/>
      <c r="T144" s="166"/>
      <c r="U144" s="166"/>
      <c r="V144" s="166"/>
      <c r="W144" s="166"/>
      <c r="X144" s="166"/>
      <c r="Y144" s="166"/>
      <c r="Z144" s="166"/>
      <c r="AA144" s="166"/>
      <c r="AB144" s="166"/>
      <c r="AC144" s="137">
        <f t="shared" si="53"/>
        <v>0</v>
      </c>
      <c r="AD144" s="167"/>
    </row>
    <row r="145" spans="1:30" outlineLevel="1" x14ac:dyDescent="0.25">
      <c r="B145" s="160" t="str">
        <f>IF(C145&gt;0,IFERROR(_xlfn.IFS(D145&lt;=DATE(YEAR('Basisdaten zum Projekt'!$E$12),MONTH('Basisdaten zum Projekt'!$E$12),1),'Basisdaten zum Projekt'!$A$12,D145&lt;=DATE(YEAR('Basisdaten zum Projekt'!$E$13),MONTH('Basisdaten zum Projekt'!$E$13),1),'Basisdaten zum Projekt'!$A$13,D145&lt;=DATE(YEAR('Basisdaten zum Projekt'!$E$14),MONTH('Basisdaten zum Projekt'!$E$14),1),'Basisdaten zum Projekt'!$A$14,D145&lt;=DATE(YEAR('Basisdaten zum Projekt'!$E$15),MONTH('Basisdaten zum Projekt'!$E$15),1),'Basisdaten zum Projekt'!$A$15,D145&lt;=DATE(YEAR('Basisdaten zum Projekt'!$E$16),MONTH('Basisdaten zum Projekt'!$E$16),1),'Basisdaten zum Projekt'!$A$16),""),"")</f>
        <v/>
      </c>
      <c r="C145" s="160">
        <f>IF(C144&gt;0,C144+1,IF(DATE(YEAR('Basisdaten zum Projekt'!$C$5),MONTH('Basisdaten zum Projekt'!$C$5),1)=D145,1,0))</f>
        <v>77</v>
      </c>
      <c r="D145" s="161">
        <f t="shared" si="54"/>
        <v>46966</v>
      </c>
      <c r="E145" s="162"/>
      <c r="F145" s="115">
        <f t="shared" si="51"/>
        <v>0</v>
      </c>
      <c r="G145" s="163"/>
      <c r="H145" s="162"/>
      <c r="I145" s="115">
        <f t="shared" si="52"/>
        <v>0</v>
      </c>
      <c r="J145" s="164"/>
      <c r="M145" s="161">
        <f t="shared" si="40"/>
        <v>46966</v>
      </c>
      <c r="N145" s="166"/>
      <c r="O145" s="166"/>
      <c r="P145" s="166"/>
      <c r="Q145" s="166"/>
      <c r="R145" s="166"/>
      <c r="S145" s="166"/>
      <c r="T145" s="166"/>
      <c r="U145" s="166"/>
      <c r="V145" s="166"/>
      <c r="W145" s="166"/>
      <c r="X145" s="166"/>
      <c r="Y145" s="166"/>
      <c r="Z145" s="166"/>
      <c r="AA145" s="166"/>
      <c r="AB145" s="166"/>
      <c r="AC145" s="137">
        <f t="shared" si="53"/>
        <v>0</v>
      </c>
      <c r="AD145" s="167"/>
    </row>
    <row r="146" spans="1:30" outlineLevel="1" x14ac:dyDescent="0.25">
      <c r="B146" s="160" t="str">
        <f>IF(C146&gt;0,IFERROR(_xlfn.IFS(D146&lt;=DATE(YEAR('Basisdaten zum Projekt'!$E$12),MONTH('Basisdaten zum Projekt'!$E$12),1),'Basisdaten zum Projekt'!$A$12,D146&lt;=DATE(YEAR('Basisdaten zum Projekt'!$E$13),MONTH('Basisdaten zum Projekt'!$E$13),1),'Basisdaten zum Projekt'!$A$13,D146&lt;=DATE(YEAR('Basisdaten zum Projekt'!$E$14),MONTH('Basisdaten zum Projekt'!$E$14),1),'Basisdaten zum Projekt'!$A$14,D146&lt;=DATE(YEAR('Basisdaten zum Projekt'!$E$15),MONTH('Basisdaten zum Projekt'!$E$15),1),'Basisdaten zum Projekt'!$A$15,D146&lt;=DATE(YEAR('Basisdaten zum Projekt'!$E$16),MONTH('Basisdaten zum Projekt'!$E$16),1),'Basisdaten zum Projekt'!$A$16),""),"")</f>
        <v/>
      </c>
      <c r="C146" s="160">
        <f>IF(C145&gt;0,C145+1,IF(DATE(YEAR('Basisdaten zum Projekt'!$C$5),MONTH('Basisdaten zum Projekt'!$C$5),1)=D146,1,0))</f>
        <v>78</v>
      </c>
      <c r="D146" s="161">
        <f t="shared" si="54"/>
        <v>46997</v>
      </c>
      <c r="E146" s="162"/>
      <c r="F146" s="115">
        <f t="shared" si="51"/>
        <v>0</v>
      </c>
      <c r="G146" s="163"/>
      <c r="H146" s="162"/>
      <c r="I146" s="115">
        <f t="shared" si="52"/>
        <v>0</v>
      </c>
      <c r="J146" s="164"/>
      <c r="M146" s="161">
        <f t="shared" si="40"/>
        <v>46997</v>
      </c>
      <c r="N146" s="166"/>
      <c r="O146" s="166"/>
      <c r="P146" s="166"/>
      <c r="Q146" s="166"/>
      <c r="R146" s="166"/>
      <c r="S146" s="166"/>
      <c r="T146" s="166"/>
      <c r="U146" s="166"/>
      <c r="V146" s="166"/>
      <c r="W146" s="166"/>
      <c r="X146" s="166"/>
      <c r="Y146" s="166"/>
      <c r="Z146" s="166"/>
      <c r="AA146" s="166"/>
      <c r="AB146" s="166"/>
      <c r="AC146" s="137">
        <f t="shared" si="53"/>
        <v>0</v>
      </c>
      <c r="AD146" s="167"/>
    </row>
    <row r="147" spans="1:30" outlineLevel="1" x14ac:dyDescent="0.25">
      <c r="B147" s="160" t="str">
        <f>IF(C147&gt;0,IFERROR(_xlfn.IFS(D147&lt;=DATE(YEAR('Basisdaten zum Projekt'!$E$12),MONTH('Basisdaten zum Projekt'!$E$12),1),'Basisdaten zum Projekt'!$A$12,D147&lt;=DATE(YEAR('Basisdaten zum Projekt'!$E$13),MONTH('Basisdaten zum Projekt'!$E$13),1),'Basisdaten zum Projekt'!$A$13,D147&lt;=DATE(YEAR('Basisdaten zum Projekt'!$E$14),MONTH('Basisdaten zum Projekt'!$E$14),1),'Basisdaten zum Projekt'!$A$14,D147&lt;=DATE(YEAR('Basisdaten zum Projekt'!$E$15),MONTH('Basisdaten zum Projekt'!$E$15),1),'Basisdaten zum Projekt'!$A$15,D147&lt;=DATE(YEAR('Basisdaten zum Projekt'!$E$16),MONTH('Basisdaten zum Projekt'!$E$16),1),'Basisdaten zum Projekt'!$A$16),""),"")</f>
        <v/>
      </c>
      <c r="C147" s="160">
        <f>IF(C146&gt;0,C146+1,IF(DATE(YEAR('Basisdaten zum Projekt'!$C$5),MONTH('Basisdaten zum Projekt'!$C$5),1)=D147,1,0))</f>
        <v>79</v>
      </c>
      <c r="D147" s="161">
        <f t="shared" si="54"/>
        <v>47027</v>
      </c>
      <c r="E147" s="162"/>
      <c r="F147" s="115">
        <f t="shared" si="51"/>
        <v>0</v>
      </c>
      <c r="G147" s="163"/>
      <c r="H147" s="162"/>
      <c r="I147" s="115">
        <f t="shared" si="52"/>
        <v>0</v>
      </c>
      <c r="J147" s="164"/>
      <c r="M147" s="161">
        <f t="shared" si="40"/>
        <v>47027</v>
      </c>
      <c r="N147" s="166"/>
      <c r="O147" s="166"/>
      <c r="P147" s="166"/>
      <c r="Q147" s="166"/>
      <c r="R147" s="166"/>
      <c r="S147" s="166"/>
      <c r="T147" s="166"/>
      <c r="U147" s="166"/>
      <c r="V147" s="166"/>
      <c r="W147" s="166"/>
      <c r="X147" s="166"/>
      <c r="Y147" s="166"/>
      <c r="Z147" s="166"/>
      <c r="AA147" s="166"/>
      <c r="AB147" s="166"/>
      <c r="AC147" s="137">
        <f t="shared" si="53"/>
        <v>0</v>
      </c>
      <c r="AD147" s="167"/>
    </row>
    <row r="148" spans="1:30" outlineLevel="1" x14ac:dyDescent="0.25">
      <c r="B148" s="160" t="str">
        <f>IF(C148&gt;0,IFERROR(_xlfn.IFS(D148&lt;=DATE(YEAR('Basisdaten zum Projekt'!$E$12),MONTH('Basisdaten zum Projekt'!$E$12),1),'Basisdaten zum Projekt'!$A$12,D148&lt;=DATE(YEAR('Basisdaten zum Projekt'!$E$13),MONTH('Basisdaten zum Projekt'!$E$13),1),'Basisdaten zum Projekt'!$A$13,D148&lt;=DATE(YEAR('Basisdaten zum Projekt'!$E$14),MONTH('Basisdaten zum Projekt'!$E$14),1),'Basisdaten zum Projekt'!$A$14,D148&lt;=DATE(YEAR('Basisdaten zum Projekt'!$E$15),MONTH('Basisdaten zum Projekt'!$E$15),1),'Basisdaten zum Projekt'!$A$15,D148&lt;=DATE(YEAR('Basisdaten zum Projekt'!$E$16),MONTH('Basisdaten zum Projekt'!$E$16),1),'Basisdaten zum Projekt'!$A$16),""),"")</f>
        <v/>
      </c>
      <c r="C148" s="160">
        <f>IF(C147&gt;0,C147+1,IF(DATE(YEAR('Basisdaten zum Projekt'!$C$5),MONTH('Basisdaten zum Projekt'!$C$5),1)=D148,1,0))</f>
        <v>80</v>
      </c>
      <c r="D148" s="161">
        <f t="shared" si="54"/>
        <v>47058</v>
      </c>
      <c r="E148" s="162"/>
      <c r="F148" s="115">
        <f t="shared" si="51"/>
        <v>0</v>
      </c>
      <c r="G148" s="163"/>
      <c r="H148" s="162"/>
      <c r="I148" s="115">
        <f t="shared" si="52"/>
        <v>0</v>
      </c>
      <c r="J148" s="164"/>
      <c r="M148" s="161">
        <f t="shared" si="40"/>
        <v>47058</v>
      </c>
      <c r="N148" s="166"/>
      <c r="O148" s="166"/>
      <c r="P148" s="166"/>
      <c r="Q148" s="166"/>
      <c r="R148" s="166"/>
      <c r="S148" s="166"/>
      <c r="T148" s="166"/>
      <c r="U148" s="166"/>
      <c r="V148" s="166"/>
      <c r="W148" s="166"/>
      <c r="X148" s="166"/>
      <c r="Y148" s="166"/>
      <c r="Z148" s="166"/>
      <c r="AA148" s="166"/>
      <c r="AB148" s="166"/>
      <c r="AC148" s="137">
        <f t="shared" si="53"/>
        <v>0</v>
      </c>
      <c r="AD148" s="167"/>
    </row>
    <row r="149" spans="1:30" outlineLevel="1" x14ac:dyDescent="0.25">
      <c r="B149" s="160" t="str">
        <f>IF(C149&gt;0,IFERROR(_xlfn.IFS(D149&lt;=DATE(YEAR('Basisdaten zum Projekt'!$E$12),MONTH('Basisdaten zum Projekt'!$E$12),1),'Basisdaten zum Projekt'!$A$12,D149&lt;=DATE(YEAR('Basisdaten zum Projekt'!$E$13),MONTH('Basisdaten zum Projekt'!$E$13),1),'Basisdaten zum Projekt'!$A$13,D149&lt;=DATE(YEAR('Basisdaten zum Projekt'!$E$14),MONTH('Basisdaten zum Projekt'!$E$14),1),'Basisdaten zum Projekt'!$A$14,D149&lt;=DATE(YEAR('Basisdaten zum Projekt'!$E$15),MONTH('Basisdaten zum Projekt'!$E$15),1),'Basisdaten zum Projekt'!$A$15,D149&lt;=DATE(YEAR('Basisdaten zum Projekt'!$E$16),MONTH('Basisdaten zum Projekt'!$E$16),1),'Basisdaten zum Projekt'!$A$16),""),"")</f>
        <v/>
      </c>
      <c r="C149" s="160">
        <f>IF(C148&gt;0,C148+1,IF(DATE(YEAR('Basisdaten zum Projekt'!$C$5),MONTH('Basisdaten zum Projekt'!$C$5),1)=D149,1,0))</f>
        <v>81</v>
      </c>
      <c r="D149" s="161">
        <f t="shared" si="54"/>
        <v>47088</v>
      </c>
      <c r="E149" s="162"/>
      <c r="F149" s="115">
        <f t="shared" si="51"/>
        <v>0</v>
      </c>
      <c r="G149" s="163"/>
      <c r="H149" s="162"/>
      <c r="I149" s="115">
        <f t="shared" si="52"/>
        <v>0</v>
      </c>
      <c r="J149" s="164"/>
      <c r="M149" s="161">
        <f t="shared" si="40"/>
        <v>47088</v>
      </c>
      <c r="N149" s="166"/>
      <c r="O149" s="166"/>
      <c r="P149" s="166"/>
      <c r="Q149" s="166"/>
      <c r="R149" s="166"/>
      <c r="S149" s="166"/>
      <c r="T149" s="166"/>
      <c r="U149" s="166"/>
      <c r="V149" s="166"/>
      <c r="W149" s="166"/>
      <c r="X149" s="166"/>
      <c r="Y149" s="166"/>
      <c r="Z149" s="166"/>
      <c r="AA149" s="166"/>
      <c r="AB149" s="166"/>
      <c r="AC149" s="137">
        <f t="shared" si="53"/>
        <v>0</v>
      </c>
      <c r="AD149" s="167"/>
    </row>
    <row r="150" spans="1:30" ht="15.75" thickBot="1" x14ac:dyDescent="0.3">
      <c r="B150" s="169"/>
      <c r="C150" s="170"/>
      <c r="D150" s="171">
        <f>D149</f>
        <v>47088</v>
      </c>
      <c r="E150" s="172"/>
      <c r="F150" s="173">
        <f>SUM(F138:F149)</f>
        <v>0</v>
      </c>
      <c r="G150" s="174">
        <f>SUM(G138:G149)</f>
        <v>0</v>
      </c>
      <c r="H150" s="175"/>
      <c r="I150" s="173">
        <f>SUM(I138:I149)</f>
        <v>0</v>
      </c>
      <c r="J150" s="174">
        <f>SUM(J138:J149)</f>
        <v>0</v>
      </c>
      <c r="M150" s="171">
        <f t="shared" si="40"/>
        <v>47088</v>
      </c>
      <c r="N150" s="177">
        <f>SUM(N138:N149)</f>
        <v>0</v>
      </c>
      <c r="O150" s="177">
        <f>SUM(O138:O149)</f>
        <v>0</v>
      </c>
      <c r="P150" s="177">
        <f>SUM(P138:P149)</f>
        <v>0</v>
      </c>
      <c r="Q150" s="177">
        <f>SUM(Q138:Q149)</f>
        <v>0</v>
      </c>
      <c r="R150" s="177">
        <f>SUM(R138:R149)</f>
        <v>0</v>
      </c>
      <c r="S150" s="177">
        <f t="shared" ref="S150:AB150" si="55">SUM(S138:S149)</f>
        <v>0</v>
      </c>
      <c r="T150" s="177">
        <f t="shared" si="55"/>
        <v>0</v>
      </c>
      <c r="U150" s="177">
        <f t="shared" si="55"/>
        <v>0</v>
      </c>
      <c r="V150" s="177">
        <f t="shared" si="55"/>
        <v>0</v>
      </c>
      <c r="W150" s="177">
        <f t="shared" si="55"/>
        <v>0</v>
      </c>
      <c r="X150" s="177">
        <f t="shared" si="55"/>
        <v>0</v>
      </c>
      <c r="Y150" s="177">
        <f t="shared" si="55"/>
        <v>0</v>
      </c>
      <c r="Z150" s="177">
        <f t="shared" si="55"/>
        <v>0</v>
      </c>
      <c r="AA150" s="177">
        <f t="shared" si="55"/>
        <v>0</v>
      </c>
      <c r="AB150" s="177">
        <f t="shared" si="55"/>
        <v>0</v>
      </c>
      <c r="AC150" s="177">
        <f>SUM(AC138:AC149)</f>
        <v>0</v>
      </c>
      <c r="AD150" s="167"/>
    </row>
    <row r="151" spans="1:30" ht="28.5" customHeight="1" x14ac:dyDescent="0.25">
      <c r="A151" s="19"/>
      <c r="B151" s="19"/>
      <c r="C151" s="19"/>
      <c r="D151" s="19"/>
      <c r="N151" s="178">
        <f>IFERROR(N150/$H$6,0)</f>
        <v>0</v>
      </c>
      <c r="O151" s="178">
        <f>IFERROR(O150/$H$6,0)</f>
        <v>0</v>
      </c>
      <c r="P151" s="178">
        <f>IFERROR(P150/$H$6,0)</f>
        <v>0</v>
      </c>
      <c r="Q151" s="178">
        <f>IFERROR(Q150/$H$6,0)</f>
        <v>0</v>
      </c>
      <c r="R151" s="178">
        <f>IFERROR(R150/$H$6,0)</f>
        <v>0</v>
      </c>
      <c r="S151" s="178">
        <f t="shared" ref="S151:AB151" si="56">IFERROR(S150/$H$6,0)</f>
        <v>0</v>
      </c>
      <c r="T151" s="178">
        <f t="shared" si="56"/>
        <v>0</v>
      </c>
      <c r="U151" s="178">
        <f t="shared" si="56"/>
        <v>0</v>
      </c>
      <c r="V151" s="178">
        <f t="shared" si="56"/>
        <v>0</v>
      </c>
      <c r="W151" s="178">
        <f t="shared" si="56"/>
        <v>0</v>
      </c>
      <c r="X151" s="178">
        <f t="shared" si="56"/>
        <v>0</v>
      </c>
      <c r="Y151" s="178">
        <f t="shared" si="56"/>
        <v>0</v>
      </c>
      <c r="Z151" s="178">
        <f t="shared" si="56"/>
        <v>0</v>
      </c>
      <c r="AA151" s="178">
        <f t="shared" si="56"/>
        <v>0</v>
      </c>
      <c r="AB151" s="178">
        <f t="shared" si="56"/>
        <v>0</v>
      </c>
      <c r="AC151" s="178">
        <f>IFERROR(AC150/$H$6,0)</f>
        <v>0</v>
      </c>
      <c r="AD151" s="180" t="s">
        <v>370</v>
      </c>
    </row>
    <row r="152" spans="1:30" x14ac:dyDescent="0.25">
      <c r="A152" s="19"/>
      <c r="B152" s="19"/>
      <c r="C152" s="19"/>
      <c r="D152" s="19"/>
      <c r="N152" s="189"/>
      <c r="O152" s="189"/>
      <c r="P152" s="189"/>
      <c r="Q152" s="189"/>
      <c r="R152" s="189"/>
      <c r="S152" s="132"/>
      <c r="T152" s="132"/>
      <c r="U152" s="132"/>
      <c r="V152" s="132"/>
      <c r="W152" s="132"/>
      <c r="X152" s="132"/>
      <c r="Y152" s="132"/>
      <c r="Z152" s="132"/>
      <c r="AA152" s="132"/>
      <c r="AB152" s="132"/>
      <c r="AC152" s="189"/>
      <c r="AD152" s="188"/>
    </row>
    <row r="153" spans="1:30" x14ac:dyDescent="0.25">
      <c r="L153" s="168"/>
      <c r="N153" s="132"/>
      <c r="O153" s="132"/>
      <c r="P153" s="132"/>
      <c r="Q153" s="132"/>
      <c r="R153" s="132"/>
      <c r="AC153" s="132"/>
    </row>
    <row r="154" spans="1:30" x14ac:dyDescent="0.25">
      <c r="L154" s="168"/>
      <c r="N154" s="132"/>
      <c r="O154" s="132"/>
      <c r="P154" s="132"/>
      <c r="Q154" s="132"/>
      <c r="R154" s="132"/>
      <c r="AC154" s="132"/>
    </row>
    <row r="155" spans="1:30" x14ac:dyDescent="0.25">
      <c r="N155" s="132"/>
      <c r="O155" s="132"/>
      <c r="P155" s="132"/>
      <c r="Q155" s="132"/>
      <c r="R155" s="132"/>
      <c r="AC155" s="132"/>
    </row>
    <row r="156" spans="1:30" x14ac:dyDescent="0.25">
      <c r="N156" s="132"/>
      <c r="O156" s="132"/>
      <c r="P156" s="132"/>
      <c r="Q156" s="132"/>
      <c r="R156" s="132"/>
      <c r="AC156" s="132"/>
    </row>
    <row r="157" spans="1:30" x14ac:dyDescent="0.25">
      <c r="N157" s="132"/>
      <c r="O157" s="132"/>
      <c r="P157" s="132"/>
      <c r="Q157" s="132"/>
      <c r="R157" s="132"/>
      <c r="AC157" s="132"/>
    </row>
    <row r="158" spans="1:30" x14ac:dyDescent="0.25">
      <c r="N158" s="132"/>
      <c r="O158" s="132"/>
      <c r="P158" s="132"/>
      <c r="Q158" s="132"/>
      <c r="R158" s="132"/>
      <c r="AC158" s="132"/>
    </row>
    <row r="159" spans="1:30" x14ac:dyDescent="0.25">
      <c r="N159" s="132"/>
      <c r="O159" s="132"/>
      <c r="P159" s="132"/>
      <c r="Q159" s="132"/>
      <c r="R159" s="132"/>
      <c r="AC159" s="132"/>
    </row>
    <row r="160" spans="1:30" x14ac:dyDescent="0.25">
      <c r="N160" s="132"/>
      <c r="O160" s="132"/>
      <c r="P160" s="132"/>
      <c r="Q160" s="132"/>
      <c r="R160" s="132"/>
      <c r="AC160" s="132"/>
    </row>
    <row r="161" spans="14:29" x14ac:dyDescent="0.25">
      <c r="N161" s="132"/>
      <c r="O161" s="132"/>
      <c r="P161" s="132"/>
      <c r="Q161" s="132"/>
      <c r="R161" s="132"/>
      <c r="AC161" s="132"/>
    </row>
    <row r="162" spans="14:29" x14ac:dyDescent="0.25">
      <c r="N162" s="132"/>
      <c r="O162" s="132"/>
      <c r="P162" s="132"/>
      <c r="Q162" s="132"/>
      <c r="R162" s="132"/>
      <c r="AC162" s="132"/>
    </row>
    <row r="163" spans="14:29" x14ac:dyDescent="0.25">
      <c r="N163" s="132"/>
      <c r="O163" s="132"/>
      <c r="P163" s="132"/>
      <c r="Q163" s="132"/>
      <c r="R163" s="132"/>
      <c r="AC163" s="132"/>
    </row>
    <row r="164" spans="14:29" x14ac:dyDescent="0.25">
      <c r="N164" s="132"/>
      <c r="O164" s="132"/>
      <c r="P164" s="132"/>
      <c r="Q164" s="132"/>
      <c r="R164" s="132"/>
      <c r="AC164" s="132"/>
    </row>
    <row r="165" spans="14:29" x14ac:dyDescent="0.25">
      <c r="N165" s="132"/>
      <c r="O165" s="132"/>
      <c r="P165" s="132"/>
      <c r="Q165" s="132"/>
      <c r="R165" s="132"/>
      <c r="AC165" s="132"/>
    </row>
    <row r="166" spans="14:29" x14ac:dyDescent="0.25">
      <c r="N166" s="132"/>
      <c r="O166" s="132"/>
      <c r="P166" s="132"/>
      <c r="Q166" s="132"/>
      <c r="R166" s="132"/>
      <c r="AC166" s="132"/>
    </row>
    <row r="167" spans="14:29" x14ac:dyDescent="0.25">
      <c r="N167" s="132"/>
      <c r="O167" s="132"/>
      <c r="P167" s="132"/>
      <c r="Q167" s="132"/>
      <c r="R167" s="132"/>
      <c r="AC167" s="132"/>
    </row>
    <row r="168" spans="14:29" x14ac:dyDescent="0.25">
      <c r="N168" s="132"/>
      <c r="O168" s="132"/>
      <c r="P168" s="132"/>
      <c r="Q168" s="132"/>
      <c r="R168" s="132"/>
      <c r="AC168" s="132"/>
    </row>
    <row r="169" spans="14:29" x14ac:dyDescent="0.25">
      <c r="N169" s="132"/>
      <c r="O169" s="132"/>
      <c r="P169" s="132"/>
      <c r="Q169" s="132"/>
      <c r="R169" s="132"/>
      <c r="AC169" s="132"/>
    </row>
    <row r="170" spans="14:29" x14ac:dyDescent="0.25">
      <c r="N170" s="132"/>
      <c r="O170" s="132"/>
      <c r="P170" s="132"/>
      <c r="Q170" s="132"/>
      <c r="R170" s="132"/>
      <c r="AC170" s="132"/>
    </row>
    <row r="171" spans="14:29" x14ac:dyDescent="0.25">
      <c r="N171" s="132"/>
      <c r="O171" s="132"/>
      <c r="P171" s="132"/>
      <c r="Q171" s="132"/>
      <c r="R171" s="132"/>
      <c r="AC171" s="132"/>
    </row>
    <row r="172" spans="14:29" x14ac:dyDescent="0.25">
      <c r="N172" s="132"/>
      <c r="O172" s="132"/>
      <c r="P172" s="132"/>
      <c r="Q172" s="132"/>
      <c r="R172" s="132"/>
      <c r="AC172" s="132"/>
    </row>
    <row r="173" spans="14:29" x14ac:dyDescent="0.25">
      <c r="N173" s="132"/>
      <c r="O173" s="132"/>
      <c r="P173" s="132"/>
      <c r="Q173" s="132"/>
      <c r="R173" s="132"/>
      <c r="AC173" s="132"/>
    </row>
    <row r="174" spans="14:29" x14ac:dyDescent="0.25">
      <c r="N174" s="132"/>
      <c r="O174" s="132"/>
      <c r="P174" s="132"/>
      <c r="Q174" s="132"/>
      <c r="R174" s="132"/>
      <c r="AC174" s="132"/>
    </row>
    <row r="175" spans="14:29" x14ac:dyDescent="0.25">
      <c r="N175" s="132"/>
      <c r="O175" s="132"/>
      <c r="P175" s="132"/>
      <c r="Q175" s="132"/>
      <c r="R175" s="132"/>
      <c r="AC175" s="132"/>
    </row>
    <row r="176" spans="14:29" x14ac:dyDescent="0.25">
      <c r="N176" s="132"/>
      <c r="O176" s="132"/>
      <c r="P176" s="132"/>
      <c r="Q176" s="132"/>
      <c r="R176" s="132"/>
      <c r="AC176" s="132"/>
    </row>
    <row r="177" spans="14:18" x14ac:dyDescent="0.25">
      <c r="N177" s="132"/>
      <c r="O177" s="132"/>
      <c r="P177" s="132"/>
      <c r="Q177" s="132"/>
      <c r="R177" s="132"/>
    </row>
    <row r="178" spans="14:18" x14ac:dyDescent="0.25">
      <c r="N178" s="132"/>
      <c r="O178" s="132"/>
      <c r="P178" s="132"/>
      <c r="Q178" s="132"/>
      <c r="R178" s="132"/>
    </row>
    <row r="179" spans="14:18" x14ac:dyDescent="0.25">
      <c r="N179" s="132"/>
      <c r="O179" s="132"/>
      <c r="P179" s="132"/>
      <c r="Q179" s="132"/>
      <c r="R179" s="132"/>
    </row>
    <row r="180" spans="14:18" x14ac:dyDescent="0.25">
      <c r="N180" s="132"/>
      <c r="O180" s="132"/>
      <c r="P180" s="132"/>
      <c r="Q180" s="132"/>
      <c r="R180" s="132"/>
    </row>
  </sheetData>
  <mergeCells count="62">
    <mergeCell ref="C3:H3"/>
    <mergeCell ref="M3:AE3"/>
    <mergeCell ref="D6:E6"/>
    <mergeCell ref="C8:C13"/>
    <mergeCell ref="C17:K17"/>
    <mergeCell ref="M17:AE18"/>
    <mergeCell ref="C14:C15"/>
    <mergeCell ref="D14:D15"/>
    <mergeCell ref="C19:E19"/>
    <mergeCell ref="G19:I19"/>
    <mergeCell ref="A20:B20"/>
    <mergeCell ref="A21:A22"/>
    <mergeCell ref="B21:B22"/>
    <mergeCell ref="C21:C22"/>
    <mergeCell ref="D21:D22"/>
    <mergeCell ref="E21:E22"/>
    <mergeCell ref="F21:F22"/>
    <mergeCell ref="G21:G22"/>
    <mergeCell ref="H21:H22"/>
    <mergeCell ref="I21:I22"/>
    <mergeCell ref="J21:J22"/>
    <mergeCell ref="K21:K22"/>
    <mergeCell ref="A23:A24"/>
    <mergeCell ref="B23:B24"/>
    <mergeCell ref="C23:C24"/>
    <mergeCell ref="D23:D24"/>
    <mergeCell ref="E23:E24"/>
    <mergeCell ref="F23:F24"/>
    <mergeCell ref="A25:A26"/>
    <mergeCell ref="B25:B26"/>
    <mergeCell ref="C25:C26"/>
    <mergeCell ref="D25:D26"/>
    <mergeCell ref="E25:E26"/>
    <mergeCell ref="K25:K26"/>
    <mergeCell ref="G23:G24"/>
    <mergeCell ref="H23:H24"/>
    <mergeCell ref="I23:I24"/>
    <mergeCell ref="J23:J24"/>
    <mergeCell ref="K23:K24"/>
    <mergeCell ref="F25:F26"/>
    <mergeCell ref="G25:G26"/>
    <mergeCell ref="H25:H26"/>
    <mergeCell ref="I25:I26"/>
    <mergeCell ref="J25:J26"/>
    <mergeCell ref="A27:A28"/>
    <mergeCell ref="B27:B28"/>
    <mergeCell ref="C27:C28"/>
    <mergeCell ref="D27:D28"/>
    <mergeCell ref="E27:E28"/>
    <mergeCell ref="E46:G46"/>
    <mergeCell ref="H46:J46"/>
    <mergeCell ref="N46:AC46"/>
    <mergeCell ref="J27:J28"/>
    <mergeCell ref="K27:K28"/>
    <mergeCell ref="H35:H41"/>
    <mergeCell ref="B44:J44"/>
    <mergeCell ref="M44:AE44"/>
    <mergeCell ref="C32:I32"/>
    <mergeCell ref="F27:F28"/>
    <mergeCell ref="G27:G28"/>
    <mergeCell ref="H27:H28"/>
    <mergeCell ref="I27:I28"/>
  </mergeCells>
  <conditionalFormatting sqref="J30">
    <cfRule type="cellIs" dxfId="1415" priority="221" operator="notEqual">
      <formula>0</formula>
    </cfRule>
  </conditionalFormatting>
  <conditionalFormatting sqref="C48:C59 F48 C93:C104 C108:C119 C123:C134 C138:C149 F50 G151:G186">
    <cfRule type="cellIs" dxfId="1414" priority="220" operator="equal">
      <formula>0</formula>
    </cfRule>
  </conditionalFormatting>
  <conditionalFormatting sqref="AC48:AC59">
    <cfRule type="cellIs" dxfId="1413" priority="219" operator="equal">
      <formula>0</formula>
    </cfRule>
  </conditionalFormatting>
  <conditionalFormatting sqref="F60:F62">
    <cfRule type="cellIs" dxfId="1412" priority="218" operator="equal">
      <formula>0</formula>
    </cfRule>
  </conditionalFormatting>
  <conditionalFormatting sqref="F49">
    <cfRule type="cellIs" dxfId="1411" priority="217" operator="equal">
      <formula>0</formula>
    </cfRule>
  </conditionalFormatting>
  <conditionalFormatting sqref="F75:F77">
    <cfRule type="cellIs" dxfId="1410" priority="216" operator="equal">
      <formula>0</formula>
    </cfRule>
  </conditionalFormatting>
  <conditionalFormatting sqref="F90:F92">
    <cfRule type="cellIs" dxfId="1409" priority="215" operator="equal">
      <formula>0</formula>
    </cfRule>
  </conditionalFormatting>
  <conditionalFormatting sqref="F105:F107">
    <cfRule type="cellIs" dxfId="1408" priority="214" operator="equal">
      <formula>0</formula>
    </cfRule>
  </conditionalFormatting>
  <conditionalFormatting sqref="F120:F122">
    <cfRule type="cellIs" dxfId="1407" priority="213" operator="equal">
      <formula>0</formula>
    </cfRule>
  </conditionalFormatting>
  <conditionalFormatting sqref="F135:F137">
    <cfRule type="cellIs" dxfId="1406" priority="212" operator="equal">
      <formula>0</formula>
    </cfRule>
  </conditionalFormatting>
  <conditionalFormatting sqref="F51:F59">
    <cfRule type="cellIs" dxfId="1405" priority="211" operator="equal">
      <formula>0</formula>
    </cfRule>
  </conditionalFormatting>
  <conditionalFormatting sqref="E42:H43 AC15:AC16">
    <cfRule type="cellIs" dxfId="1404" priority="210" operator="equal">
      <formula>0</formula>
    </cfRule>
  </conditionalFormatting>
  <conditionalFormatting sqref="I43:J43">
    <cfRule type="cellIs" dxfId="1403" priority="209" operator="notEqual">
      <formula>0</formula>
    </cfRule>
  </conditionalFormatting>
  <conditionalFormatting sqref="K30:K31">
    <cfRule type="cellIs" dxfId="1402" priority="207" operator="notEqual">
      <formula>0</formula>
    </cfRule>
  </conditionalFormatting>
  <conditionalFormatting sqref="I42:J42">
    <cfRule type="cellIs" dxfId="1401" priority="206" operator="equal">
      <formula>0</formula>
    </cfRule>
  </conditionalFormatting>
  <conditionalFormatting sqref="B93:B104 B108:B119 B122:B134 B138:B149 B48:B59">
    <cfRule type="cellIs" dxfId="1400" priority="205" operator="equal">
      <formula>"P1"</formula>
    </cfRule>
  </conditionalFormatting>
  <conditionalFormatting sqref="B93:B104 B108:B119 B122:B134 B138:B149 B48:B59">
    <cfRule type="cellIs" dxfId="1399" priority="204" operator="equal">
      <formula>"P2"</formula>
    </cfRule>
  </conditionalFormatting>
  <conditionalFormatting sqref="B93:B104 B108:B119 B122:B134 B138:B149 B48:B59">
    <cfRule type="cellIs" dxfId="1398" priority="203" operator="equal">
      <formula>"P3"</formula>
    </cfRule>
  </conditionalFormatting>
  <conditionalFormatting sqref="B93:B104 B108:B119 B122:B134 B138:B149 B48:B59">
    <cfRule type="cellIs" dxfId="1397" priority="202" operator="equal">
      <formula>"P4"</formula>
    </cfRule>
  </conditionalFormatting>
  <conditionalFormatting sqref="B93:B104 B108:B119 B123:B134 B138:B149 B48:B59">
    <cfRule type="cellIs" dxfId="1396" priority="201" operator="equal">
      <formula>"P5"</formula>
    </cfRule>
  </conditionalFormatting>
  <conditionalFormatting sqref="I48 I50">
    <cfRule type="cellIs" dxfId="1395" priority="200" operator="equal">
      <formula>0</formula>
    </cfRule>
  </conditionalFormatting>
  <conditionalFormatting sqref="I60">
    <cfRule type="cellIs" dxfId="1394" priority="199" operator="equal">
      <formula>0</formula>
    </cfRule>
  </conditionalFormatting>
  <conditionalFormatting sqref="I49">
    <cfRule type="cellIs" dxfId="1393" priority="198" operator="equal">
      <formula>0</formula>
    </cfRule>
  </conditionalFormatting>
  <conditionalFormatting sqref="I51:I59">
    <cfRule type="cellIs" dxfId="1392" priority="197" operator="equal">
      <formula>0</formula>
    </cfRule>
  </conditionalFormatting>
  <conditionalFormatting sqref="I75">
    <cfRule type="cellIs" dxfId="1391" priority="196" operator="equal">
      <formula>0</formula>
    </cfRule>
  </conditionalFormatting>
  <conditionalFormatting sqref="I90">
    <cfRule type="cellIs" dxfId="1390" priority="195" operator="equal">
      <formula>0</formula>
    </cfRule>
  </conditionalFormatting>
  <conditionalFormatting sqref="I105">
    <cfRule type="cellIs" dxfId="1389" priority="194" operator="equal">
      <formula>0</formula>
    </cfRule>
  </conditionalFormatting>
  <conditionalFormatting sqref="I120">
    <cfRule type="cellIs" dxfId="1388" priority="193" operator="equal">
      <formula>0</formula>
    </cfRule>
  </conditionalFormatting>
  <conditionalFormatting sqref="I135">
    <cfRule type="cellIs" dxfId="1387" priority="192" operator="equal">
      <formula>0</formula>
    </cfRule>
  </conditionalFormatting>
  <conditionalFormatting sqref="H62">
    <cfRule type="cellIs" dxfId="1386" priority="191" operator="equal">
      <formula>0</formula>
    </cfRule>
  </conditionalFormatting>
  <conditionalFormatting sqref="H77">
    <cfRule type="cellIs" dxfId="1385" priority="190" operator="equal">
      <formula>0</formula>
    </cfRule>
  </conditionalFormatting>
  <conditionalFormatting sqref="H92">
    <cfRule type="cellIs" dxfId="1384" priority="189" operator="equal">
      <formula>0</formula>
    </cfRule>
  </conditionalFormatting>
  <conditionalFormatting sqref="H107">
    <cfRule type="cellIs" dxfId="1383" priority="188" operator="equal">
      <formula>0</formula>
    </cfRule>
  </conditionalFormatting>
  <conditionalFormatting sqref="H122">
    <cfRule type="cellIs" dxfId="1382" priority="187" operator="equal">
      <formula>0</formula>
    </cfRule>
  </conditionalFormatting>
  <conditionalFormatting sqref="H137">
    <cfRule type="cellIs" dxfId="1381" priority="186" operator="equal">
      <formula>0</formula>
    </cfRule>
  </conditionalFormatting>
  <conditionalFormatting sqref="F63 F65">
    <cfRule type="cellIs" dxfId="1380" priority="185" operator="equal">
      <formula>0</formula>
    </cfRule>
  </conditionalFormatting>
  <conditionalFormatting sqref="F64">
    <cfRule type="cellIs" dxfId="1379" priority="184" operator="equal">
      <formula>0</formula>
    </cfRule>
  </conditionalFormatting>
  <conditionalFormatting sqref="F66:F74">
    <cfRule type="cellIs" dxfId="1378" priority="183" operator="equal">
      <formula>0</formula>
    </cfRule>
  </conditionalFormatting>
  <conditionalFormatting sqref="I63 I65">
    <cfRule type="cellIs" dxfId="1377" priority="182" operator="equal">
      <formula>0</formula>
    </cfRule>
  </conditionalFormatting>
  <conditionalFormatting sqref="I64">
    <cfRule type="cellIs" dxfId="1376" priority="181" operator="equal">
      <formula>0</formula>
    </cfRule>
  </conditionalFormatting>
  <conditionalFormatting sqref="I66:I74">
    <cfRule type="cellIs" dxfId="1375" priority="180" operator="equal">
      <formula>0</formula>
    </cfRule>
  </conditionalFormatting>
  <conditionalFormatting sqref="E66:E74">
    <cfRule type="expression" dxfId="1374" priority="179">
      <formula>$B66=""</formula>
    </cfRule>
  </conditionalFormatting>
  <conditionalFormatting sqref="G66:G74">
    <cfRule type="expression" dxfId="1373" priority="178">
      <formula>$B66=""</formula>
    </cfRule>
  </conditionalFormatting>
  <conditionalFormatting sqref="H66:H74">
    <cfRule type="expression" dxfId="1372" priority="177">
      <formula>$B66=""</formula>
    </cfRule>
  </conditionalFormatting>
  <conditionalFormatting sqref="J66:J74">
    <cfRule type="expression" dxfId="1371" priority="176">
      <formula>$B66=""</formula>
    </cfRule>
  </conditionalFormatting>
  <conditionalFormatting sqref="F78 F80">
    <cfRule type="cellIs" dxfId="1370" priority="175" operator="equal">
      <formula>0</formula>
    </cfRule>
  </conditionalFormatting>
  <conditionalFormatting sqref="F79">
    <cfRule type="cellIs" dxfId="1369" priority="174" operator="equal">
      <formula>0</formula>
    </cfRule>
  </conditionalFormatting>
  <conditionalFormatting sqref="F81:F89">
    <cfRule type="cellIs" dxfId="1368" priority="173" operator="equal">
      <formula>0</formula>
    </cfRule>
  </conditionalFormatting>
  <conditionalFormatting sqref="I78 I80">
    <cfRule type="cellIs" dxfId="1367" priority="172" operator="equal">
      <formula>0</formula>
    </cfRule>
  </conditionalFormatting>
  <conditionalFormatting sqref="I79">
    <cfRule type="cellIs" dxfId="1366" priority="171" operator="equal">
      <formula>0</formula>
    </cfRule>
  </conditionalFormatting>
  <conditionalFormatting sqref="I81:I89">
    <cfRule type="cellIs" dxfId="1365" priority="170" operator="equal">
      <formula>0</formula>
    </cfRule>
  </conditionalFormatting>
  <conditionalFormatting sqref="E78:E89">
    <cfRule type="expression" dxfId="1364" priority="169">
      <formula>$B78=""</formula>
    </cfRule>
  </conditionalFormatting>
  <conditionalFormatting sqref="G78:G89">
    <cfRule type="expression" dxfId="1363" priority="168">
      <formula>$B78=""</formula>
    </cfRule>
  </conditionalFormatting>
  <conditionalFormatting sqref="H78:H89">
    <cfRule type="expression" dxfId="1362" priority="167">
      <formula>$B78=""</formula>
    </cfRule>
  </conditionalFormatting>
  <conditionalFormatting sqref="J78:J89">
    <cfRule type="expression" dxfId="1361" priority="166">
      <formula>$B78=""</formula>
    </cfRule>
  </conditionalFormatting>
  <conditionalFormatting sqref="F93 F95">
    <cfRule type="cellIs" dxfId="1360" priority="165" operator="equal">
      <formula>0</formula>
    </cfRule>
  </conditionalFormatting>
  <conditionalFormatting sqref="F94">
    <cfRule type="cellIs" dxfId="1359" priority="164" operator="equal">
      <formula>0</formula>
    </cfRule>
  </conditionalFormatting>
  <conditionalFormatting sqref="F96:F104">
    <cfRule type="cellIs" dxfId="1358" priority="163" operator="equal">
      <formula>0</formula>
    </cfRule>
  </conditionalFormatting>
  <conditionalFormatting sqref="I93 I95">
    <cfRule type="cellIs" dxfId="1357" priority="162" operator="equal">
      <formula>0</formula>
    </cfRule>
  </conditionalFormatting>
  <conditionalFormatting sqref="I94">
    <cfRule type="cellIs" dxfId="1356" priority="161" operator="equal">
      <formula>0</formula>
    </cfRule>
  </conditionalFormatting>
  <conditionalFormatting sqref="I96:I104">
    <cfRule type="cellIs" dxfId="1355" priority="160" operator="equal">
      <formula>0</formula>
    </cfRule>
  </conditionalFormatting>
  <conditionalFormatting sqref="E93:E104">
    <cfRule type="expression" dxfId="1354" priority="159">
      <formula>$B93=""</formula>
    </cfRule>
  </conditionalFormatting>
  <conditionalFormatting sqref="G93:G104">
    <cfRule type="expression" dxfId="1353" priority="158">
      <formula>$B93=""</formula>
    </cfRule>
  </conditionalFormatting>
  <conditionalFormatting sqref="H93:H104">
    <cfRule type="expression" dxfId="1352" priority="157">
      <formula>$B93=""</formula>
    </cfRule>
  </conditionalFormatting>
  <conditionalFormatting sqref="J93:J104">
    <cfRule type="expression" dxfId="1351" priority="156">
      <formula>$B93=""</formula>
    </cfRule>
  </conditionalFormatting>
  <conditionalFormatting sqref="F108 F110">
    <cfRule type="cellIs" dxfId="1350" priority="155" operator="equal">
      <formula>0</formula>
    </cfRule>
  </conditionalFormatting>
  <conditionalFormatting sqref="F109">
    <cfRule type="cellIs" dxfId="1349" priority="154" operator="equal">
      <formula>0</formula>
    </cfRule>
  </conditionalFormatting>
  <conditionalFormatting sqref="F111:F119">
    <cfRule type="cellIs" dxfId="1348" priority="153" operator="equal">
      <formula>0</formula>
    </cfRule>
  </conditionalFormatting>
  <conditionalFormatting sqref="I108 I110">
    <cfRule type="cellIs" dxfId="1347" priority="152" operator="equal">
      <formula>0</formula>
    </cfRule>
  </conditionalFormatting>
  <conditionalFormatting sqref="I109">
    <cfRule type="cellIs" dxfId="1346" priority="151" operator="equal">
      <formula>0</formula>
    </cfRule>
  </conditionalFormatting>
  <conditionalFormatting sqref="I111:I119">
    <cfRule type="cellIs" dxfId="1345" priority="150" operator="equal">
      <formula>0</formula>
    </cfRule>
  </conditionalFormatting>
  <conditionalFormatting sqref="E108:E119">
    <cfRule type="expression" dxfId="1344" priority="149">
      <formula>$B108=""</formula>
    </cfRule>
  </conditionalFormatting>
  <conditionalFormatting sqref="G108:G119">
    <cfRule type="expression" dxfId="1343" priority="148">
      <formula>$B108=""</formula>
    </cfRule>
  </conditionalFormatting>
  <conditionalFormatting sqref="H108:H119">
    <cfRule type="expression" dxfId="1342" priority="147">
      <formula>$B108=""</formula>
    </cfRule>
  </conditionalFormatting>
  <conditionalFormatting sqref="J108:J119">
    <cfRule type="expression" dxfId="1341" priority="146">
      <formula>$B108=""</formula>
    </cfRule>
  </conditionalFormatting>
  <conditionalFormatting sqref="F123 F125">
    <cfRule type="cellIs" dxfId="1340" priority="145" operator="equal">
      <formula>0</formula>
    </cfRule>
  </conditionalFormatting>
  <conditionalFormatting sqref="F124">
    <cfRule type="cellIs" dxfId="1339" priority="144" operator="equal">
      <formula>0</formula>
    </cfRule>
  </conditionalFormatting>
  <conditionalFormatting sqref="F126:F134">
    <cfRule type="cellIs" dxfId="1338" priority="143" operator="equal">
      <formula>0</formula>
    </cfRule>
  </conditionalFormatting>
  <conditionalFormatting sqref="I123 I125">
    <cfRule type="cellIs" dxfId="1337" priority="142" operator="equal">
      <formula>0</formula>
    </cfRule>
  </conditionalFormatting>
  <conditionalFormatting sqref="I124">
    <cfRule type="cellIs" dxfId="1336" priority="141" operator="equal">
      <formula>0</formula>
    </cfRule>
  </conditionalFormatting>
  <conditionalFormatting sqref="I126:I134">
    <cfRule type="cellIs" dxfId="1335" priority="140" operator="equal">
      <formula>0</formula>
    </cfRule>
  </conditionalFormatting>
  <conditionalFormatting sqref="E123:E134">
    <cfRule type="expression" dxfId="1334" priority="139">
      <formula>$B123=""</formula>
    </cfRule>
  </conditionalFormatting>
  <conditionalFormatting sqref="G123:G134">
    <cfRule type="expression" dxfId="1333" priority="138">
      <formula>$B123=""</formula>
    </cfRule>
  </conditionalFormatting>
  <conditionalFormatting sqref="H123:H134">
    <cfRule type="expression" dxfId="1332" priority="137">
      <formula>$B123=""</formula>
    </cfRule>
  </conditionalFormatting>
  <conditionalFormatting sqref="J123:J134">
    <cfRule type="expression" dxfId="1331" priority="136">
      <formula>$B123=""</formula>
    </cfRule>
  </conditionalFormatting>
  <conditionalFormatting sqref="F150">
    <cfRule type="cellIs" dxfId="1330" priority="135" operator="equal">
      <formula>0</formula>
    </cfRule>
  </conditionalFormatting>
  <conditionalFormatting sqref="I150">
    <cfRule type="cellIs" dxfId="1329" priority="134" operator="equal">
      <formula>0</formula>
    </cfRule>
  </conditionalFormatting>
  <conditionalFormatting sqref="F138 F140">
    <cfRule type="cellIs" dxfId="1328" priority="133" operator="equal">
      <formula>0</formula>
    </cfRule>
  </conditionalFormatting>
  <conditionalFormatting sqref="F139">
    <cfRule type="cellIs" dxfId="1327" priority="132" operator="equal">
      <formula>0</formula>
    </cfRule>
  </conditionalFormatting>
  <conditionalFormatting sqref="F141:F149">
    <cfRule type="cellIs" dxfId="1326" priority="131" operator="equal">
      <formula>0</formula>
    </cfRule>
  </conditionalFormatting>
  <conditionalFormatting sqref="I138 I140">
    <cfRule type="cellIs" dxfId="1325" priority="130" operator="equal">
      <formula>0</formula>
    </cfRule>
  </conditionalFormatting>
  <conditionalFormatting sqref="I139">
    <cfRule type="cellIs" dxfId="1324" priority="129" operator="equal">
      <formula>0</formula>
    </cfRule>
  </conditionalFormatting>
  <conditionalFormatting sqref="I141:I149">
    <cfRule type="cellIs" dxfId="1323" priority="128" operator="equal">
      <formula>0</formula>
    </cfRule>
  </conditionalFormatting>
  <conditionalFormatting sqref="E138:E149">
    <cfRule type="expression" dxfId="1322" priority="127">
      <formula>$B138=""</formula>
    </cfRule>
  </conditionalFormatting>
  <conditionalFormatting sqref="G138:G149">
    <cfRule type="expression" dxfId="1321" priority="126">
      <formula>$B138=""</formula>
    </cfRule>
  </conditionalFormatting>
  <conditionalFormatting sqref="H138:H149">
    <cfRule type="expression" dxfId="1320" priority="125">
      <formula>$B138=""</formula>
    </cfRule>
  </conditionalFormatting>
  <conditionalFormatting sqref="J138:J149">
    <cfRule type="expression" dxfId="1319" priority="124">
      <formula>$B138=""</formula>
    </cfRule>
  </conditionalFormatting>
  <conditionalFormatting sqref="E57:E59">
    <cfRule type="expression" dxfId="1318" priority="123">
      <formula>$B57=""</formula>
    </cfRule>
  </conditionalFormatting>
  <conditionalFormatting sqref="E55:E56">
    <cfRule type="expression" dxfId="1317" priority="122">
      <formula>$B55=""</formula>
    </cfRule>
  </conditionalFormatting>
  <conditionalFormatting sqref="G57:G59">
    <cfRule type="expression" dxfId="1316" priority="121">
      <formula>$B57=""</formula>
    </cfRule>
  </conditionalFormatting>
  <conditionalFormatting sqref="G55:G56">
    <cfRule type="expression" dxfId="1315" priority="120">
      <formula>$B55=""</formula>
    </cfRule>
  </conditionalFormatting>
  <conditionalFormatting sqref="H57:H59">
    <cfRule type="expression" dxfId="1314" priority="119">
      <formula>$B57=""</formula>
    </cfRule>
  </conditionalFormatting>
  <conditionalFormatting sqref="H55:H56">
    <cfRule type="expression" dxfId="1313" priority="118">
      <formula>$B55=""</formula>
    </cfRule>
  </conditionalFormatting>
  <conditionalFormatting sqref="J57:J59">
    <cfRule type="expression" dxfId="1312" priority="117">
      <formula>$B57=""</formula>
    </cfRule>
  </conditionalFormatting>
  <conditionalFormatting sqref="J55:J56">
    <cfRule type="expression" dxfId="1311" priority="116">
      <formula>$B55=""</formula>
    </cfRule>
  </conditionalFormatting>
  <conditionalFormatting sqref="G63">
    <cfRule type="expression" dxfId="1310" priority="115">
      <formula>$B63=""</formula>
    </cfRule>
  </conditionalFormatting>
  <conditionalFormatting sqref="H63">
    <cfRule type="expression" dxfId="1309" priority="114">
      <formula>$B63=""</formula>
    </cfRule>
  </conditionalFormatting>
  <conditionalFormatting sqref="J63">
    <cfRule type="expression" dxfId="1308" priority="113">
      <formula>$B63=""</formula>
    </cfRule>
  </conditionalFormatting>
  <conditionalFormatting sqref="N11:R14 AD11:AD14">
    <cfRule type="cellIs" dxfId="1307" priority="112" operator="equal">
      <formula>0</formula>
    </cfRule>
  </conditionalFormatting>
  <conditionalFormatting sqref="N6">
    <cfRule type="cellIs" dxfId="1306" priority="111" operator="equal">
      <formula>0</formula>
    </cfRule>
  </conditionalFormatting>
  <conditionalFormatting sqref="N6:AB14 AD6:AD14">
    <cfRule type="cellIs" dxfId="1305" priority="110" operator="equal">
      <formula>0</formula>
    </cfRule>
  </conditionalFormatting>
  <conditionalFormatting sqref="AD28 AD26 AD24 AD22">
    <cfRule type="cellIs" dxfId="1304" priority="109" operator="equal">
      <formula>0</formula>
    </cfRule>
  </conditionalFormatting>
  <conditionalFormatting sqref="AE22:AE26">
    <cfRule type="cellIs" dxfId="1303" priority="108" operator="equal">
      <formula>"""adjustment needed"""</formula>
    </cfRule>
  </conditionalFormatting>
  <conditionalFormatting sqref="AE22 AE24 AE26">
    <cfRule type="cellIs" dxfId="1302" priority="107" operator="equal">
      <formula>"adjustment needed"</formula>
    </cfRule>
  </conditionalFormatting>
  <conditionalFormatting sqref="AE28">
    <cfRule type="cellIs" dxfId="1301" priority="106" operator="equal">
      <formula>"""adjustment needed"""</formula>
    </cfRule>
  </conditionalFormatting>
  <conditionalFormatting sqref="AE28">
    <cfRule type="cellIs" dxfId="1300" priority="105" operator="equal">
      <formula>"adjustment needed"</formula>
    </cfRule>
  </conditionalFormatting>
  <conditionalFormatting sqref="AD21:AD29">
    <cfRule type="cellIs" dxfId="1299" priority="104" operator="equal">
      <formula>0</formula>
    </cfRule>
  </conditionalFormatting>
  <conditionalFormatting sqref="C63:C74">
    <cfRule type="cellIs" dxfId="1298" priority="103" operator="equal">
      <formula>0</formula>
    </cfRule>
  </conditionalFormatting>
  <conditionalFormatting sqref="B63 B65:B74">
    <cfRule type="cellIs" dxfId="1297" priority="102" operator="equal">
      <formula>"P4"</formula>
    </cfRule>
  </conditionalFormatting>
  <conditionalFormatting sqref="B63 B65:B74">
    <cfRule type="cellIs" dxfId="1296" priority="100" operator="equal">
      <formula>"P1"</formula>
    </cfRule>
  </conditionalFormatting>
  <conditionalFormatting sqref="B63 B65:B74">
    <cfRule type="cellIs" dxfId="1295" priority="99" operator="equal">
      <formula>"P2"</formula>
    </cfRule>
  </conditionalFormatting>
  <conditionalFormatting sqref="B63 B65:B74">
    <cfRule type="cellIs" dxfId="1294" priority="98" operator="equal">
      <formula>"P3"</formula>
    </cfRule>
  </conditionalFormatting>
  <conditionalFormatting sqref="B63 B65:B74">
    <cfRule type="cellIs" dxfId="1293" priority="97" operator="equal">
      <formula>"P5"</formula>
    </cfRule>
  </conditionalFormatting>
  <conditionalFormatting sqref="C78:C89">
    <cfRule type="cellIs" dxfId="1292" priority="96" operator="equal">
      <formula>0</formula>
    </cfRule>
  </conditionalFormatting>
  <conditionalFormatting sqref="B78:B89">
    <cfRule type="cellIs" dxfId="1291" priority="94" operator="equal">
      <formula>"P1"</formula>
    </cfRule>
  </conditionalFormatting>
  <conditionalFormatting sqref="B78:B89">
    <cfRule type="cellIs" dxfId="1290" priority="93" operator="equal">
      <formula>"P2"</formula>
    </cfRule>
  </conditionalFormatting>
  <conditionalFormatting sqref="B78:B89">
    <cfRule type="cellIs" dxfId="1289" priority="92" operator="equal">
      <formula>"P3"</formula>
    </cfRule>
  </conditionalFormatting>
  <conditionalFormatting sqref="B78:B89">
    <cfRule type="cellIs" dxfId="1288" priority="91" operator="equal">
      <formula>"P4"</formula>
    </cfRule>
  </conditionalFormatting>
  <conditionalFormatting sqref="B78:B89">
    <cfRule type="cellIs" dxfId="1287" priority="90" operator="equal">
      <formula>"P5"</formula>
    </cfRule>
  </conditionalFormatting>
  <conditionalFormatting sqref="E48:E51">
    <cfRule type="expression" dxfId="1286" priority="89">
      <formula>$B48=""</formula>
    </cfRule>
  </conditionalFormatting>
  <conditionalFormatting sqref="G48:G51">
    <cfRule type="expression" dxfId="1285" priority="88">
      <formula>$B48=""</formula>
    </cfRule>
  </conditionalFormatting>
  <conditionalFormatting sqref="H48:H51">
    <cfRule type="expression" dxfId="1284" priority="87">
      <formula>$B48=""</formula>
    </cfRule>
  </conditionalFormatting>
  <conditionalFormatting sqref="J48:J49">
    <cfRule type="expression" dxfId="1283" priority="86">
      <formula>$B48=""</formula>
    </cfRule>
  </conditionalFormatting>
  <conditionalFormatting sqref="J50:J51">
    <cfRule type="expression" dxfId="1282" priority="85">
      <formula>$B50=""</formula>
    </cfRule>
  </conditionalFormatting>
  <conditionalFormatting sqref="E63">
    <cfRule type="expression" dxfId="1281" priority="84">
      <formula>$B63=""</formula>
    </cfRule>
  </conditionalFormatting>
  <conditionalFormatting sqref="H35:H41">
    <cfRule type="expression" dxfId="1280" priority="83">
      <formula>$D14="yes"</formula>
    </cfRule>
  </conditionalFormatting>
  <conditionalFormatting sqref="B64">
    <cfRule type="cellIs" dxfId="1279" priority="82" operator="equal">
      <formula>"P1"</formula>
    </cfRule>
  </conditionalFormatting>
  <conditionalFormatting sqref="B64">
    <cfRule type="cellIs" dxfId="1278" priority="81" operator="equal">
      <formula>"P2"</formula>
    </cfRule>
  </conditionalFormatting>
  <conditionalFormatting sqref="B64">
    <cfRule type="cellIs" dxfId="1277" priority="80" operator="equal">
      <formula>"P3"</formula>
    </cfRule>
  </conditionalFormatting>
  <conditionalFormatting sqref="B64">
    <cfRule type="cellIs" dxfId="1276" priority="79" operator="equal">
      <formula>"P4"</formula>
    </cfRule>
  </conditionalFormatting>
  <conditionalFormatting sqref="B64">
    <cfRule type="cellIs" dxfId="1275" priority="78" operator="equal">
      <formula>"P5"</formula>
    </cfRule>
  </conditionalFormatting>
  <conditionalFormatting sqref="D48:D60">
    <cfRule type="expression" dxfId="1274" priority="77">
      <formula>$D$48=0</formula>
    </cfRule>
  </conditionalFormatting>
  <conditionalFormatting sqref="D49:D59">
    <cfRule type="cellIs" dxfId="1273" priority="76" operator="equal">
      <formula>0</formula>
    </cfRule>
  </conditionalFormatting>
  <conditionalFormatting sqref="D63:D75">
    <cfRule type="expression" dxfId="1272" priority="75">
      <formula>$D$48=0</formula>
    </cfRule>
  </conditionalFormatting>
  <conditionalFormatting sqref="D64:D74">
    <cfRule type="cellIs" dxfId="1271" priority="74" operator="equal">
      <formula>0</formula>
    </cfRule>
  </conditionalFormatting>
  <conditionalFormatting sqref="D78:D90">
    <cfRule type="expression" dxfId="1270" priority="73">
      <formula>$D$48=0</formula>
    </cfRule>
  </conditionalFormatting>
  <conditionalFormatting sqref="D79:D89">
    <cfRule type="cellIs" dxfId="1269" priority="72" operator="equal">
      <formula>0</formula>
    </cfRule>
  </conditionalFormatting>
  <conditionalFormatting sqref="D93:D105">
    <cfRule type="expression" dxfId="1268" priority="71">
      <formula>$D$48=0</formula>
    </cfRule>
  </conditionalFormatting>
  <conditionalFormatting sqref="D94:D104">
    <cfRule type="cellIs" dxfId="1267" priority="70" operator="equal">
      <formula>0</formula>
    </cfRule>
  </conditionalFormatting>
  <conditionalFormatting sqref="D108:D120">
    <cfRule type="expression" dxfId="1266" priority="69">
      <formula>$D$48=0</formula>
    </cfRule>
  </conditionalFormatting>
  <conditionalFormatting sqref="D109:D119">
    <cfRule type="cellIs" dxfId="1265" priority="68" operator="equal">
      <formula>0</formula>
    </cfRule>
  </conditionalFormatting>
  <conditionalFormatting sqref="D123:D135">
    <cfRule type="expression" dxfId="1264" priority="67">
      <formula>$D$48=0</formula>
    </cfRule>
  </conditionalFormatting>
  <conditionalFormatting sqref="D124:D134">
    <cfRule type="cellIs" dxfId="1263" priority="66" operator="equal">
      <formula>0</formula>
    </cfRule>
  </conditionalFormatting>
  <conditionalFormatting sqref="D138:D150">
    <cfRule type="expression" dxfId="1262" priority="65">
      <formula>$D$48=0</formula>
    </cfRule>
  </conditionalFormatting>
  <conditionalFormatting sqref="D139:D149">
    <cfRule type="cellIs" dxfId="1261" priority="64" operator="equal">
      <formula>0</formula>
    </cfRule>
  </conditionalFormatting>
  <conditionalFormatting sqref="M48:M59">
    <cfRule type="expression" dxfId="1260" priority="63">
      <formula>$D$48=0</formula>
    </cfRule>
  </conditionalFormatting>
  <conditionalFormatting sqref="M49:M59">
    <cfRule type="cellIs" dxfId="1259" priority="62" operator="equal">
      <formula>0</formula>
    </cfRule>
  </conditionalFormatting>
  <conditionalFormatting sqref="N62:S62 N77:S77 N92:S92 N107:S107 N122:S122 N137:S137 N60:AC61 N75:AC76 N90:AC91 N105:AC106 N120:AC121 N135:AC136 N150:AC151">
    <cfRule type="cellIs" dxfId="1258" priority="46" operator="equal">
      <formula>0</formula>
    </cfRule>
  </conditionalFormatting>
  <conditionalFormatting sqref="AC63:AC74 AC78:AC89 AC93:AC104 AC108:AC119 AC123:AC134 AC138:AC149">
    <cfRule type="cellIs" dxfId="1257" priority="45" operator="equal">
      <formula>0</formula>
    </cfRule>
  </conditionalFormatting>
  <conditionalFormatting sqref="U62:AC62 U77:AC77 U92:AC92 U107:AC107 U122:AC122 U137:AC137 AC63:AC74 AC78:AC89 AC93:AC104 AC108:AC119 AC123:AC134 AC138:AC149">
    <cfRule type="cellIs" dxfId="1256" priority="44" operator="equal">
      <formula>0</formula>
    </cfRule>
  </conditionalFormatting>
  <conditionalFormatting sqref="M60">
    <cfRule type="expression" dxfId="1255" priority="43">
      <formula>$D$48=0</formula>
    </cfRule>
  </conditionalFormatting>
  <conditionalFormatting sqref="M63:M75">
    <cfRule type="expression" dxfId="1254" priority="42">
      <formula>$D$48=0</formula>
    </cfRule>
  </conditionalFormatting>
  <conditionalFormatting sqref="M64:M74">
    <cfRule type="cellIs" dxfId="1253" priority="41" operator="equal">
      <formula>0</formula>
    </cfRule>
  </conditionalFormatting>
  <conditionalFormatting sqref="M78:M90">
    <cfRule type="expression" dxfId="1252" priority="40">
      <formula>$D$48=0</formula>
    </cfRule>
  </conditionalFormatting>
  <conditionalFormatting sqref="M79:M89">
    <cfRule type="cellIs" dxfId="1251" priority="39" operator="equal">
      <formula>0</formula>
    </cfRule>
  </conditionalFormatting>
  <conditionalFormatting sqref="M93:M105">
    <cfRule type="expression" dxfId="1250" priority="38">
      <formula>$D$48=0</formula>
    </cfRule>
  </conditionalFormatting>
  <conditionalFormatting sqref="M94:M104">
    <cfRule type="cellIs" dxfId="1249" priority="37" operator="equal">
      <formula>0</formula>
    </cfRule>
  </conditionalFormatting>
  <conditionalFormatting sqref="M108:M120">
    <cfRule type="expression" dxfId="1248" priority="36">
      <formula>$D$48=0</formula>
    </cfRule>
  </conditionalFormatting>
  <conditionalFormatting sqref="M109:M119">
    <cfRule type="cellIs" dxfId="1247" priority="35" operator="equal">
      <formula>0</formula>
    </cfRule>
  </conditionalFormatting>
  <conditionalFormatting sqref="M123:M135">
    <cfRule type="expression" dxfId="1246" priority="34">
      <formula>$D$48=0</formula>
    </cfRule>
  </conditionalFormatting>
  <conditionalFormatting sqref="M124:M134">
    <cfRule type="cellIs" dxfId="1245" priority="33" operator="equal">
      <formula>0</formula>
    </cfRule>
  </conditionalFormatting>
  <conditionalFormatting sqref="M138:M150">
    <cfRule type="expression" dxfId="1244" priority="32">
      <formula>$D$48=0</formula>
    </cfRule>
  </conditionalFormatting>
  <conditionalFormatting sqref="M139:M149">
    <cfRule type="cellIs" dxfId="1243" priority="31" operator="equal">
      <formula>0</formula>
    </cfRule>
  </conditionalFormatting>
  <conditionalFormatting sqref="F35:F41">
    <cfRule type="cellIs" dxfId="1242" priority="30" operator="notEqual">
      <formula>0</formula>
    </cfRule>
  </conditionalFormatting>
  <conditionalFormatting sqref="D35:F35 C36:E38 C39:F41">
    <cfRule type="cellIs" dxfId="1241" priority="29" operator="equal">
      <formula>0</formula>
    </cfRule>
  </conditionalFormatting>
  <conditionalFormatting sqref="F36:F38">
    <cfRule type="cellIs" dxfId="1240" priority="28" operator="equal">
      <formula>0</formula>
    </cfRule>
  </conditionalFormatting>
  <conditionalFormatting sqref="G35:G41">
    <cfRule type="cellIs" dxfId="1239" priority="27" operator="equal">
      <formula>0</formula>
    </cfRule>
  </conditionalFormatting>
  <conditionalFormatting sqref="C35">
    <cfRule type="cellIs" dxfId="1238" priority="26" operator="equal">
      <formula>0</formula>
    </cfRule>
  </conditionalFormatting>
  <conditionalFormatting sqref="K21 H21 H29 K23 K25 K27">
    <cfRule type="cellIs" dxfId="1237" priority="25" operator="notEqual">
      <formula>0</formula>
    </cfRule>
  </conditionalFormatting>
  <conditionalFormatting sqref="K29">
    <cfRule type="cellIs" dxfId="1236" priority="24" operator="notEqual">
      <formula>0</formula>
    </cfRule>
  </conditionalFormatting>
  <conditionalFormatting sqref="H23">
    <cfRule type="cellIs" dxfId="1235" priority="23" operator="notEqual">
      <formula>0</formula>
    </cfRule>
  </conditionalFormatting>
  <conditionalFormatting sqref="H25">
    <cfRule type="cellIs" dxfId="1234" priority="22" operator="notEqual">
      <formula>0</formula>
    </cfRule>
  </conditionalFormatting>
  <conditionalFormatting sqref="H27">
    <cfRule type="cellIs" dxfId="1233" priority="21" operator="notEqual">
      <formula>0</formula>
    </cfRule>
  </conditionalFormatting>
  <conditionalFormatting sqref="N21:AC21 N22:AB29">
    <cfRule type="cellIs" dxfId="1232" priority="20" operator="equal">
      <formula>0</formula>
    </cfRule>
  </conditionalFormatting>
  <conditionalFormatting sqref="AC22:AC29">
    <cfRule type="cellIs" dxfId="1231" priority="19" operator="equal">
      <formula>0</formula>
    </cfRule>
  </conditionalFormatting>
  <conditionalFormatting sqref="AC6:AC14">
    <cfRule type="cellIs" dxfId="1230" priority="18" operator="equal">
      <formula>0</formula>
    </cfRule>
  </conditionalFormatting>
  <conditionalFormatting sqref="E53:E54">
    <cfRule type="expression" dxfId="1229" priority="17">
      <formula>$B53=""</formula>
    </cfRule>
  </conditionalFormatting>
  <conditionalFormatting sqref="E52">
    <cfRule type="expression" dxfId="1228" priority="16">
      <formula>$B52=""</formula>
    </cfRule>
  </conditionalFormatting>
  <conditionalFormatting sqref="G53:G54">
    <cfRule type="expression" dxfId="1227" priority="15">
      <formula>$B53=""</formula>
    </cfRule>
  </conditionalFormatting>
  <conditionalFormatting sqref="H53:H54">
    <cfRule type="expression" dxfId="1226" priority="14">
      <formula>$B53=""</formula>
    </cfRule>
  </conditionalFormatting>
  <conditionalFormatting sqref="G52">
    <cfRule type="expression" dxfId="1225" priority="13">
      <formula>$B52=""</formula>
    </cfRule>
  </conditionalFormatting>
  <conditionalFormatting sqref="H52">
    <cfRule type="expression" dxfId="1224" priority="12">
      <formula>$B52=""</formula>
    </cfRule>
  </conditionalFormatting>
  <conditionalFormatting sqref="J53:J54">
    <cfRule type="expression" dxfId="1223" priority="11">
      <formula>$B53=""</formula>
    </cfRule>
  </conditionalFormatting>
  <conditionalFormatting sqref="J52">
    <cfRule type="expression" dxfId="1222" priority="10">
      <formula>$B52=""</formula>
    </cfRule>
  </conditionalFormatting>
  <conditionalFormatting sqref="E64:E65">
    <cfRule type="expression" dxfId="1221" priority="9">
      <formula>$B64=""</formula>
    </cfRule>
  </conditionalFormatting>
  <conditionalFormatting sqref="G65">
    <cfRule type="expression" dxfId="1220" priority="8">
      <formula>$B65=""</formula>
    </cfRule>
  </conditionalFormatting>
  <conditionalFormatting sqref="H65">
    <cfRule type="expression" dxfId="1219" priority="7">
      <formula>$B65=""</formula>
    </cfRule>
  </conditionalFormatting>
  <conditionalFormatting sqref="G64">
    <cfRule type="expression" dxfId="1218" priority="6">
      <formula>$B64=""</formula>
    </cfRule>
  </conditionalFormatting>
  <conditionalFormatting sqref="H64">
    <cfRule type="expression" dxfId="1217" priority="5">
      <formula>$B64=""</formula>
    </cfRule>
  </conditionalFormatting>
  <conditionalFormatting sqref="J65">
    <cfRule type="expression" dxfId="1216" priority="4">
      <formula>$B65=""</formula>
    </cfRule>
  </conditionalFormatting>
  <conditionalFormatting sqref="J64">
    <cfRule type="expression" dxfId="1215" priority="3">
      <formula>$B64=""</formula>
    </cfRule>
  </conditionalFormatting>
  <conditionalFormatting sqref="AE6:AE14">
    <cfRule type="cellIs" dxfId="1214" priority="2" operator="equal">
      <formula>0</formula>
    </cfRule>
  </conditionalFormatting>
  <conditionalFormatting sqref="AE6:AE14">
    <cfRule type="cellIs" dxfId="1213" priority="1" operator="equal">
      <formula>0</formula>
    </cfRule>
  </conditionalFormatting>
  <dataValidations count="1">
    <dataValidation type="list" allowBlank="1" showInputMessage="1" showErrorMessage="1" sqref="D14" xr:uid="{00000000-0002-0000-0A00-000000000000}">
      <formula1>$AK$5:$AK$6</formula1>
    </dataValidation>
  </dataValidations>
  <pageMargins left="0.7" right="0.7" top="0.78740157500000008" bottom="0.78740157500000008" header="0.3" footer="0.3"/>
  <pageSetup paperSize="9" scale="30" orientation="portrait"/>
  <ignoredErrors>
    <ignoredError sqref="N22:AD29" formula="1"/>
  </ignoredErrors>
  <extLst>
    <ext xmlns:x14="http://schemas.microsoft.com/office/spreadsheetml/2009/9/main" uri="{78C0D931-6437-407d-A8EE-F0AAD7539E65}">
      <x14:conditionalFormattings>
        <x14:conditionalFormatting xmlns:xm="http://schemas.microsoft.com/office/excel/2006/main">
          <x14:cfRule type="expression" priority="236" id="{F61A14E4-D5CE-4B91-A9B2-E8F54267D047}">
            <xm:f>AND($D48&gt;='Basisdaten zum Projekt'!$D$34,$D48&lt;='Basisdaten zum Projekt'!$E$34,'Basisdaten zum Projekt'!$F$34="x")</xm:f>
            <x14:dxf>
              <fill>
                <patternFill patternType="solid">
                  <fgColor indexed="26"/>
                  <bgColor indexed="26"/>
                </patternFill>
              </fill>
            </x14:dxf>
          </x14:cfRule>
          <xm:sqref>AB48:AB59 AB78:AB89 AB93:AB104 AB108:AB119 AB123:AB134 AB138:AB149</xm:sqref>
        </x14:conditionalFormatting>
        <x14:conditionalFormatting xmlns:xm="http://schemas.microsoft.com/office/excel/2006/main">
          <x14:cfRule type="expression" priority="235" id="{1304FEA2-89A5-455B-BD1D-D564F2E44B3D}">
            <xm:f>AND($D48&gt;='Basisdaten zum Projekt'!$D$33,$D48&lt;='Basisdaten zum Projekt'!$E$33,'Basisdaten zum Projekt'!$F$33="x")</xm:f>
            <x14:dxf>
              <fill>
                <patternFill patternType="solid">
                  <fgColor indexed="26"/>
                  <bgColor indexed="26"/>
                </patternFill>
              </fill>
            </x14:dxf>
          </x14:cfRule>
          <xm:sqref>AA48:AA59 AA78:AA89 AA93:AA104 AA108:AA119 AA123:AA134 AA138:AA149</xm:sqref>
        </x14:conditionalFormatting>
        <x14:conditionalFormatting xmlns:xm="http://schemas.microsoft.com/office/excel/2006/main">
          <x14:cfRule type="expression" priority="234" id="{3865764E-013D-4A08-A90B-2CAC87CDDD5C}">
            <xm:f>AND($D48&gt;='Basisdaten zum Projekt'!$D$32,$D48&lt;='Basisdaten zum Projekt'!$E$32,'Basisdaten zum Projekt'!$F$32="x")</xm:f>
            <x14:dxf>
              <fill>
                <patternFill patternType="solid">
                  <fgColor indexed="26"/>
                  <bgColor indexed="26"/>
                </patternFill>
              </fill>
            </x14:dxf>
          </x14:cfRule>
          <xm:sqref>Z48:Z59 Z78:Z89 Z93:Z104 Z108:Z119 Z123:Z134 Z138:Z149</xm:sqref>
        </x14:conditionalFormatting>
        <x14:conditionalFormatting xmlns:xm="http://schemas.microsoft.com/office/excel/2006/main">
          <x14:cfRule type="expression" priority="233" id="{38A7F7DE-650B-4EF9-BF74-F3548DA96130}">
            <xm:f>AND($D48&gt;='Basisdaten zum Projekt'!$D$31,$D48&lt;='Basisdaten zum Projekt'!$E$31,'Basisdaten zum Projekt'!$F$31="x")</xm:f>
            <x14:dxf>
              <fill>
                <patternFill patternType="solid">
                  <fgColor indexed="26"/>
                  <bgColor indexed="26"/>
                </patternFill>
              </fill>
            </x14:dxf>
          </x14:cfRule>
          <xm:sqref>Y48:Y59 Y78:Y89 Y93:Y104 Y108:Y119 Y123:Y134 Y138:Y149</xm:sqref>
        </x14:conditionalFormatting>
        <x14:conditionalFormatting xmlns:xm="http://schemas.microsoft.com/office/excel/2006/main">
          <x14:cfRule type="expression" priority="232" id="{545ACBE1-4DC8-4465-84B0-10B748C5FBFE}">
            <xm:f>AND($D48&gt;='Basisdaten zum Projekt'!$D$30,$D48&lt;='Basisdaten zum Projekt'!$E$30,'Basisdaten zum Projekt'!$F$30="x")</xm:f>
            <x14:dxf>
              <fill>
                <patternFill patternType="solid">
                  <fgColor indexed="26"/>
                  <bgColor indexed="26"/>
                </patternFill>
              </fill>
            </x14:dxf>
          </x14:cfRule>
          <xm:sqref>X48:X59 X78:X89 X93:X104 X108:X119 X123:X134 X138:X149</xm:sqref>
        </x14:conditionalFormatting>
        <x14:conditionalFormatting xmlns:xm="http://schemas.microsoft.com/office/excel/2006/main">
          <x14:cfRule type="expression" priority="231" id="{ED73159E-D9ED-4A5E-94CE-8685BBEEB305}">
            <xm:f>AND($D48&gt;='Basisdaten zum Projekt'!$D$29,$D48&lt;='Basisdaten zum Projekt'!$E$29,'Basisdaten zum Projekt'!$F$29="x")</xm:f>
            <x14:dxf>
              <fill>
                <patternFill patternType="solid">
                  <fgColor indexed="26"/>
                  <bgColor indexed="26"/>
                </patternFill>
              </fill>
            </x14:dxf>
          </x14:cfRule>
          <xm:sqref>W48:W59 W78:W89 W93:W104 W108:W119 W123:W134 W138:W149</xm:sqref>
        </x14:conditionalFormatting>
        <x14:conditionalFormatting xmlns:xm="http://schemas.microsoft.com/office/excel/2006/main">
          <x14:cfRule type="expression" priority="230" id="{CDA3350E-10E0-4A70-A0F1-FB9E9660BC24}">
            <xm:f>AND($D48&gt;='Basisdaten zum Projekt'!$D$28,$D48&lt;='Basisdaten zum Projekt'!$E$28,'Basisdaten zum Projekt'!$F$28="x")</xm:f>
            <x14:dxf>
              <fill>
                <patternFill patternType="solid">
                  <fgColor indexed="26"/>
                  <bgColor indexed="26"/>
                </patternFill>
              </fill>
            </x14:dxf>
          </x14:cfRule>
          <xm:sqref>V48:V59 V78:V89 V93:V104 V108:V119 V123:V134 V138:V149</xm:sqref>
        </x14:conditionalFormatting>
        <x14:conditionalFormatting xmlns:xm="http://schemas.microsoft.com/office/excel/2006/main">
          <x14:cfRule type="expression" priority="229" id="{E6B74076-0E0E-4330-9020-67872FD24932}">
            <xm:f>AND(D48&gt;='Basisdaten zum Projekt'!$D$27,D48&lt;='Basisdaten zum Projekt'!$E$27,'Basisdaten zum Projekt'!$F$27="x")</xm:f>
            <x14:dxf>
              <fill>
                <patternFill patternType="solid">
                  <fgColor indexed="26"/>
                  <bgColor indexed="26"/>
                </patternFill>
              </fill>
            </x14:dxf>
          </x14:cfRule>
          <xm:sqref>U48:U59 U78:U89 U93:U104 U108:U119 U123:U134 U138:U149</xm:sqref>
        </x14:conditionalFormatting>
        <x14:conditionalFormatting xmlns:xm="http://schemas.microsoft.com/office/excel/2006/main">
          <x14:cfRule type="expression" priority="228" id="{8ECB1212-C830-4C0D-A43D-F9A4897F1196}">
            <xm:f>AND($D48&gt;='Basisdaten zum Projekt'!$D$26,$D48&lt;='Basisdaten zum Projekt'!$E$26,'Basisdaten zum Projekt'!$F$26="x")</xm:f>
            <x14:dxf>
              <fill>
                <patternFill patternType="solid">
                  <fgColor indexed="26"/>
                  <bgColor indexed="26"/>
                </patternFill>
              </fill>
            </x14:dxf>
          </x14:cfRule>
          <xm:sqref>T48:T59 T78:T89 T93:T104 T108:T119 T123:T134 T138:T149</xm:sqref>
        </x14:conditionalFormatting>
        <x14:conditionalFormatting xmlns:xm="http://schemas.microsoft.com/office/excel/2006/main">
          <x14:cfRule type="expression" priority="227" id="{81076D31-9970-4EDB-AA89-7AA1E16B2BBB}">
            <xm:f>AND($D48&gt;='Basisdaten zum Projekt'!$D$25,$D48&lt;='Basisdaten zum Projekt'!$E$25,'Basisdaten zum Projekt'!$F$25="x")</xm:f>
            <x14:dxf>
              <fill>
                <patternFill patternType="solid">
                  <fgColor indexed="26"/>
                  <bgColor indexed="26"/>
                </patternFill>
              </fill>
            </x14:dxf>
          </x14:cfRule>
          <xm:sqref>S48:S59 S78:S89 S93:S104 S108:S119 S123:S134 S138:S149</xm:sqref>
        </x14:conditionalFormatting>
        <x14:conditionalFormatting xmlns:xm="http://schemas.microsoft.com/office/excel/2006/main">
          <x14:cfRule type="expression" priority="226" id="{FA096155-0518-4F6A-A782-0B00CC5F8B0B}">
            <xm:f>AND($D48&gt;='Basisdaten zum Projekt'!$D$24,$D48&lt;='Basisdaten zum Projekt'!$E$24,'Basisdaten zum Projekt'!$F$24="x")</xm:f>
            <x14:dxf>
              <fill>
                <patternFill patternType="solid">
                  <fgColor indexed="26"/>
                  <bgColor indexed="26"/>
                </patternFill>
              </fill>
            </x14:dxf>
          </x14:cfRule>
          <xm:sqref>R48:R59 R78:R89 R93:R104 R108:R119 R123:R134 R138:R149</xm:sqref>
        </x14:conditionalFormatting>
        <x14:conditionalFormatting xmlns:xm="http://schemas.microsoft.com/office/excel/2006/main">
          <x14:cfRule type="expression" priority="225" id="{9663EBE5-5043-45A0-AFFD-919DCC093AF1}">
            <xm:f>AND($D48&gt;='Basisdaten zum Projekt'!$D$23,$D48&lt;='Basisdaten zum Projekt'!$E$23,'Basisdaten zum Projekt'!$F$23="x")</xm:f>
            <x14:dxf>
              <fill>
                <patternFill patternType="solid">
                  <fgColor indexed="26"/>
                  <bgColor indexed="26"/>
                </patternFill>
              </fill>
            </x14:dxf>
          </x14:cfRule>
          <xm:sqref>Q48:Q59 Q78:Q89 Q93:Q104 Q108:Q119 Q123:Q134 Q138:Q149</xm:sqref>
        </x14:conditionalFormatting>
        <x14:conditionalFormatting xmlns:xm="http://schemas.microsoft.com/office/excel/2006/main">
          <x14:cfRule type="expression" priority="224" id="{EFC9915F-327D-4379-AA80-702B8488F652}">
            <xm:f>AND($D48&gt;='Basisdaten zum Projekt'!$D$22,$D48&lt;='Basisdaten zum Projekt'!$E$22,'Basisdaten zum Projekt'!$F$22="x")</xm:f>
            <x14:dxf>
              <fill>
                <patternFill patternType="solid">
                  <fgColor indexed="26"/>
                  <bgColor indexed="26"/>
                </patternFill>
              </fill>
            </x14:dxf>
          </x14:cfRule>
          <xm:sqref>P48:P59 P78:P89 P93:P104 P108:P119 P123:P134 P138:P149</xm:sqref>
        </x14:conditionalFormatting>
        <x14:conditionalFormatting xmlns:xm="http://schemas.microsoft.com/office/excel/2006/main">
          <x14:cfRule type="expression" priority="223" id="{4802E1D9-CC1A-4EC2-A616-5AC06ADE2132}">
            <xm:f>AND($D48&gt;='Basisdaten zum Projekt'!$D$21,$D48&lt;='Basisdaten zum Projekt'!$E$21,'Basisdaten zum Projekt'!$F$21="x")</xm:f>
            <x14:dxf>
              <fill>
                <patternFill patternType="solid">
                  <fgColor indexed="26"/>
                  <bgColor indexed="26"/>
                </patternFill>
              </fill>
            </x14:dxf>
          </x14:cfRule>
          <xm:sqref>O48:O59 O78:O89 O93:O104 O108:O119 O123:O134 O138:O149</xm:sqref>
        </x14:conditionalFormatting>
        <x14:conditionalFormatting xmlns:xm="http://schemas.microsoft.com/office/excel/2006/main">
          <x14:cfRule type="expression" priority="222" id="{E7B07245-E214-4664-BA0E-75E7D9E24AF4}">
            <xm:f>AND($D48&gt;='Basisdaten zum Projekt'!$D$20,$D48&lt;='Basisdaten zum Projekt'!$E$20,'Basisdaten zum Projekt'!$F$20="x")</xm:f>
            <x14:dxf>
              <fill>
                <patternFill patternType="solid">
                  <fgColor indexed="26"/>
                  <bgColor indexed="26"/>
                </patternFill>
              </fill>
            </x14:dxf>
          </x14:cfRule>
          <xm:sqref>N48:N59 N78:N89 N93:N104 N108:N119 N123:N134 N138:N149</xm:sqref>
        </x14:conditionalFormatting>
        <x14:conditionalFormatting xmlns:xm="http://schemas.microsoft.com/office/excel/2006/main">
          <x14:cfRule type="cellIs" priority="208" operator="greaterThan" id="{94D09E5A-145E-419F-846C-48B81EC97CB4}">
            <xm:f>'Basisdaten zum Projekt'!$C$7</xm:f>
            <x14:dxf>
              <font>
                <color rgb="FFF2F2F2"/>
              </font>
            </x14:dxf>
          </x14:cfRule>
          <xm:sqref>C48:C62 C75:C77 C90:C149</xm:sqref>
        </x14:conditionalFormatting>
        <x14:conditionalFormatting xmlns:xm="http://schemas.microsoft.com/office/excel/2006/main">
          <x14:cfRule type="cellIs" priority="101" operator="greaterThan" id="{E4B02F88-A529-42E7-A901-4CD3C381B55F}">
            <xm:f>'Basisdaten zum Projekt'!$C$7</xm:f>
            <x14:dxf>
              <font>
                <color rgb="FFF2F2F2"/>
              </font>
            </x14:dxf>
          </x14:cfRule>
          <xm:sqref>C63:C74</xm:sqref>
        </x14:conditionalFormatting>
        <x14:conditionalFormatting xmlns:xm="http://schemas.microsoft.com/office/excel/2006/main">
          <x14:cfRule type="cellIs" priority="95" operator="greaterThan" id="{DECE6FAD-ED17-407D-81B0-2D2FFD4EBF30}">
            <xm:f>'Basisdaten zum Projekt'!$C$7</xm:f>
            <x14:dxf>
              <font>
                <color rgb="FFF2F2F2"/>
              </font>
            </x14:dxf>
          </x14:cfRule>
          <xm:sqref>C78:C89</xm:sqref>
        </x14:conditionalFormatting>
        <x14:conditionalFormatting xmlns:xm="http://schemas.microsoft.com/office/excel/2006/main">
          <x14:cfRule type="expression" priority="61" id="{17023BFD-F3C3-414F-896C-F8025A5541CD}">
            <xm:f>AND($D63&gt;='Basisdaten zum Projekt'!$D$34,$D63&lt;='Basisdaten zum Projekt'!$E$34,'Basisdaten zum Projekt'!$F$34="x")</xm:f>
            <x14:dxf>
              <fill>
                <patternFill patternType="solid">
                  <fgColor indexed="26"/>
                  <bgColor indexed="26"/>
                </patternFill>
              </fill>
            </x14:dxf>
          </x14:cfRule>
          <xm:sqref>AB63:AB74</xm:sqref>
        </x14:conditionalFormatting>
        <x14:conditionalFormatting xmlns:xm="http://schemas.microsoft.com/office/excel/2006/main">
          <x14:cfRule type="expression" priority="60" id="{676064FA-6A60-43EC-8B95-877E9C19756C}">
            <xm:f>AND($D63&gt;='Basisdaten zum Projekt'!$D$33,$D63&lt;='Basisdaten zum Projekt'!$E$33,'Basisdaten zum Projekt'!$F$33="x")</xm:f>
            <x14:dxf>
              <fill>
                <patternFill patternType="solid">
                  <fgColor indexed="26"/>
                  <bgColor indexed="26"/>
                </patternFill>
              </fill>
            </x14:dxf>
          </x14:cfRule>
          <xm:sqref>AA63:AA74</xm:sqref>
        </x14:conditionalFormatting>
        <x14:conditionalFormatting xmlns:xm="http://schemas.microsoft.com/office/excel/2006/main">
          <x14:cfRule type="expression" priority="59" id="{05590898-8AA8-408C-93D0-94E9E6A41218}">
            <xm:f>AND($D63&gt;='Basisdaten zum Projekt'!$D$32,$D63&lt;='Basisdaten zum Projekt'!$E$32,'Basisdaten zum Projekt'!$F$32="x")</xm:f>
            <x14:dxf>
              <fill>
                <patternFill patternType="solid">
                  <fgColor indexed="26"/>
                  <bgColor indexed="26"/>
                </patternFill>
              </fill>
            </x14:dxf>
          </x14:cfRule>
          <xm:sqref>Z63:Z74</xm:sqref>
        </x14:conditionalFormatting>
        <x14:conditionalFormatting xmlns:xm="http://schemas.microsoft.com/office/excel/2006/main">
          <x14:cfRule type="expression" priority="58" id="{4078953F-0D91-4318-AEFA-A194540558B5}">
            <xm:f>AND($D63&gt;='Basisdaten zum Projekt'!$D$31,$D63&lt;='Basisdaten zum Projekt'!$E$31,'Basisdaten zum Projekt'!$F$31="x")</xm:f>
            <x14:dxf>
              <fill>
                <patternFill patternType="solid">
                  <fgColor indexed="26"/>
                  <bgColor indexed="26"/>
                </patternFill>
              </fill>
            </x14:dxf>
          </x14:cfRule>
          <xm:sqref>Y63:Y74</xm:sqref>
        </x14:conditionalFormatting>
        <x14:conditionalFormatting xmlns:xm="http://schemas.microsoft.com/office/excel/2006/main">
          <x14:cfRule type="expression" priority="57" id="{2B78EBA7-B550-4F34-B445-F227D9C8CB35}">
            <xm:f>AND($D63&gt;='Basisdaten zum Projekt'!$D$30,$D63&lt;='Basisdaten zum Projekt'!$E$30,'Basisdaten zum Projekt'!$F$30="x")</xm:f>
            <x14:dxf>
              <fill>
                <patternFill patternType="solid">
                  <fgColor indexed="26"/>
                  <bgColor indexed="26"/>
                </patternFill>
              </fill>
            </x14:dxf>
          </x14:cfRule>
          <xm:sqref>X63:X74</xm:sqref>
        </x14:conditionalFormatting>
        <x14:conditionalFormatting xmlns:xm="http://schemas.microsoft.com/office/excel/2006/main">
          <x14:cfRule type="expression" priority="56" id="{42EE08EC-368E-4370-85B1-BD5D25911092}">
            <xm:f>AND($D63&gt;='Basisdaten zum Projekt'!$D$29,$D63&lt;='Basisdaten zum Projekt'!$E$29,'Basisdaten zum Projekt'!$F$29="x")</xm:f>
            <x14:dxf>
              <fill>
                <patternFill patternType="solid">
                  <fgColor indexed="26"/>
                  <bgColor indexed="26"/>
                </patternFill>
              </fill>
            </x14:dxf>
          </x14:cfRule>
          <xm:sqref>W63:W74</xm:sqref>
        </x14:conditionalFormatting>
        <x14:conditionalFormatting xmlns:xm="http://schemas.microsoft.com/office/excel/2006/main">
          <x14:cfRule type="expression" priority="55" id="{2C7FDE92-7BB1-45B3-BE47-33339F923A75}">
            <xm:f>AND($D63&gt;='Basisdaten zum Projekt'!$D$28,$D63&lt;='Basisdaten zum Projekt'!$E$28,'Basisdaten zum Projekt'!$F$28="x")</xm:f>
            <x14:dxf>
              <fill>
                <patternFill patternType="solid">
                  <fgColor indexed="26"/>
                  <bgColor indexed="26"/>
                </patternFill>
              </fill>
            </x14:dxf>
          </x14:cfRule>
          <xm:sqref>V63:V74</xm:sqref>
        </x14:conditionalFormatting>
        <x14:conditionalFormatting xmlns:xm="http://schemas.microsoft.com/office/excel/2006/main">
          <x14:cfRule type="expression" priority="54" id="{2B6AAECF-961C-4DDF-B67D-7BDF29A48A0B}">
            <xm:f>AND(D63&gt;='Basisdaten zum Projekt'!$D$27,D63&lt;='Basisdaten zum Projekt'!$E$27,'Basisdaten zum Projekt'!$F$27="x")</xm:f>
            <x14:dxf>
              <fill>
                <patternFill patternType="solid">
                  <fgColor indexed="26"/>
                  <bgColor indexed="26"/>
                </patternFill>
              </fill>
            </x14:dxf>
          </x14:cfRule>
          <xm:sqref>U63:U74</xm:sqref>
        </x14:conditionalFormatting>
        <x14:conditionalFormatting xmlns:xm="http://schemas.microsoft.com/office/excel/2006/main">
          <x14:cfRule type="expression" priority="53" id="{4ADCB2CD-A0E7-47BB-A4C5-CF977AF99E08}">
            <xm:f>AND($D63&gt;='Basisdaten zum Projekt'!$D$26,$D63&lt;='Basisdaten zum Projekt'!$E$26,'Basisdaten zum Projekt'!$F$26="x")</xm:f>
            <x14:dxf>
              <fill>
                <patternFill patternType="solid">
                  <fgColor indexed="26"/>
                  <bgColor indexed="26"/>
                </patternFill>
              </fill>
            </x14:dxf>
          </x14:cfRule>
          <xm:sqref>T63:T74</xm:sqref>
        </x14:conditionalFormatting>
        <x14:conditionalFormatting xmlns:xm="http://schemas.microsoft.com/office/excel/2006/main">
          <x14:cfRule type="expression" priority="52" id="{607AE70D-E700-41C7-9A0C-81B991794AC0}">
            <xm:f>AND($D63&gt;='Basisdaten zum Projekt'!$D$25,$D63&lt;='Basisdaten zum Projekt'!$E$25,'Basisdaten zum Projekt'!$F$25="x")</xm:f>
            <x14:dxf>
              <fill>
                <patternFill patternType="solid">
                  <fgColor indexed="26"/>
                  <bgColor indexed="26"/>
                </patternFill>
              </fill>
            </x14:dxf>
          </x14:cfRule>
          <xm:sqref>S63:S74</xm:sqref>
        </x14:conditionalFormatting>
        <x14:conditionalFormatting xmlns:xm="http://schemas.microsoft.com/office/excel/2006/main">
          <x14:cfRule type="expression" priority="51" id="{B66DD028-986E-45A3-BE1E-C321B75154B5}">
            <xm:f>AND($D63&gt;='Basisdaten zum Projekt'!$D$24,$D63&lt;='Basisdaten zum Projekt'!$E$24,'Basisdaten zum Projekt'!$F$24="x")</xm:f>
            <x14:dxf>
              <fill>
                <patternFill patternType="solid">
                  <fgColor indexed="26"/>
                  <bgColor indexed="26"/>
                </patternFill>
              </fill>
            </x14:dxf>
          </x14:cfRule>
          <xm:sqref>R63:R74</xm:sqref>
        </x14:conditionalFormatting>
        <x14:conditionalFormatting xmlns:xm="http://schemas.microsoft.com/office/excel/2006/main">
          <x14:cfRule type="expression" priority="50" id="{A402A429-1987-42DC-87E8-04062175FBF2}">
            <xm:f>AND($D63&gt;='Basisdaten zum Projekt'!$D$23,$D63&lt;='Basisdaten zum Projekt'!$E$23,'Basisdaten zum Projekt'!$F$23="x")</xm:f>
            <x14:dxf>
              <fill>
                <patternFill patternType="solid">
                  <fgColor indexed="26"/>
                  <bgColor indexed="26"/>
                </patternFill>
              </fill>
            </x14:dxf>
          </x14:cfRule>
          <xm:sqref>Q63:Q74</xm:sqref>
        </x14:conditionalFormatting>
        <x14:conditionalFormatting xmlns:xm="http://schemas.microsoft.com/office/excel/2006/main">
          <x14:cfRule type="expression" priority="49" id="{45C86522-C528-4B2A-87F9-09695205D23F}">
            <xm:f>AND($D63&gt;='Basisdaten zum Projekt'!$D$22,$D63&lt;='Basisdaten zum Projekt'!$E$22,'Basisdaten zum Projekt'!$F$22="x")</xm:f>
            <x14:dxf>
              <fill>
                <patternFill patternType="solid">
                  <fgColor indexed="26"/>
                  <bgColor indexed="26"/>
                </patternFill>
              </fill>
            </x14:dxf>
          </x14:cfRule>
          <xm:sqref>P63:P74</xm:sqref>
        </x14:conditionalFormatting>
        <x14:conditionalFormatting xmlns:xm="http://schemas.microsoft.com/office/excel/2006/main">
          <x14:cfRule type="expression" priority="48" id="{9753ED69-1378-4964-97F1-5E06B442F009}">
            <xm:f>AND($D63&gt;='Basisdaten zum Projekt'!$D$21,$D63&lt;='Basisdaten zum Projekt'!$E$21,'Basisdaten zum Projekt'!$F$21="x")</xm:f>
            <x14:dxf>
              <fill>
                <patternFill patternType="solid">
                  <fgColor indexed="26"/>
                  <bgColor indexed="26"/>
                </patternFill>
              </fill>
            </x14:dxf>
          </x14:cfRule>
          <xm:sqref>O63:O74</xm:sqref>
        </x14:conditionalFormatting>
        <x14:conditionalFormatting xmlns:xm="http://schemas.microsoft.com/office/excel/2006/main">
          <x14:cfRule type="expression" priority="47" id="{6311B86F-D858-4A6D-9435-4126BEA5E832}">
            <xm:f>AND($D63&gt;='Basisdaten zum Projekt'!$D$20,$D63&lt;='Basisdaten zum Projekt'!$E$20,'Basisdaten zum Projekt'!$F$20="x")</xm:f>
            <x14:dxf>
              <fill>
                <patternFill patternType="solid">
                  <fgColor indexed="26"/>
                  <bgColor indexed="26"/>
                </patternFill>
              </fill>
            </x14:dxf>
          </x14:cfRule>
          <xm:sqref>N63:N74</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xr:uid="{00000000-0002-0000-0A00-000001000000}">
          <x14:formula1>
            <xm:f>'Übersicht Berichte'!$A$3:$A$8</xm:f>
          </x14:formula1>
          <xm:sqref>H5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AL180"/>
  <sheetViews>
    <sheetView showGridLines="0" topLeftCell="Z1" zoomScale="70" zoomScaleNormal="70" workbookViewId="0">
      <selection activeCell="AE6" sqref="AE6:AE14"/>
    </sheetView>
  </sheetViews>
  <sheetFormatPr baseColWidth="10" defaultColWidth="11.5546875" defaultRowHeight="15" outlineLevelRow="1" outlineLevelCol="1" x14ac:dyDescent="0.25"/>
  <cols>
    <col min="1" max="2" width="11.109375" style="4" customWidth="1"/>
    <col min="3" max="11" width="14.6640625" style="4" customWidth="1"/>
    <col min="12" max="12" width="4.77734375" style="4" customWidth="1"/>
    <col min="13" max="13" width="9.5546875" style="4" customWidth="1"/>
    <col min="14" max="14" width="10" style="4" customWidth="1"/>
    <col min="15" max="15" width="10.5546875" style="4" customWidth="1"/>
    <col min="16" max="18" width="10.33203125" style="4" customWidth="1"/>
    <col min="19" max="28" width="10.33203125" style="4" customWidth="1" outlineLevel="1"/>
    <col min="29" max="29" width="10.21875" style="4" bestFit="1" customWidth="1"/>
    <col min="30" max="30" width="19.5546875" style="4" bestFit="1" customWidth="1"/>
    <col min="31" max="31" width="14.77734375" style="4" customWidth="1"/>
    <col min="32" max="36" width="11.5546875" style="4"/>
    <col min="37" max="37" width="0" style="4" hidden="1" customWidth="1"/>
    <col min="38" max="16384" width="11.5546875" style="4"/>
  </cols>
  <sheetData>
    <row r="3" spans="3:38" ht="60.75" customHeight="1" x14ac:dyDescent="0.5">
      <c r="C3" s="370" t="s">
        <v>300</v>
      </c>
      <c r="D3" s="370"/>
      <c r="E3" s="370"/>
      <c r="F3" s="370"/>
      <c r="G3" s="370"/>
      <c r="H3" s="370"/>
      <c r="M3" s="376" t="s">
        <v>301</v>
      </c>
      <c r="N3" s="376"/>
      <c r="O3" s="376"/>
      <c r="P3" s="376"/>
      <c r="Q3" s="376"/>
      <c r="R3" s="376"/>
      <c r="S3" s="376"/>
      <c r="T3" s="376"/>
      <c r="U3" s="376"/>
      <c r="V3" s="376"/>
      <c r="W3" s="376"/>
      <c r="X3" s="376"/>
      <c r="Y3" s="376"/>
      <c r="Z3" s="376"/>
      <c r="AA3" s="376"/>
      <c r="AB3" s="376"/>
      <c r="AC3" s="376"/>
      <c r="AD3" s="376"/>
      <c r="AE3" s="376"/>
      <c r="AF3" s="190"/>
      <c r="AG3" s="190"/>
      <c r="AH3" s="190"/>
      <c r="AI3" s="190"/>
      <c r="AJ3" s="190"/>
      <c r="AK3" s="190"/>
      <c r="AL3" s="190"/>
    </row>
    <row r="4" spans="3:38" ht="15.75" thickBot="1" x14ac:dyDescent="0.3">
      <c r="K4" s="76"/>
      <c r="N4" s="77"/>
    </row>
    <row r="5" spans="3:38" ht="37.5" customHeight="1" x14ac:dyDescent="0.25">
      <c r="C5" s="78" t="s">
        <v>302</v>
      </c>
      <c r="D5" s="207"/>
      <c r="E5" s="79"/>
      <c r="F5" s="80"/>
      <c r="G5" s="230" t="s">
        <v>303</v>
      </c>
      <c r="H5" s="239"/>
      <c r="N5" s="81" t="s">
        <v>304</v>
      </c>
      <c r="O5" s="81" t="s">
        <v>305</v>
      </c>
      <c r="P5" s="81" t="s">
        <v>306</v>
      </c>
      <c r="Q5" s="81" t="s">
        <v>307</v>
      </c>
      <c r="R5" s="81" t="s">
        <v>308</v>
      </c>
      <c r="S5" s="81" t="s">
        <v>309</v>
      </c>
      <c r="T5" s="81" t="s">
        <v>310</v>
      </c>
      <c r="U5" s="81" t="s">
        <v>311</v>
      </c>
      <c r="V5" s="81" t="s">
        <v>312</v>
      </c>
      <c r="W5" s="81" t="s">
        <v>313</v>
      </c>
      <c r="X5" s="81" t="s">
        <v>314</v>
      </c>
      <c r="Y5" s="81" t="s">
        <v>315</v>
      </c>
      <c r="Z5" s="81" t="s">
        <v>316</v>
      </c>
      <c r="AA5" s="81" t="s">
        <v>317</v>
      </c>
      <c r="AB5" s="81" t="s">
        <v>291</v>
      </c>
      <c r="AC5" s="82" t="s">
        <v>292</v>
      </c>
      <c r="AD5" s="83" t="s">
        <v>318</v>
      </c>
      <c r="AE5" s="84" t="s">
        <v>319</v>
      </c>
      <c r="AK5" s="4" t="s">
        <v>320</v>
      </c>
    </row>
    <row r="6" spans="3:38" ht="18.75" outlineLevel="1" x14ac:dyDescent="0.3">
      <c r="C6" s="85" t="s">
        <v>321</v>
      </c>
      <c r="D6" s="371"/>
      <c r="E6" s="372"/>
      <c r="G6" s="230" t="s">
        <v>322</v>
      </c>
      <c r="H6" s="240"/>
      <c r="M6" s="249" t="s">
        <v>77</v>
      </c>
      <c r="N6" s="214"/>
      <c r="O6" s="86"/>
      <c r="P6" s="86"/>
      <c r="Q6" s="86"/>
      <c r="R6" s="86"/>
      <c r="S6" s="86">
        <v>0</v>
      </c>
      <c r="T6" s="86">
        <v>0</v>
      </c>
      <c r="U6" s="86">
        <v>0</v>
      </c>
      <c r="V6" s="86">
        <v>0</v>
      </c>
      <c r="W6" s="86">
        <v>0</v>
      </c>
      <c r="X6" s="86">
        <v>0</v>
      </c>
      <c r="Y6" s="86">
        <v>0</v>
      </c>
      <c r="Z6" s="86">
        <v>0</v>
      </c>
      <c r="AA6" s="86">
        <v>0</v>
      </c>
      <c r="AB6" s="86">
        <v>0</v>
      </c>
      <c r="AC6" s="196">
        <f t="shared" ref="AC6:AC14" si="0">SUM(N6:AB6)</f>
        <v>0</v>
      </c>
      <c r="AD6" s="265"/>
      <c r="AE6" s="88"/>
      <c r="AK6" s="4" t="s">
        <v>323</v>
      </c>
    </row>
    <row r="7" spans="3:38" ht="18.75" outlineLevel="1" x14ac:dyDescent="0.3">
      <c r="C7" s="89"/>
      <c r="H7" s="90"/>
      <c r="M7" s="251" t="s">
        <v>142</v>
      </c>
      <c r="N7" s="86"/>
      <c r="O7" s="86"/>
      <c r="P7" s="86"/>
      <c r="Q7" s="86"/>
      <c r="R7" s="86"/>
      <c r="S7" s="86"/>
      <c r="T7" s="86"/>
      <c r="U7" s="86"/>
      <c r="V7" s="86"/>
      <c r="W7" s="86"/>
      <c r="X7" s="86"/>
      <c r="Y7" s="86"/>
      <c r="Z7" s="86"/>
      <c r="AA7" s="86"/>
      <c r="AB7" s="86"/>
      <c r="AC7" s="196">
        <f t="shared" si="0"/>
        <v>0</v>
      </c>
      <c r="AD7" s="265"/>
      <c r="AE7" s="88"/>
    </row>
    <row r="8" spans="3:38" ht="18.75" customHeight="1" outlineLevel="1" x14ac:dyDescent="0.3">
      <c r="C8" s="379" t="s">
        <v>324</v>
      </c>
      <c r="D8" s="231" t="s">
        <v>83</v>
      </c>
      <c r="E8" s="231" t="s">
        <v>84</v>
      </c>
      <c r="F8" s="231" t="s">
        <v>325</v>
      </c>
      <c r="G8" s="231" t="s">
        <v>326</v>
      </c>
      <c r="H8" s="231" t="s">
        <v>327</v>
      </c>
      <c r="M8" s="252" t="s">
        <v>78</v>
      </c>
      <c r="N8" s="86"/>
      <c r="O8" s="86"/>
      <c r="P8" s="86"/>
      <c r="Q8" s="86"/>
      <c r="R8" s="86"/>
      <c r="S8" s="86"/>
      <c r="T8" s="86"/>
      <c r="U8" s="86"/>
      <c r="V8" s="86"/>
      <c r="W8" s="86"/>
      <c r="X8" s="86"/>
      <c r="Y8" s="86"/>
      <c r="Z8" s="86"/>
      <c r="AA8" s="86"/>
      <c r="AB8" s="86"/>
      <c r="AC8" s="196">
        <f t="shared" si="0"/>
        <v>0</v>
      </c>
      <c r="AD8" s="265"/>
      <c r="AE8" s="88"/>
    </row>
    <row r="9" spans="3:38" ht="18.75" outlineLevel="1" x14ac:dyDescent="0.3">
      <c r="C9" s="380"/>
      <c r="D9" s="91"/>
      <c r="E9" s="91"/>
      <c r="F9" s="206"/>
      <c r="G9" s="93"/>
      <c r="H9" s="93"/>
      <c r="M9" s="253" t="s">
        <v>177</v>
      </c>
      <c r="N9" s="86"/>
      <c r="O9" s="86"/>
      <c r="P9" s="86"/>
      <c r="Q9" s="86"/>
      <c r="R9" s="86"/>
      <c r="S9" s="86"/>
      <c r="T9" s="86"/>
      <c r="U9" s="86"/>
      <c r="V9" s="86"/>
      <c r="W9" s="86"/>
      <c r="X9" s="86"/>
      <c r="Y9" s="86"/>
      <c r="Z9" s="86"/>
      <c r="AA9" s="86"/>
      <c r="AB9" s="86"/>
      <c r="AC9" s="196">
        <f t="shared" si="0"/>
        <v>0</v>
      </c>
      <c r="AD9" s="265"/>
      <c r="AE9" s="88"/>
    </row>
    <row r="10" spans="3:38" ht="18.75" outlineLevel="1" x14ac:dyDescent="0.3">
      <c r="C10" s="380"/>
      <c r="D10" s="91"/>
      <c r="E10" s="91"/>
      <c r="F10" s="206"/>
      <c r="G10" s="93"/>
      <c r="H10" s="93"/>
      <c r="M10" s="254" t="s">
        <v>79</v>
      </c>
      <c r="N10" s="86"/>
      <c r="O10" s="86"/>
      <c r="P10" s="86"/>
      <c r="Q10" s="86"/>
      <c r="R10" s="86"/>
      <c r="S10" s="86"/>
      <c r="T10" s="86"/>
      <c r="U10" s="86"/>
      <c r="V10" s="86"/>
      <c r="W10" s="86"/>
      <c r="X10" s="86"/>
      <c r="Y10" s="86"/>
      <c r="Z10" s="86"/>
      <c r="AA10" s="86"/>
      <c r="AB10" s="86"/>
      <c r="AC10" s="196">
        <f t="shared" si="0"/>
        <v>0</v>
      </c>
      <c r="AD10" s="265"/>
      <c r="AE10" s="88"/>
    </row>
    <row r="11" spans="3:38" ht="18.75" outlineLevel="1" x14ac:dyDescent="0.3">
      <c r="C11" s="380"/>
      <c r="D11" s="91"/>
      <c r="E11" s="91"/>
      <c r="F11" s="92"/>
      <c r="G11" s="93"/>
      <c r="H11" s="93"/>
      <c r="M11" s="255" t="s">
        <v>212</v>
      </c>
      <c r="N11" s="86"/>
      <c r="O11" s="86"/>
      <c r="P11" s="86"/>
      <c r="Q11" s="86"/>
      <c r="R11" s="86"/>
      <c r="S11" s="86"/>
      <c r="T11" s="86"/>
      <c r="U11" s="86"/>
      <c r="V11" s="86"/>
      <c r="W11" s="86"/>
      <c r="X11" s="86"/>
      <c r="Y11" s="86"/>
      <c r="Z11" s="86"/>
      <c r="AA11" s="86"/>
      <c r="AB11" s="86"/>
      <c r="AC11" s="196">
        <f t="shared" si="0"/>
        <v>0</v>
      </c>
      <c r="AD11" s="265"/>
      <c r="AE11" s="88"/>
    </row>
    <row r="12" spans="3:38" ht="18.75" outlineLevel="1" x14ac:dyDescent="0.3">
      <c r="C12" s="380"/>
      <c r="D12" s="93"/>
      <c r="E12" s="93"/>
      <c r="F12" s="92"/>
      <c r="G12" s="93"/>
      <c r="H12" s="93"/>
      <c r="M12" s="256" t="s">
        <v>80</v>
      </c>
      <c r="N12" s="86"/>
      <c r="O12" s="86"/>
      <c r="P12" s="86"/>
      <c r="Q12" s="86"/>
      <c r="R12" s="86"/>
      <c r="S12" s="86"/>
      <c r="T12" s="86"/>
      <c r="U12" s="86"/>
      <c r="V12" s="86"/>
      <c r="W12" s="86"/>
      <c r="X12" s="86"/>
      <c r="Y12" s="86"/>
      <c r="Z12" s="86"/>
      <c r="AA12" s="86"/>
      <c r="AB12" s="86"/>
      <c r="AC12" s="196">
        <f t="shared" si="0"/>
        <v>0</v>
      </c>
      <c r="AD12" s="265"/>
      <c r="AE12" s="88"/>
    </row>
    <row r="13" spans="3:38" ht="18.75" outlineLevel="1" x14ac:dyDescent="0.3">
      <c r="C13" s="381"/>
      <c r="D13" s="93"/>
      <c r="E13" s="93"/>
      <c r="F13" s="92"/>
      <c r="G13" s="93"/>
      <c r="H13" s="93"/>
      <c r="M13" s="256" t="s">
        <v>247</v>
      </c>
      <c r="N13" s="86"/>
      <c r="O13" s="86"/>
      <c r="P13" s="86"/>
      <c r="Q13" s="86"/>
      <c r="R13" s="86"/>
      <c r="S13" s="86"/>
      <c r="T13" s="86"/>
      <c r="U13" s="86"/>
      <c r="V13" s="86"/>
      <c r="W13" s="86"/>
      <c r="X13" s="86"/>
      <c r="Y13" s="86"/>
      <c r="Z13" s="86"/>
      <c r="AA13" s="86"/>
      <c r="AB13" s="86"/>
      <c r="AC13" s="196">
        <f t="shared" si="0"/>
        <v>0</v>
      </c>
      <c r="AD13" s="265"/>
      <c r="AE13" s="88"/>
    </row>
    <row r="14" spans="3:38" ht="18.75" customHeight="1" outlineLevel="1" thickBot="1" x14ac:dyDescent="0.35">
      <c r="C14" s="383" t="s">
        <v>328</v>
      </c>
      <c r="D14" s="378"/>
      <c r="E14" s="94"/>
      <c r="F14" s="95"/>
      <c r="G14" s="96"/>
      <c r="H14" s="96"/>
      <c r="M14" s="257" t="s">
        <v>81</v>
      </c>
      <c r="N14" s="86"/>
      <c r="O14" s="86"/>
      <c r="P14" s="86"/>
      <c r="Q14" s="86"/>
      <c r="R14" s="86"/>
      <c r="S14" s="86"/>
      <c r="T14" s="86"/>
      <c r="U14" s="86"/>
      <c r="V14" s="86"/>
      <c r="W14" s="86"/>
      <c r="X14" s="86"/>
      <c r="Y14" s="86"/>
      <c r="Z14" s="86"/>
      <c r="AA14" s="86"/>
      <c r="AB14" s="86"/>
      <c r="AC14" s="196">
        <f t="shared" si="0"/>
        <v>0</v>
      </c>
      <c r="AD14" s="266"/>
      <c r="AE14" s="88"/>
    </row>
    <row r="15" spans="3:38" outlineLevel="1" x14ac:dyDescent="0.25">
      <c r="C15" s="383"/>
      <c r="D15" s="378"/>
      <c r="E15" s="98"/>
      <c r="F15" s="28"/>
      <c r="G15" s="28"/>
      <c r="H15" s="99"/>
      <c r="I15" s="28"/>
      <c r="J15" s="28"/>
      <c r="K15" s="28"/>
      <c r="M15" s="258"/>
      <c r="N15" s="101"/>
      <c r="O15" s="101"/>
      <c r="P15" s="101"/>
      <c r="Q15" s="101"/>
      <c r="R15" s="101"/>
      <c r="S15" s="101"/>
      <c r="T15" s="101"/>
      <c r="U15" s="101"/>
      <c r="V15" s="101"/>
      <c r="W15" s="101"/>
      <c r="X15" s="101"/>
      <c r="Y15" s="101"/>
      <c r="Z15" s="101"/>
      <c r="AA15" s="101"/>
      <c r="AB15" s="101"/>
      <c r="AC15" s="103"/>
      <c r="AD15" s="147"/>
      <c r="AE15" s="147"/>
    </row>
    <row r="16" spans="3:38" outlineLevel="1" x14ac:dyDescent="0.25">
      <c r="E16" s="98"/>
      <c r="F16" s="28"/>
      <c r="G16" s="28"/>
      <c r="H16" s="99"/>
      <c r="I16" s="28"/>
      <c r="J16" s="28"/>
      <c r="K16" s="28"/>
      <c r="M16" s="258"/>
      <c r="N16" s="101"/>
      <c r="O16" s="101"/>
      <c r="P16" s="101"/>
      <c r="Q16" s="101"/>
      <c r="R16" s="101"/>
      <c r="S16" s="101"/>
      <c r="T16" s="101"/>
      <c r="U16" s="101"/>
      <c r="V16" s="101"/>
      <c r="W16" s="101"/>
      <c r="X16" s="101"/>
      <c r="Y16" s="101"/>
      <c r="Z16" s="101"/>
      <c r="AA16" s="101"/>
      <c r="AB16" s="101"/>
      <c r="AC16" s="103"/>
      <c r="AD16" s="147"/>
      <c r="AE16" s="147"/>
    </row>
    <row r="17" spans="1:31" ht="30" customHeight="1" outlineLevel="1" x14ac:dyDescent="0.5">
      <c r="B17" s="106"/>
      <c r="C17" s="319" t="s">
        <v>57</v>
      </c>
      <c r="D17" s="319"/>
      <c r="E17" s="319"/>
      <c r="F17" s="319"/>
      <c r="G17" s="319"/>
      <c r="H17" s="319"/>
      <c r="I17" s="319"/>
      <c r="J17" s="319"/>
      <c r="K17" s="319"/>
      <c r="M17" s="382" t="s">
        <v>329</v>
      </c>
      <c r="N17" s="382"/>
      <c r="O17" s="382"/>
      <c r="P17" s="382"/>
      <c r="Q17" s="382"/>
      <c r="R17" s="382"/>
      <c r="S17" s="382"/>
      <c r="T17" s="382"/>
      <c r="U17" s="382"/>
      <c r="V17" s="382"/>
      <c r="W17" s="382"/>
      <c r="X17" s="382"/>
      <c r="Y17" s="382"/>
      <c r="Z17" s="382"/>
      <c r="AA17" s="382"/>
      <c r="AB17" s="382"/>
      <c r="AC17" s="382"/>
      <c r="AD17" s="382"/>
      <c r="AE17" s="382"/>
    </row>
    <row r="18" spans="1:31" ht="30" customHeight="1" thickBot="1" x14ac:dyDescent="0.3">
      <c r="E18" s="19"/>
      <c r="K18" s="76"/>
      <c r="M18" s="382"/>
      <c r="N18" s="382"/>
      <c r="O18" s="382"/>
      <c r="P18" s="382"/>
      <c r="Q18" s="382"/>
      <c r="R18" s="382"/>
      <c r="S18" s="382"/>
      <c r="T18" s="382"/>
      <c r="U18" s="382"/>
      <c r="V18" s="382"/>
      <c r="W18" s="382"/>
      <c r="X18" s="382"/>
      <c r="Y18" s="382"/>
      <c r="Z18" s="382"/>
      <c r="AA18" s="382"/>
      <c r="AB18" s="382"/>
      <c r="AC18" s="382"/>
      <c r="AD18" s="382"/>
      <c r="AE18" s="382"/>
    </row>
    <row r="19" spans="1:31" x14ac:dyDescent="0.25">
      <c r="C19" s="356" t="s">
        <v>330</v>
      </c>
      <c r="D19" s="357"/>
      <c r="E19" s="358"/>
      <c r="G19" s="359" t="s">
        <v>331</v>
      </c>
      <c r="H19" s="360"/>
      <c r="I19" s="361"/>
      <c r="K19" s="76"/>
      <c r="M19" s="168"/>
      <c r="N19" s="259"/>
      <c r="O19" s="168"/>
      <c r="P19" s="168"/>
      <c r="Q19" s="168"/>
      <c r="R19" s="168"/>
      <c r="S19" s="168"/>
      <c r="T19" s="168"/>
      <c r="U19" s="168"/>
      <c r="V19" s="168"/>
      <c r="W19" s="168"/>
      <c r="X19" s="168"/>
      <c r="Y19" s="168"/>
      <c r="Z19" s="168"/>
      <c r="AA19" s="168"/>
      <c r="AB19" s="168"/>
      <c r="AC19" s="168"/>
      <c r="AD19" s="168"/>
      <c r="AE19" s="168"/>
    </row>
    <row r="20" spans="1:31" ht="60" customHeight="1" x14ac:dyDescent="0.25">
      <c r="A20" s="362" t="s">
        <v>332</v>
      </c>
      <c r="B20" s="363"/>
      <c r="C20" s="228" t="s">
        <v>333</v>
      </c>
      <c r="D20" s="107" t="s">
        <v>334</v>
      </c>
      <c r="E20" s="108" t="s">
        <v>335</v>
      </c>
      <c r="F20" s="109" t="s">
        <v>336</v>
      </c>
      <c r="G20" s="110" t="s">
        <v>387</v>
      </c>
      <c r="H20" s="107" t="s">
        <v>337</v>
      </c>
      <c r="I20" s="108" t="s">
        <v>338</v>
      </c>
      <c r="J20" s="111" t="s">
        <v>339</v>
      </c>
      <c r="K20" s="107" t="s">
        <v>340</v>
      </c>
      <c r="M20" s="168"/>
      <c r="N20" s="260" t="s">
        <v>304</v>
      </c>
      <c r="O20" s="260" t="s">
        <v>305</v>
      </c>
      <c r="P20" s="260" t="s">
        <v>306</v>
      </c>
      <c r="Q20" s="260" t="s">
        <v>307</v>
      </c>
      <c r="R20" s="260" t="s">
        <v>308</v>
      </c>
      <c r="S20" s="260" t="s">
        <v>309</v>
      </c>
      <c r="T20" s="260" t="s">
        <v>310</v>
      </c>
      <c r="U20" s="260" t="s">
        <v>311</v>
      </c>
      <c r="V20" s="260" t="s">
        <v>312</v>
      </c>
      <c r="W20" s="260" t="s">
        <v>313</v>
      </c>
      <c r="X20" s="260" t="s">
        <v>314</v>
      </c>
      <c r="Y20" s="260" t="s">
        <v>315</v>
      </c>
      <c r="Z20" s="260" t="s">
        <v>316</v>
      </c>
      <c r="AA20" s="260" t="s">
        <v>317</v>
      </c>
      <c r="AB20" s="260" t="s">
        <v>291</v>
      </c>
      <c r="AC20" s="261" t="s">
        <v>292</v>
      </c>
      <c r="AD20" s="260" t="s">
        <v>341</v>
      </c>
      <c r="AE20" s="168"/>
    </row>
    <row r="21" spans="1:31" ht="19.5" customHeight="1" outlineLevel="1" x14ac:dyDescent="0.3">
      <c r="A21" s="364">
        <f>'Basisdaten zum Projekt'!D12</f>
        <v>44652</v>
      </c>
      <c r="B21" s="366">
        <f>'Basisdaten zum Projekt'!E12</f>
        <v>45016</v>
      </c>
      <c r="C21" s="334">
        <f>IFERROR(SUMIF(B:B,M21,G:G),0)</f>
        <v>0</v>
      </c>
      <c r="D21" s="328">
        <f>MROUND(SUMIF(B:B,M21,F:F),0.5)</f>
        <v>0</v>
      </c>
      <c r="E21" s="336">
        <f>IFERROR(C21/D21,0)</f>
        <v>0</v>
      </c>
      <c r="F21" s="338">
        <f>E21*MROUND(J21,0.5)</f>
        <v>0</v>
      </c>
      <c r="G21" s="340">
        <f>SUMIF(B:B,M21,J:J)</f>
        <v>0</v>
      </c>
      <c r="H21" s="342">
        <f>IFERROR(G21-F21,0)</f>
        <v>0</v>
      </c>
      <c r="I21" s="368">
        <f>(SUMIF(B:B,M21,I:I))</f>
        <v>0</v>
      </c>
      <c r="J21" s="346">
        <f>IFERROR(((SUMIF(B:B,M21,AC:AC))/$H$6),0)</f>
        <v>0</v>
      </c>
      <c r="K21" s="328">
        <f>D21-J21</f>
        <v>0</v>
      </c>
      <c r="M21" s="249" t="s">
        <v>77</v>
      </c>
      <c r="N21" s="115">
        <f>IFERROR(IF(($I21&lt;$J21),(SUMIF($B:$B,$M21,N:N)/SUMIF($B:$B,$M21,$AC:$AC)*$I21),(SUMIF($B:$B,$M21,N:N)/SUMIF($B:$B,$M21,$AC:$AC)*$J21)),0)</f>
        <v>0</v>
      </c>
      <c r="O21" s="115">
        <f t="shared" ref="O21:AB29" si="1">IFERROR(IF(($I21&lt;$J21),(SUMIF($B:$B,$M21,O:O)/SUMIF($B:$B,$M21,$AC:$AC)*$I21),(SUMIF($B:$B,$M21,O:O)/SUMIF($B:$B,$M21,$AC:$AC)*$J21)),0)</f>
        <v>0</v>
      </c>
      <c r="P21" s="115">
        <f t="shared" si="1"/>
        <v>0</v>
      </c>
      <c r="Q21" s="115">
        <f t="shared" si="1"/>
        <v>0</v>
      </c>
      <c r="R21" s="115">
        <f t="shared" si="1"/>
        <v>0</v>
      </c>
      <c r="S21" s="115">
        <f t="shared" si="1"/>
        <v>0</v>
      </c>
      <c r="T21" s="115">
        <f t="shared" si="1"/>
        <v>0</v>
      </c>
      <c r="U21" s="115">
        <f t="shared" si="1"/>
        <v>0</v>
      </c>
      <c r="V21" s="115">
        <f t="shared" si="1"/>
        <v>0</v>
      </c>
      <c r="W21" s="115">
        <f t="shared" si="1"/>
        <v>0</v>
      </c>
      <c r="X21" s="115">
        <f t="shared" si="1"/>
        <v>0</v>
      </c>
      <c r="Y21" s="115">
        <f t="shared" si="1"/>
        <v>0</v>
      </c>
      <c r="Z21" s="115">
        <f t="shared" si="1"/>
        <v>0</v>
      </c>
      <c r="AA21" s="115">
        <f t="shared" si="1"/>
        <v>0</v>
      </c>
      <c r="AB21" s="115">
        <f t="shared" si="1"/>
        <v>0</v>
      </c>
      <c r="AC21" s="213">
        <f>SUM(N21:AB21)</f>
        <v>0</v>
      </c>
      <c r="AD21" s="267">
        <f>ROUND(IF(F21&gt;G21,G21,F21),2)</f>
        <v>0</v>
      </c>
      <c r="AE21" s="168"/>
    </row>
    <row r="22" spans="1:31" ht="19.5" customHeight="1" outlineLevel="1" x14ac:dyDescent="0.3">
      <c r="A22" s="365"/>
      <c r="B22" s="367"/>
      <c r="C22" s="335"/>
      <c r="D22" s="329"/>
      <c r="E22" s="337"/>
      <c r="F22" s="339"/>
      <c r="G22" s="341"/>
      <c r="H22" s="343"/>
      <c r="I22" s="369"/>
      <c r="J22" s="347"/>
      <c r="K22" s="329"/>
      <c r="M22" s="251" t="s">
        <v>142</v>
      </c>
      <c r="N22" s="117">
        <f>IFERROR(IF(OR((N6+N7)=N21,N6=0),0,N21-N6-N7),"")</f>
        <v>0</v>
      </c>
      <c r="O22" s="117">
        <f t="shared" ref="O22:AC22" si="2">IFERROR(IF(OR((O6+O7)=O21,O6=0),0,O21-O6-O7),"")</f>
        <v>0</v>
      </c>
      <c r="P22" s="117">
        <f t="shared" si="2"/>
        <v>0</v>
      </c>
      <c r="Q22" s="117">
        <f t="shared" si="2"/>
        <v>0</v>
      </c>
      <c r="R22" s="117">
        <f t="shared" si="2"/>
        <v>0</v>
      </c>
      <c r="S22" s="117">
        <f t="shared" si="2"/>
        <v>0</v>
      </c>
      <c r="T22" s="117">
        <f t="shared" si="2"/>
        <v>0</v>
      </c>
      <c r="U22" s="117">
        <f t="shared" si="2"/>
        <v>0</v>
      </c>
      <c r="V22" s="117">
        <f t="shared" si="2"/>
        <v>0</v>
      </c>
      <c r="W22" s="117">
        <f t="shared" si="2"/>
        <v>0</v>
      </c>
      <c r="X22" s="117">
        <f t="shared" si="2"/>
        <v>0</v>
      </c>
      <c r="Y22" s="117">
        <f t="shared" si="2"/>
        <v>0</v>
      </c>
      <c r="Z22" s="117">
        <f t="shared" si="2"/>
        <v>0</v>
      </c>
      <c r="AA22" s="117">
        <f t="shared" si="2"/>
        <v>0</v>
      </c>
      <c r="AB22" s="117">
        <f t="shared" si="2"/>
        <v>0</v>
      </c>
      <c r="AC22" s="213">
        <f t="shared" si="2"/>
        <v>0</v>
      </c>
      <c r="AD22" s="268">
        <f>IFERROR(IF(OR((AD6+AD7)=AD21,AD6=0),0,AD21-AD6-AD7),"")</f>
        <v>0</v>
      </c>
      <c r="AE22" s="263" t="str">
        <f>IF((AD21)=AD6+AD7,"no adjustment needed",IF(AD6=0,"no adjustment needed","adjustment needed"))</f>
        <v>no adjustment needed</v>
      </c>
    </row>
    <row r="23" spans="1:31" ht="19.5" customHeight="1" outlineLevel="1" x14ac:dyDescent="0.3">
      <c r="A23" s="352">
        <f>'Basisdaten zum Projekt'!D13</f>
        <v>45017</v>
      </c>
      <c r="B23" s="354">
        <f>'Basisdaten zum Projekt'!E13</f>
        <v>45747</v>
      </c>
      <c r="C23" s="334">
        <f>IFERROR(SUMIF(B:B,M23,G:G),0)</f>
        <v>0</v>
      </c>
      <c r="D23" s="328">
        <f>MROUND(SUMIF(B:B,M23,F:F),0.5)</f>
        <v>0</v>
      </c>
      <c r="E23" s="336">
        <f>IFERROR(C23/D23,0)</f>
        <v>0</v>
      </c>
      <c r="F23" s="338">
        <f>E23*MROUND(J23,0.5)</f>
        <v>0</v>
      </c>
      <c r="G23" s="340">
        <f>SUMIF(B:B,M23,J:J)</f>
        <v>0</v>
      </c>
      <c r="H23" s="342">
        <f>IFERROR(G23-F23,0)</f>
        <v>0</v>
      </c>
      <c r="I23" s="344">
        <f t="shared" ref="I23" si="3">(SUMIF(B:B,M23,I:I))</f>
        <v>0</v>
      </c>
      <c r="J23" s="346">
        <f>IFERROR(((SUMIF(B:B,M23,AC:AC))/$H$6),0)</f>
        <v>0</v>
      </c>
      <c r="K23" s="328">
        <f>D23-J23</f>
        <v>0</v>
      </c>
      <c r="M23" s="252" t="s">
        <v>78</v>
      </c>
      <c r="N23" s="115">
        <f>IFERROR(IF(($I23&lt;$J23),(SUMIF($B:$B,$M23,N:N)/SUMIF($B:$B,$M23,$AC:$AC)*$I23),(SUMIF($B:$B,$M23,N:N)/SUMIF($B:$B,$M23,$AC:$AC)*$J23)),0)</f>
        <v>0</v>
      </c>
      <c r="O23" s="115">
        <f t="shared" si="1"/>
        <v>0</v>
      </c>
      <c r="P23" s="115">
        <f t="shared" si="1"/>
        <v>0</v>
      </c>
      <c r="Q23" s="115">
        <f t="shared" si="1"/>
        <v>0</v>
      </c>
      <c r="R23" s="115">
        <f t="shared" si="1"/>
        <v>0</v>
      </c>
      <c r="S23" s="115">
        <f t="shared" si="1"/>
        <v>0</v>
      </c>
      <c r="T23" s="115">
        <f t="shared" si="1"/>
        <v>0</v>
      </c>
      <c r="U23" s="115">
        <f t="shared" si="1"/>
        <v>0</v>
      </c>
      <c r="V23" s="115">
        <f t="shared" si="1"/>
        <v>0</v>
      </c>
      <c r="W23" s="115">
        <f t="shared" si="1"/>
        <v>0</v>
      </c>
      <c r="X23" s="115">
        <f t="shared" si="1"/>
        <v>0</v>
      </c>
      <c r="Y23" s="115">
        <f t="shared" si="1"/>
        <v>0</v>
      </c>
      <c r="Z23" s="115">
        <f t="shared" si="1"/>
        <v>0</v>
      </c>
      <c r="AA23" s="115">
        <f t="shared" si="1"/>
        <v>0</v>
      </c>
      <c r="AB23" s="115">
        <f t="shared" si="1"/>
        <v>0</v>
      </c>
      <c r="AC23" s="213">
        <f>SUM(N23:AB23)</f>
        <v>0</v>
      </c>
      <c r="AD23" s="267">
        <f>ROUND(IF(F23&gt;G23,G23,F23),2)</f>
        <v>0</v>
      </c>
      <c r="AE23" s="264"/>
    </row>
    <row r="24" spans="1:31" ht="19.5" customHeight="1" outlineLevel="1" x14ac:dyDescent="0.3">
      <c r="A24" s="353"/>
      <c r="B24" s="355"/>
      <c r="C24" s="335"/>
      <c r="D24" s="329"/>
      <c r="E24" s="337"/>
      <c r="F24" s="339"/>
      <c r="G24" s="341"/>
      <c r="H24" s="343"/>
      <c r="I24" s="345"/>
      <c r="J24" s="347"/>
      <c r="K24" s="329"/>
      <c r="M24" s="253" t="s">
        <v>177</v>
      </c>
      <c r="N24" s="117">
        <f>IFERROR(IF(OR((N8+N9)=N23,N8=0),0,N23-N8-N9),"")</f>
        <v>0</v>
      </c>
      <c r="O24" s="117">
        <f t="shared" ref="O24:AC24" si="4">IFERROR(IF(OR((O8+O9)=O23,O8=0),0,O23-O8-O9),"")</f>
        <v>0</v>
      </c>
      <c r="P24" s="117">
        <f t="shared" si="4"/>
        <v>0</v>
      </c>
      <c r="Q24" s="117">
        <f t="shared" si="4"/>
        <v>0</v>
      </c>
      <c r="R24" s="117">
        <f t="shared" si="4"/>
        <v>0</v>
      </c>
      <c r="S24" s="117">
        <f t="shared" si="4"/>
        <v>0</v>
      </c>
      <c r="T24" s="117">
        <f t="shared" si="4"/>
        <v>0</v>
      </c>
      <c r="U24" s="117">
        <f t="shared" si="4"/>
        <v>0</v>
      </c>
      <c r="V24" s="117">
        <f t="shared" si="4"/>
        <v>0</v>
      </c>
      <c r="W24" s="117">
        <f t="shared" si="4"/>
        <v>0</v>
      </c>
      <c r="X24" s="117">
        <f t="shared" si="4"/>
        <v>0</v>
      </c>
      <c r="Y24" s="117">
        <f t="shared" si="4"/>
        <v>0</v>
      </c>
      <c r="Z24" s="117">
        <f t="shared" si="4"/>
        <v>0</v>
      </c>
      <c r="AA24" s="117">
        <f t="shared" si="4"/>
        <v>0</v>
      </c>
      <c r="AB24" s="117">
        <f t="shared" si="4"/>
        <v>0</v>
      </c>
      <c r="AC24" s="213">
        <f t="shared" si="4"/>
        <v>0</v>
      </c>
      <c r="AD24" s="268">
        <f>IFERROR(IF(OR((AD8+AD9)=AD23,AD8=0),0,AD23-AD8-AD9),"")</f>
        <v>0</v>
      </c>
      <c r="AE24" s="263" t="str">
        <f>IF((AD23)=AD8+AD9,"no adjustment needed",IF(AD8=0,"no adjustment needed","adjustment needed"))</f>
        <v>no adjustment needed</v>
      </c>
    </row>
    <row r="25" spans="1:31" ht="19.5" customHeight="1" outlineLevel="1" x14ac:dyDescent="0.3">
      <c r="A25" s="348" t="str">
        <f>'Basisdaten zum Projekt'!D14</f>
        <v/>
      </c>
      <c r="B25" s="350" t="str">
        <f>'Basisdaten zum Projekt'!E14</f>
        <v/>
      </c>
      <c r="C25" s="334">
        <f>IFERROR(SUMIF(B:B,M25,G:G),0)</f>
        <v>0</v>
      </c>
      <c r="D25" s="328">
        <f>MROUND(SUMIF(B:B,M25,F:F),0.5)</f>
        <v>0</v>
      </c>
      <c r="E25" s="336">
        <f>IFERROR(C25/D25,0)</f>
        <v>0</v>
      </c>
      <c r="F25" s="338">
        <f>E25*MROUND(J25,0.5)</f>
        <v>0</v>
      </c>
      <c r="G25" s="340">
        <f>SUMIF(B:B,M25,J:J)</f>
        <v>0</v>
      </c>
      <c r="H25" s="342">
        <f>IFERROR(G25-F25,0)</f>
        <v>0</v>
      </c>
      <c r="I25" s="344">
        <f t="shared" ref="I25" si="5">(SUMIF(B:B,M25,I:I))</f>
        <v>0</v>
      </c>
      <c r="J25" s="346">
        <f>IFERROR(((SUMIF(B:B,M25,AC:AC))/$H$6),0)</f>
        <v>0</v>
      </c>
      <c r="K25" s="328">
        <f t="shared" ref="K25:K29" si="6">D25-J25</f>
        <v>0</v>
      </c>
      <c r="M25" s="254" t="s">
        <v>79</v>
      </c>
      <c r="N25" s="115">
        <f>IFERROR(IF(($I25&lt;$J25),(SUMIF($B:$B,$M25,N:N)/SUMIF($B:$B,$M25,$AC:$AC)*$I25),(SUMIF($B:$B,$M25,N:N)/SUMIF($B:$B,$M25,$AC:$AC)*$J25)),0)</f>
        <v>0</v>
      </c>
      <c r="O25" s="115">
        <f t="shared" si="1"/>
        <v>0</v>
      </c>
      <c r="P25" s="115">
        <f t="shared" si="1"/>
        <v>0</v>
      </c>
      <c r="Q25" s="115">
        <f t="shared" si="1"/>
        <v>0</v>
      </c>
      <c r="R25" s="115">
        <f t="shared" si="1"/>
        <v>0</v>
      </c>
      <c r="S25" s="115">
        <f t="shared" si="1"/>
        <v>0</v>
      </c>
      <c r="T25" s="115">
        <f t="shared" si="1"/>
        <v>0</v>
      </c>
      <c r="U25" s="115">
        <f t="shared" si="1"/>
        <v>0</v>
      </c>
      <c r="V25" s="115">
        <f t="shared" si="1"/>
        <v>0</v>
      </c>
      <c r="W25" s="115">
        <f t="shared" si="1"/>
        <v>0</v>
      </c>
      <c r="X25" s="115">
        <f t="shared" si="1"/>
        <v>0</v>
      </c>
      <c r="Y25" s="115">
        <f t="shared" si="1"/>
        <v>0</v>
      </c>
      <c r="Z25" s="115">
        <f t="shared" si="1"/>
        <v>0</v>
      </c>
      <c r="AA25" s="115">
        <f t="shared" si="1"/>
        <v>0</v>
      </c>
      <c r="AB25" s="115">
        <f t="shared" si="1"/>
        <v>0</v>
      </c>
      <c r="AC25" s="213">
        <f t="shared" ref="AC25:AC29" si="7">SUM(N25:AB25)</f>
        <v>0</v>
      </c>
      <c r="AD25" s="267">
        <f>ROUND(IF(F25&gt;G25,G25,F25),2)</f>
        <v>0</v>
      </c>
      <c r="AE25" s="264"/>
    </row>
    <row r="26" spans="1:31" ht="19.5" customHeight="1" outlineLevel="1" x14ac:dyDescent="0.3">
      <c r="A26" s="349"/>
      <c r="B26" s="351"/>
      <c r="C26" s="335"/>
      <c r="D26" s="329"/>
      <c r="E26" s="337"/>
      <c r="F26" s="339"/>
      <c r="G26" s="341"/>
      <c r="H26" s="343"/>
      <c r="I26" s="345"/>
      <c r="J26" s="347"/>
      <c r="K26" s="329"/>
      <c r="M26" s="255" t="s">
        <v>212</v>
      </c>
      <c r="N26" s="117">
        <f>IFERROR(IF(OR((N10+N11)=N25,N10=0),0,N25-N10-N11),"")</f>
        <v>0</v>
      </c>
      <c r="O26" s="117">
        <f t="shared" ref="O26:AC26" si="8">IFERROR(IF(OR((O10+O11)=O25,O10=0),0,O25-O10-O11),"")</f>
        <v>0</v>
      </c>
      <c r="P26" s="117">
        <f t="shared" si="8"/>
        <v>0</v>
      </c>
      <c r="Q26" s="117">
        <f t="shared" si="8"/>
        <v>0</v>
      </c>
      <c r="R26" s="117">
        <f t="shared" si="8"/>
        <v>0</v>
      </c>
      <c r="S26" s="117">
        <f t="shared" si="8"/>
        <v>0</v>
      </c>
      <c r="T26" s="117">
        <f t="shared" si="8"/>
        <v>0</v>
      </c>
      <c r="U26" s="117">
        <f t="shared" si="8"/>
        <v>0</v>
      </c>
      <c r="V26" s="117">
        <f t="shared" si="8"/>
        <v>0</v>
      </c>
      <c r="W26" s="117">
        <f t="shared" si="8"/>
        <v>0</v>
      </c>
      <c r="X26" s="117">
        <f t="shared" si="8"/>
        <v>0</v>
      </c>
      <c r="Y26" s="117">
        <f t="shared" si="8"/>
        <v>0</v>
      </c>
      <c r="Z26" s="117">
        <f t="shared" si="8"/>
        <v>0</v>
      </c>
      <c r="AA26" s="117">
        <f t="shared" si="8"/>
        <v>0</v>
      </c>
      <c r="AB26" s="117">
        <f t="shared" si="8"/>
        <v>0</v>
      </c>
      <c r="AC26" s="213">
        <f t="shared" si="8"/>
        <v>0</v>
      </c>
      <c r="AD26" s="268">
        <f>IFERROR(IF(OR((AD10+AD11)=AD25,AD10=0),0,AD25-AD10-AD11),"")</f>
        <v>0</v>
      </c>
      <c r="AE26" s="263" t="str">
        <f>IF((AD25)=AD10+AD11,"no adjustment needed",IF(AD10=0,"no adjustment needed","adjustment needed"))</f>
        <v>no adjustment needed</v>
      </c>
    </row>
    <row r="27" spans="1:31" ht="19.5" customHeight="1" outlineLevel="1" x14ac:dyDescent="0.3">
      <c r="A27" s="330" t="str">
        <f>'Basisdaten zum Projekt'!D15</f>
        <v/>
      </c>
      <c r="B27" s="332" t="str">
        <f>'Basisdaten zum Projekt'!E15</f>
        <v/>
      </c>
      <c r="C27" s="334">
        <f>IFERROR(SUMIF(B:B,M27,G:G),0)</f>
        <v>0</v>
      </c>
      <c r="D27" s="328">
        <f>MROUND(SUMIF(B:B,M27,F:F),0.5)</f>
        <v>0</v>
      </c>
      <c r="E27" s="336">
        <f>IFERROR(C27/D27,0)</f>
        <v>0</v>
      </c>
      <c r="F27" s="338">
        <f>E27*MROUND(J27,0.5)</f>
        <v>0</v>
      </c>
      <c r="G27" s="340">
        <f>SUMIF(B:B,M27,J:J)</f>
        <v>0</v>
      </c>
      <c r="H27" s="342">
        <f>IFERROR(G27-F27,0)</f>
        <v>0</v>
      </c>
      <c r="I27" s="344">
        <f t="shared" ref="I27" si="9">(SUMIF(B:B,M27,I:I))</f>
        <v>0</v>
      </c>
      <c r="J27" s="346">
        <f>IFERROR(((SUMIF(B:B,M27,AC:AC))/$H$6),0)</f>
        <v>0</v>
      </c>
      <c r="K27" s="328">
        <f t="shared" si="6"/>
        <v>0</v>
      </c>
      <c r="M27" s="256" t="s">
        <v>80</v>
      </c>
      <c r="N27" s="115">
        <f>IFERROR(IF(($I27&lt;$J27),(SUMIF($B:$B,$M27,N:N)/SUMIF($B:$B,$M27,$AC:$AC)*$I27),(SUMIF($B:$B,$M27,N:N)/SUMIF($B:$B,$M27,$AC:$AC)*$J27)),0)</f>
        <v>0</v>
      </c>
      <c r="O27" s="115">
        <f t="shared" si="1"/>
        <v>0</v>
      </c>
      <c r="P27" s="115">
        <f t="shared" si="1"/>
        <v>0</v>
      </c>
      <c r="Q27" s="115">
        <f t="shared" si="1"/>
        <v>0</v>
      </c>
      <c r="R27" s="115">
        <f t="shared" si="1"/>
        <v>0</v>
      </c>
      <c r="S27" s="115">
        <f t="shared" si="1"/>
        <v>0</v>
      </c>
      <c r="T27" s="115">
        <f t="shared" si="1"/>
        <v>0</v>
      </c>
      <c r="U27" s="115">
        <f t="shared" si="1"/>
        <v>0</v>
      </c>
      <c r="V27" s="115">
        <f t="shared" si="1"/>
        <v>0</v>
      </c>
      <c r="W27" s="115">
        <f t="shared" si="1"/>
        <v>0</v>
      </c>
      <c r="X27" s="115">
        <f t="shared" si="1"/>
        <v>0</v>
      </c>
      <c r="Y27" s="115">
        <f t="shared" si="1"/>
        <v>0</v>
      </c>
      <c r="Z27" s="115">
        <f t="shared" si="1"/>
        <v>0</v>
      </c>
      <c r="AA27" s="115">
        <f t="shared" si="1"/>
        <v>0</v>
      </c>
      <c r="AB27" s="115">
        <f t="shared" si="1"/>
        <v>0</v>
      </c>
      <c r="AC27" s="213">
        <f t="shared" si="7"/>
        <v>0</v>
      </c>
      <c r="AD27" s="267">
        <f>ROUND(IF(F27&gt;G27,G27,F27),2)</f>
        <v>0</v>
      </c>
      <c r="AE27" s="168"/>
    </row>
    <row r="28" spans="1:31" ht="19.5" customHeight="1" outlineLevel="1" x14ac:dyDescent="0.3">
      <c r="A28" s="331"/>
      <c r="B28" s="333"/>
      <c r="C28" s="335"/>
      <c r="D28" s="329"/>
      <c r="E28" s="337"/>
      <c r="F28" s="339"/>
      <c r="G28" s="341"/>
      <c r="H28" s="343"/>
      <c r="I28" s="345"/>
      <c r="J28" s="347"/>
      <c r="K28" s="329"/>
      <c r="M28" s="256" t="s">
        <v>247</v>
      </c>
      <c r="N28" s="117">
        <f>IFERROR(IF(OR((N12+N13)=N27,N12=0),0,N27-N12-N13),"")</f>
        <v>0</v>
      </c>
      <c r="O28" s="117">
        <f t="shared" ref="O28:AC28" si="10">IFERROR(IF(OR((O12+O13)=O27,O12=0),0,O27-O12-O13),"")</f>
        <v>0</v>
      </c>
      <c r="P28" s="117">
        <f t="shared" si="10"/>
        <v>0</v>
      </c>
      <c r="Q28" s="117">
        <f t="shared" si="10"/>
        <v>0</v>
      </c>
      <c r="R28" s="117">
        <f t="shared" si="10"/>
        <v>0</v>
      </c>
      <c r="S28" s="117">
        <f t="shared" si="10"/>
        <v>0</v>
      </c>
      <c r="T28" s="117">
        <f t="shared" si="10"/>
        <v>0</v>
      </c>
      <c r="U28" s="117">
        <f t="shared" si="10"/>
        <v>0</v>
      </c>
      <c r="V28" s="117">
        <f t="shared" si="10"/>
        <v>0</v>
      </c>
      <c r="W28" s="117">
        <f t="shared" si="10"/>
        <v>0</v>
      </c>
      <c r="X28" s="117">
        <f t="shared" si="10"/>
        <v>0</v>
      </c>
      <c r="Y28" s="117">
        <f t="shared" si="10"/>
        <v>0</v>
      </c>
      <c r="Z28" s="117">
        <f t="shared" si="10"/>
        <v>0</v>
      </c>
      <c r="AA28" s="117">
        <f t="shared" si="10"/>
        <v>0</v>
      </c>
      <c r="AB28" s="117">
        <f t="shared" si="10"/>
        <v>0</v>
      </c>
      <c r="AC28" s="213">
        <f t="shared" si="10"/>
        <v>0</v>
      </c>
      <c r="AD28" s="268">
        <f>IFERROR(IF(OR((AD12+AD13)=AD27,AD12=0),0,AD27-AD12-AD13),"")</f>
        <v>0</v>
      </c>
      <c r="AE28" s="263" t="str">
        <f>IF((AD27)=AD12+AD13,"no adjustment needed",IF(AD12=0,"no adjustment needed","adjustment needed"))</f>
        <v>no adjustment needed</v>
      </c>
    </row>
    <row r="29" spans="1:31" ht="19.5" customHeight="1" outlineLevel="1" thickBot="1" x14ac:dyDescent="0.35">
      <c r="A29" s="121" t="str">
        <f>'Basisdaten zum Projekt'!D16</f>
        <v/>
      </c>
      <c r="B29" s="122" t="str">
        <f>'Basisdaten zum Projekt'!E16</f>
        <v/>
      </c>
      <c r="C29" s="191">
        <f>IFERROR(SUMIF(B:B,M29,G:G),0)</f>
        <v>0</v>
      </c>
      <c r="D29" s="123">
        <f>MROUND(SUMIF(A:A,M29,G:G),0.5)</f>
        <v>0</v>
      </c>
      <c r="E29" s="192">
        <f>IFERROR(C29/D29,0)</f>
        <v>0</v>
      </c>
      <c r="F29" s="124">
        <f>E29*MROUND(J29,0.5)</f>
        <v>0</v>
      </c>
      <c r="G29" s="193">
        <f>SUMIF(B:B,M29,J:J)</f>
        <v>0</v>
      </c>
      <c r="H29" s="194">
        <f>IFERROR(G29-F29,0)</f>
        <v>0</v>
      </c>
      <c r="I29" s="125">
        <f>(SUMIF(B:B,M29,I:I))</f>
        <v>0</v>
      </c>
      <c r="J29" s="195">
        <f>IFERROR(((SUMIF(B:B,M29,AC:AC))/$H$6),0)</f>
        <v>0</v>
      </c>
      <c r="K29" s="114">
        <f t="shared" si="6"/>
        <v>0</v>
      </c>
      <c r="M29" s="257" t="s">
        <v>81</v>
      </c>
      <c r="N29" s="115">
        <f>IFERROR(IF(($I29&lt;$J29),(SUMIF($B:$B,$M29,N:N)/SUMIF($B:$B,$M29,$AC:$AC)*$I29),(SUMIF($B:$B,$M29,N:N)/SUMIF($B:$B,$M29,$AC:$AC)*$J29)),0)</f>
        <v>0</v>
      </c>
      <c r="O29" s="115">
        <f t="shared" si="1"/>
        <v>0</v>
      </c>
      <c r="P29" s="115">
        <f t="shared" si="1"/>
        <v>0</v>
      </c>
      <c r="Q29" s="115">
        <f t="shared" si="1"/>
        <v>0</v>
      </c>
      <c r="R29" s="115">
        <f t="shared" si="1"/>
        <v>0</v>
      </c>
      <c r="S29" s="115">
        <f t="shared" si="1"/>
        <v>0</v>
      </c>
      <c r="T29" s="115">
        <f t="shared" si="1"/>
        <v>0</v>
      </c>
      <c r="U29" s="115">
        <f t="shared" si="1"/>
        <v>0</v>
      </c>
      <c r="V29" s="115">
        <f t="shared" si="1"/>
        <v>0</v>
      </c>
      <c r="W29" s="115">
        <f t="shared" si="1"/>
        <v>0</v>
      </c>
      <c r="X29" s="115">
        <f t="shared" si="1"/>
        <v>0</v>
      </c>
      <c r="Y29" s="115">
        <f t="shared" si="1"/>
        <v>0</v>
      </c>
      <c r="Z29" s="115">
        <f t="shared" si="1"/>
        <v>0</v>
      </c>
      <c r="AA29" s="115">
        <f t="shared" si="1"/>
        <v>0</v>
      </c>
      <c r="AB29" s="115">
        <f t="shared" si="1"/>
        <v>0</v>
      </c>
      <c r="AC29" s="213">
        <f t="shared" si="7"/>
        <v>0</v>
      </c>
      <c r="AD29" s="267">
        <f>ROUND(IF(F29&gt;G29,G29,F29),2)</f>
        <v>0</v>
      </c>
      <c r="AE29" s="168"/>
    </row>
    <row r="30" spans="1:31" outlineLevel="1" x14ac:dyDescent="0.25">
      <c r="A30" s="126"/>
      <c r="B30" s="126"/>
      <c r="C30" s="127"/>
      <c r="D30" s="127"/>
      <c r="E30" s="128"/>
      <c r="F30" s="129"/>
      <c r="G30" s="130"/>
      <c r="H30" s="104"/>
      <c r="J30" s="129"/>
      <c r="K30" s="131"/>
      <c r="M30" s="100"/>
      <c r="N30" s="100"/>
      <c r="O30" s="100"/>
      <c r="P30" s="100"/>
      <c r="Q30" s="100"/>
      <c r="R30" s="100"/>
      <c r="S30" s="100"/>
      <c r="T30" s="100"/>
      <c r="U30" s="100"/>
      <c r="V30" s="100"/>
      <c r="W30" s="100"/>
      <c r="X30" s="100"/>
      <c r="Y30" s="100"/>
      <c r="Z30" s="100"/>
      <c r="AA30" s="100"/>
      <c r="AB30" s="100"/>
      <c r="AC30" s="100"/>
      <c r="AD30" s="100"/>
    </row>
    <row r="31" spans="1:31" outlineLevel="1" x14ac:dyDescent="0.25">
      <c r="A31" s="126"/>
      <c r="B31" s="126"/>
      <c r="C31" s="126"/>
      <c r="D31" s="126"/>
      <c r="E31" s="128"/>
      <c r="F31" s="129"/>
      <c r="G31" s="130"/>
      <c r="H31" s="104"/>
      <c r="K31" s="131"/>
      <c r="M31" s="100"/>
      <c r="N31" s="100"/>
      <c r="O31" s="100"/>
      <c r="P31" s="100"/>
      <c r="Q31" s="100"/>
      <c r="R31" s="100"/>
      <c r="S31" s="100"/>
      <c r="T31" s="100"/>
      <c r="U31" s="100"/>
      <c r="V31" s="100"/>
      <c r="W31" s="100"/>
      <c r="X31" s="100"/>
      <c r="Y31" s="100"/>
      <c r="Z31" s="100"/>
      <c r="AA31" s="100"/>
      <c r="AB31" s="100"/>
      <c r="AC31" s="100"/>
      <c r="AD31" s="100"/>
    </row>
    <row r="32" spans="1:31" ht="31.5" x14ac:dyDescent="0.25">
      <c r="C32" s="319" t="s">
        <v>59</v>
      </c>
      <c r="D32" s="319"/>
      <c r="E32" s="319"/>
      <c r="F32" s="319"/>
      <c r="G32" s="319"/>
      <c r="H32" s="319"/>
      <c r="I32" s="319"/>
      <c r="J32" s="132"/>
      <c r="N32" s="77"/>
    </row>
    <row r="33" spans="1:31" x14ac:dyDescent="0.25">
      <c r="N33" s="77"/>
    </row>
    <row r="34" spans="1:31" ht="47.25" customHeight="1" x14ac:dyDescent="0.25">
      <c r="C34" s="112" t="s">
        <v>342</v>
      </c>
      <c r="D34" s="112" t="s">
        <v>343</v>
      </c>
      <c r="E34" s="112" t="s">
        <v>344</v>
      </c>
      <c r="F34" s="112" t="s">
        <v>388</v>
      </c>
      <c r="G34" s="112" t="s">
        <v>346</v>
      </c>
      <c r="H34" s="133"/>
      <c r="I34" s="134"/>
      <c r="J34" s="134"/>
      <c r="M34" s="77"/>
    </row>
    <row r="35" spans="1:31" ht="15" customHeight="1" outlineLevel="1" x14ac:dyDescent="0.25">
      <c r="C35" s="135">
        <f>IF('Basisdaten zum Projekt'!C5=0,0,DATE(YEAR('Basisdaten zum Projekt'!C5),1,1))</f>
        <v>44562</v>
      </c>
      <c r="D35" s="136">
        <f>F60</f>
        <v>0</v>
      </c>
      <c r="E35" s="137">
        <f t="shared" ref="E35" si="11">IFERROR(AC61,0)</f>
        <v>0</v>
      </c>
      <c r="F35" s="138">
        <f t="shared" ref="F35:F41" si="12">D35-E35</f>
        <v>0</v>
      </c>
      <c r="G35" s="139" t="str">
        <f>INDEX($B$1:B149,SUMPRODUCT(MAX((B48:B59&lt;&gt;"")*ROW(B48:B59))))</f>
        <v>P1</v>
      </c>
      <c r="H35" s="320" t="s">
        <v>347</v>
      </c>
      <c r="I35" s="140"/>
      <c r="J35" s="140"/>
      <c r="K35" s="141"/>
      <c r="L35" s="142"/>
      <c r="M35" s="143"/>
    </row>
    <row r="36" spans="1:31" outlineLevel="1" x14ac:dyDescent="0.25">
      <c r="C36" s="135">
        <f>IFERROR(IF(EDATE(C35,12)&lt;=(DATE(YEAR('Basisdaten zum Projekt'!$C$6),1,1)),EDATE(C35,12),""),"")</f>
        <v>44927</v>
      </c>
      <c r="D36" s="136">
        <f>F75</f>
        <v>0</v>
      </c>
      <c r="E36" s="137">
        <f>IFERROR(AC76,0)</f>
        <v>0</v>
      </c>
      <c r="F36" s="138">
        <f t="shared" si="12"/>
        <v>0</v>
      </c>
      <c r="G36" s="139" t="str">
        <f>INDEX(B1:B149,SUMPRODUCT(MAX((B63:B74&lt;&gt;"")*ROW(B63:B74))))</f>
        <v>P2</v>
      </c>
      <c r="H36" s="320"/>
      <c r="I36" s="140"/>
      <c r="J36" s="140"/>
      <c r="K36" s="141"/>
      <c r="L36" s="141"/>
      <c r="M36" s="77"/>
    </row>
    <row r="37" spans="1:31" ht="15.75" outlineLevel="1" x14ac:dyDescent="0.25">
      <c r="C37" s="135">
        <f>IFERROR(IF(EDATE(C36,12)&lt;=(DATE(YEAR('Basisdaten zum Projekt'!$C$6),1,1)),EDATE(C36,12),""),"")</f>
        <v>45292</v>
      </c>
      <c r="D37" s="136">
        <f>F90</f>
        <v>0</v>
      </c>
      <c r="E37" s="137">
        <f>IFERROR(AC91,0)</f>
        <v>0</v>
      </c>
      <c r="F37" s="138">
        <f t="shared" si="12"/>
        <v>0</v>
      </c>
      <c r="G37" s="139" t="str">
        <f>INDEX(B1:B149,SUMPRODUCT(MAX((B78:B89&lt;&gt;"")*ROW(B78:B89))))</f>
        <v>P2</v>
      </c>
      <c r="H37" s="320"/>
      <c r="M37"/>
    </row>
    <row r="38" spans="1:31" outlineLevel="1" x14ac:dyDescent="0.25">
      <c r="C38" s="135">
        <f>IFERROR(IF(EDATE(C37,12)&lt;=(DATE(YEAR('Basisdaten zum Projekt'!$C$6),1,1)),EDATE(C37,12),""),"")</f>
        <v>45658</v>
      </c>
      <c r="D38" s="136">
        <f>F105</f>
        <v>0</v>
      </c>
      <c r="E38" s="137">
        <f>IFERROR(AC106,0)</f>
        <v>0</v>
      </c>
      <c r="F38" s="138">
        <f t="shared" si="12"/>
        <v>0</v>
      </c>
      <c r="G38" s="139" t="str">
        <f>INDEX(B1:B149,SUMPRODUCT(MAX((B93:B104&lt;&gt;"")*ROW(B93:B104))))</f>
        <v>P2</v>
      </c>
      <c r="H38" s="320"/>
      <c r="M38" s="77"/>
    </row>
    <row r="39" spans="1:31" outlineLevel="1" x14ac:dyDescent="0.25">
      <c r="C39" s="135" t="str">
        <f>IFERROR(IF(EDATE(C38,12)&lt;=(DATE(YEAR('Basisdaten zum Projekt'!$C$6),1,1)),EDATE(C38,12),""),"")</f>
        <v/>
      </c>
      <c r="D39" s="136">
        <f>F120</f>
        <v>0</v>
      </c>
      <c r="E39" s="137">
        <f>IFERROR(AC121,0)</f>
        <v>0</v>
      </c>
      <c r="F39" s="138">
        <f t="shared" si="12"/>
        <v>0</v>
      </c>
      <c r="G39" s="139">
        <f>INDEX(B1:B149,SUMPRODUCT(MAX((B108:B119&lt;&gt;"")*ROW(B108:B119))))</f>
        <v>0</v>
      </c>
      <c r="H39" s="320"/>
      <c r="M39" s="144"/>
    </row>
    <row r="40" spans="1:31" outlineLevel="1" x14ac:dyDescent="0.25">
      <c r="C40" s="135" t="str">
        <f>IFERROR(IF(EDATE(C39,12)&lt;=(DATE(YEAR('Basisdaten zum Projekt'!$C$6),1,1)),EDATE(C39,12),""),"")</f>
        <v/>
      </c>
      <c r="D40" s="136">
        <f>F135</f>
        <v>0</v>
      </c>
      <c r="E40" s="137">
        <f>IFERROR(AC136,0)</f>
        <v>0</v>
      </c>
      <c r="F40" s="138">
        <f t="shared" si="12"/>
        <v>0</v>
      </c>
      <c r="G40" s="139">
        <f>INDEX(B1:B149,SUMPRODUCT(MAX((B123:B134&lt;&gt;"")*ROW(B123:B134))))</f>
        <v>0</v>
      </c>
      <c r="H40" s="320"/>
      <c r="M40" s="77"/>
    </row>
    <row r="41" spans="1:31" outlineLevel="1" x14ac:dyDescent="0.25">
      <c r="C41" s="135" t="str">
        <f>IFERROR(IF(EDATE(C40,12)&lt;=(DATE(YEAR('Basisdaten zum Projekt'!$C$6),1,1)),EDATE(C40,12),""),"")</f>
        <v/>
      </c>
      <c r="D41" s="136">
        <f>F150</f>
        <v>0</v>
      </c>
      <c r="E41" s="137">
        <f>IFERROR(AC151,0)</f>
        <v>0</v>
      </c>
      <c r="F41" s="138">
        <f t="shared" si="12"/>
        <v>0</v>
      </c>
      <c r="G41" s="139">
        <f>INDEX(B1:B149,SUMPRODUCT(MAX((B138:B149&lt;&gt;"")*ROW(B138:B149))))</f>
        <v>0</v>
      </c>
      <c r="H41" s="320"/>
      <c r="N41" s="77"/>
    </row>
    <row r="42" spans="1:31" outlineLevel="1" x14ac:dyDescent="0.25">
      <c r="E42" s="145"/>
      <c r="F42" s="146"/>
      <c r="G42" s="103"/>
      <c r="H42" s="147"/>
      <c r="I42" s="148"/>
      <c r="J42" s="149"/>
      <c r="O42" s="77"/>
    </row>
    <row r="43" spans="1:31" ht="24.75" customHeight="1" outlineLevel="1" x14ac:dyDescent="0.25">
      <c r="E43" s="145"/>
      <c r="F43" s="146"/>
      <c r="G43" s="103"/>
      <c r="H43" s="147"/>
      <c r="I43" s="150"/>
      <c r="J43" s="150"/>
      <c r="K43" s="149"/>
      <c r="O43" s="77"/>
    </row>
    <row r="44" spans="1:31" ht="33.75" x14ac:dyDescent="0.25">
      <c r="B44" s="319" t="s">
        <v>54</v>
      </c>
      <c r="C44" s="319"/>
      <c r="D44" s="319"/>
      <c r="E44" s="319"/>
      <c r="F44" s="319"/>
      <c r="G44" s="319"/>
      <c r="H44" s="319"/>
      <c r="I44" s="319"/>
      <c r="J44" s="319"/>
      <c r="K44" s="151"/>
      <c r="M44" s="321" t="s">
        <v>55</v>
      </c>
      <c r="N44" s="321"/>
      <c r="O44" s="321"/>
      <c r="P44" s="321"/>
      <c r="Q44" s="321"/>
      <c r="R44" s="321"/>
      <c r="S44" s="321"/>
      <c r="T44" s="321"/>
      <c r="U44" s="321"/>
      <c r="V44" s="321"/>
      <c r="W44" s="321"/>
      <c r="X44" s="321"/>
      <c r="Y44" s="321"/>
      <c r="Z44" s="321"/>
      <c r="AA44" s="321"/>
      <c r="AB44" s="321"/>
      <c r="AC44" s="321"/>
      <c r="AD44" s="321"/>
      <c r="AE44" s="321"/>
    </row>
    <row r="45" spans="1:31" ht="15.75" thickBot="1" x14ac:dyDescent="0.3">
      <c r="A45" s="45"/>
      <c r="E45" s="45"/>
    </row>
    <row r="46" spans="1:31" ht="15.75" customHeight="1" x14ac:dyDescent="0.25">
      <c r="B46" s="152"/>
      <c r="C46" s="152"/>
      <c r="D46" s="152"/>
      <c r="E46" s="322" t="s">
        <v>330</v>
      </c>
      <c r="F46" s="323"/>
      <c r="G46" s="324"/>
      <c r="H46" s="322" t="s">
        <v>331</v>
      </c>
      <c r="I46" s="323"/>
      <c r="J46" s="324"/>
      <c r="N46" s="325" t="s">
        <v>348</v>
      </c>
      <c r="O46" s="326"/>
      <c r="P46" s="326"/>
      <c r="Q46" s="326"/>
      <c r="R46" s="326"/>
      <c r="S46" s="326"/>
      <c r="T46" s="326"/>
      <c r="U46" s="326"/>
      <c r="V46" s="326"/>
      <c r="W46" s="326"/>
      <c r="X46" s="326"/>
      <c r="Y46" s="326"/>
      <c r="Z46" s="326"/>
      <c r="AA46" s="326"/>
      <c r="AB46" s="326"/>
      <c r="AC46" s="327"/>
    </row>
    <row r="47" spans="1:31" ht="49.5" customHeight="1" x14ac:dyDescent="0.25">
      <c r="B47" s="153" t="s">
        <v>105</v>
      </c>
      <c r="C47" s="153" t="s">
        <v>71</v>
      </c>
      <c r="D47" s="154" t="s">
        <v>349</v>
      </c>
      <c r="E47" s="155" t="s">
        <v>350</v>
      </c>
      <c r="F47" s="31" t="s">
        <v>351</v>
      </c>
      <c r="G47" s="156" t="s">
        <v>352</v>
      </c>
      <c r="H47" s="157" t="s">
        <v>350</v>
      </c>
      <c r="I47" s="31" t="s">
        <v>351</v>
      </c>
      <c r="J47" s="156" t="s">
        <v>353</v>
      </c>
      <c r="M47" s="31" t="s">
        <v>349</v>
      </c>
      <c r="N47" s="158" t="s">
        <v>354</v>
      </c>
      <c r="O47" s="158" t="s">
        <v>355</v>
      </c>
      <c r="P47" s="158" t="s">
        <v>356</v>
      </c>
      <c r="Q47" s="158" t="s">
        <v>357</v>
      </c>
      <c r="R47" s="158" t="s">
        <v>358</v>
      </c>
      <c r="S47" s="31" t="s">
        <v>359</v>
      </c>
      <c r="T47" s="31" t="s">
        <v>360</v>
      </c>
      <c r="U47" s="31" t="s">
        <v>361</v>
      </c>
      <c r="V47" s="31" t="s">
        <v>362</v>
      </c>
      <c r="W47" s="31" t="s">
        <v>363</v>
      </c>
      <c r="X47" s="31" t="s">
        <v>364</v>
      </c>
      <c r="Y47" s="31" t="s">
        <v>365</v>
      </c>
      <c r="Z47" s="31" t="s">
        <v>366</v>
      </c>
      <c r="AA47" s="31" t="s">
        <v>367</v>
      </c>
      <c r="AB47" s="31" t="s">
        <v>368</v>
      </c>
      <c r="AC47" s="158" t="s">
        <v>369</v>
      </c>
      <c r="AE47" s="159"/>
    </row>
    <row r="48" spans="1:31" outlineLevel="1" x14ac:dyDescent="0.25">
      <c r="B48" s="160" t="str">
        <f>IF(C48&gt;0,IFERROR(_xlfn.IFS(D48&lt;=DATE(YEAR('Basisdaten zum Projekt'!$E$12),MONTH('Basisdaten zum Projekt'!$E$12),1),'Basisdaten zum Projekt'!$A$12,D48&lt;=DATE(YEAR('Basisdaten zum Projekt'!$E$13),MONTH('Basisdaten zum Projekt'!$E$13),1),'Basisdaten zum Projekt'!$A$13,D48&lt;=DATE(YEAR('Basisdaten zum Projekt'!$E$14),MONTH('Basisdaten zum Projekt'!$E$14),1),'Basisdaten zum Projekt'!$A$14,D48&lt;=DATE(YEAR('Basisdaten zum Projekt'!$E$15),MONTH('Basisdaten zum Projekt'!$E$15),1),'Basisdaten zum Projekt'!$A$15,D48&lt;=DATE(YEAR('Basisdaten zum Projekt'!$E$16),MONTH('Basisdaten zum Projekt'!$E$16),1),'Basisdaten zum Projekt'!$A$16),""),"")</f>
        <v/>
      </c>
      <c r="C48" s="160">
        <f>IF(DATE(YEAR('Basisdaten zum Projekt'!$C$5),MONTH('Basisdaten zum Projekt'!$C$5),1)=D48,1,0)</f>
        <v>0</v>
      </c>
      <c r="D48" s="161">
        <f>IF('Basisdaten zum Projekt'!C5=0,0,DATE(YEAR('Basisdaten zum Projekt'!$C$5),1,1))</f>
        <v>44562</v>
      </c>
      <c r="E48" s="162"/>
      <c r="F48" s="115">
        <f t="shared" ref="F48:F59" si="13">215/12*E48</f>
        <v>0</v>
      </c>
      <c r="G48" s="163"/>
      <c r="H48" s="162"/>
      <c r="I48" s="115">
        <f t="shared" ref="I48:I59" si="14">215/12*H48</f>
        <v>0</v>
      </c>
      <c r="J48" s="164"/>
      <c r="M48" s="161">
        <f t="shared" ref="M48:M105" si="15">D48</f>
        <v>44562</v>
      </c>
      <c r="N48" s="166"/>
      <c r="O48" s="166"/>
      <c r="P48" s="166"/>
      <c r="Q48" s="166"/>
      <c r="R48" s="166"/>
      <c r="S48" s="166"/>
      <c r="T48" s="166"/>
      <c r="U48" s="166"/>
      <c r="V48" s="166"/>
      <c r="W48" s="166"/>
      <c r="X48" s="166"/>
      <c r="Y48" s="166"/>
      <c r="Z48" s="166"/>
      <c r="AA48" s="166"/>
      <c r="AB48" s="166"/>
      <c r="AC48" s="137">
        <f t="shared" ref="AC48:AC59" si="16">SUM(N48:AB48)</f>
        <v>0</v>
      </c>
      <c r="AE48" s="159"/>
    </row>
    <row r="49" spans="2:31" outlineLevel="1" x14ac:dyDescent="0.25">
      <c r="B49" s="160" t="str">
        <f>IF(C49&gt;0,IFERROR(_xlfn.IFS(D49&lt;=DATE(YEAR('Basisdaten zum Projekt'!$E$12),MONTH('Basisdaten zum Projekt'!$E$12),1),'Basisdaten zum Projekt'!$A$12,D49&lt;=DATE(YEAR('Basisdaten zum Projekt'!$E$13),MONTH('Basisdaten zum Projekt'!$E$13),1),'Basisdaten zum Projekt'!$A$13,D49&lt;=DATE(YEAR('Basisdaten zum Projekt'!$E$14),MONTH('Basisdaten zum Projekt'!$E$14),1),'Basisdaten zum Projekt'!$A$14,D49&lt;=DATE(YEAR('Basisdaten zum Projekt'!$E$15),MONTH('Basisdaten zum Projekt'!$E$15),1),'Basisdaten zum Projekt'!$A$15,D49&lt;=DATE(YEAR('Basisdaten zum Projekt'!$E$16),MONTH('Basisdaten zum Projekt'!$E$16),1),'Basisdaten zum Projekt'!$A$16),""),"")</f>
        <v/>
      </c>
      <c r="C49" s="160">
        <f>IF(C48&gt;0,C48+1,IF(DATE(YEAR('Basisdaten zum Projekt'!$C$5),MONTH('Basisdaten zum Projekt'!$C$5),1)=D49,1,0))</f>
        <v>0</v>
      </c>
      <c r="D49" s="161">
        <f t="shared" ref="D49:D59" si="17">DATE(YEAR(D48),MONTH(D48)+1,DAY(D48))</f>
        <v>44593</v>
      </c>
      <c r="E49" s="162"/>
      <c r="F49" s="115">
        <f t="shared" si="13"/>
        <v>0</v>
      </c>
      <c r="G49" s="163"/>
      <c r="H49" s="162"/>
      <c r="I49" s="115">
        <f t="shared" si="14"/>
        <v>0</v>
      </c>
      <c r="J49" s="164"/>
      <c r="M49" s="161">
        <f t="shared" si="15"/>
        <v>44593</v>
      </c>
      <c r="N49" s="166"/>
      <c r="O49" s="166"/>
      <c r="P49" s="166"/>
      <c r="Q49" s="166"/>
      <c r="R49" s="166"/>
      <c r="S49" s="166"/>
      <c r="T49" s="166"/>
      <c r="U49" s="166"/>
      <c r="V49" s="166"/>
      <c r="W49" s="166"/>
      <c r="X49" s="166"/>
      <c r="Y49" s="166"/>
      <c r="Z49" s="166"/>
      <c r="AA49" s="166"/>
      <c r="AB49" s="166"/>
      <c r="AC49" s="137">
        <f t="shared" si="16"/>
        <v>0</v>
      </c>
      <c r="AE49" s="159"/>
    </row>
    <row r="50" spans="2:31" outlineLevel="1" x14ac:dyDescent="0.25">
      <c r="B50" s="160" t="str">
        <f>IF(C50&gt;0,IFERROR(_xlfn.IFS(D50&lt;=DATE(YEAR('Basisdaten zum Projekt'!$E$12),MONTH('Basisdaten zum Projekt'!$E$12),1),'Basisdaten zum Projekt'!$A$12,D50&lt;=DATE(YEAR('Basisdaten zum Projekt'!$E$13),MONTH('Basisdaten zum Projekt'!$E$13),1),'Basisdaten zum Projekt'!$A$13,D50&lt;=DATE(YEAR('Basisdaten zum Projekt'!$E$14),MONTH('Basisdaten zum Projekt'!$E$14),1),'Basisdaten zum Projekt'!$A$14,D50&lt;=DATE(YEAR('Basisdaten zum Projekt'!$E$15),MONTH('Basisdaten zum Projekt'!$E$15),1),'Basisdaten zum Projekt'!$A$15,D50&lt;=DATE(YEAR('Basisdaten zum Projekt'!$E$16),MONTH('Basisdaten zum Projekt'!$E$16),1),'Basisdaten zum Projekt'!$A$16),""),"")</f>
        <v/>
      </c>
      <c r="C50" s="160">
        <f>IF(C49&gt;0,C49+1,IF(DATE(YEAR('Basisdaten zum Projekt'!$C$5),MONTH('Basisdaten zum Projekt'!$C$5),1)=D50,1,0))</f>
        <v>0</v>
      </c>
      <c r="D50" s="161">
        <f t="shared" si="17"/>
        <v>44621</v>
      </c>
      <c r="E50" s="162"/>
      <c r="F50" s="115">
        <f t="shared" si="13"/>
        <v>0</v>
      </c>
      <c r="G50" s="163"/>
      <c r="H50" s="162"/>
      <c r="I50" s="115">
        <f t="shared" si="14"/>
        <v>0</v>
      </c>
      <c r="J50" s="164"/>
      <c r="M50" s="161">
        <f t="shared" si="15"/>
        <v>44621</v>
      </c>
      <c r="N50" s="166"/>
      <c r="O50" s="166"/>
      <c r="P50" s="166"/>
      <c r="Q50" s="166"/>
      <c r="R50" s="166"/>
      <c r="S50" s="166"/>
      <c r="T50" s="166"/>
      <c r="U50" s="166"/>
      <c r="V50" s="166"/>
      <c r="W50" s="166"/>
      <c r="X50" s="166"/>
      <c r="Y50" s="166"/>
      <c r="Z50" s="166"/>
      <c r="AA50" s="166"/>
      <c r="AB50" s="166"/>
      <c r="AC50" s="137">
        <f t="shared" si="16"/>
        <v>0</v>
      </c>
      <c r="AE50" s="159"/>
    </row>
    <row r="51" spans="2:31" outlineLevel="1" x14ac:dyDescent="0.25">
      <c r="B51" s="160" t="str">
        <f>IF(C51&gt;0,IFERROR(_xlfn.IFS(D51&lt;=DATE(YEAR('Basisdaten zum Projekt'!$E$12),MONTH('Basisdaten zum Projekt'!$E$12),1),'Basisdaten zum Projekt'!$A$12,D51&lt;=DATE(YEAR('Basisdaten zum Projekt'!$E$13),MONTH('Basisdaten zum Projekt'!$E$13),1),'Basisdaten zum Projekt'!$A$13,D51&lt;=DATE(YEAR('Basisdaten zum Projekt'!$E$14),MONTH('Basisdaten zum Projekt'!$E$14),1),'Basisdaten zum Projekt'!$A$14,D51&lt;=DATE(YEAR('Basisdaten zum Projekt'!$E$15),MONTH('Basisdaten zum Projekt'!$E$15),1),'Basisdaten zum Projekt'!$A$15,D51&lt;=DATE(YEAR('Basisdaten zum Projekt'!$E$16),MONTH('Basisdaten zum Projekt'!$E$16),1),'Basisdaten zum Projekt'!$A$16),""),"")</f>
        <v>P1</v>
      </c>
      <c r="C51" s="160">
        <f>IF(C50&gt;0,C50+1,IF(DATE(YEAR('Basisdaten zum Projekt'!$C$5),MONTH('Basisdaten zum Projekt'!$C$5),1)=D51,1,0))</f>
        <v>1</v>
      </c>
      <c r="D51" s="161">
        <f t="shared" si="17"/>
        <v>44652</v>
      </c>
      <c r="E51" s="162"/>
      <c r="F51" s="115">
        <f t="shared" si="13"/>
        <v>0</v>
      </c>
      <c r="G51" s="163"/>
      <c r="H51" s="162"/>
      <c r="I51" s="115">
        <f t="shared" si="14"/>
        <v>0</v>
      </c>
      <c r="J51" s="164"/>
      <c r="M51" s="161">
        <f t="shared" si="15"/>
        <v>44652</v>
      </c>
      <c r="N51" s="166"/>
      <c r="O51" s="166"/>
      <c r="P51" s="166"/>
      <c r="Q51" s="166"/>
      <c r="R51" s="166"/>
      <c r="S51" s="166"/>
      <c r="T51" s="166"/>
      <c r="U51" s="166"/>
      <c r="V51" s="166"/>
      <c r="W51" s="166"/>
      <c r="X51" s="166"/>
      <c r="Y51" s="166"/>
      <c r="Z51" s="166"/>
      <c r="AA51" s="166"/>
      <c r="AB51" s="166"/>
      <c r="AC51" s="137">
        <f t="shared" si="16"/>
        <v>0</v>
      </c>
      <c r="AD51" s="167"/>
    </row>
    <row r="52" spans="2:31" outlineLevel="1" x14ac:dyDescent="0.25">
      <c r="B52" s="160" t="str">
        <f>IF(C52&gt;0,IFERROR(_xlfn.IFS(D52&lt;=DATE(YEAR('Basisdaten zum Projekt'!$E$12),MONTH('Basisdaten zum Projekt'!$E$12),1),'Basisdaten zum Projekt'!$A$12,D52&lt;=DATE(YEAR('Basisdaten zum Projekt'!$E$13),MONTH('Basisdaten zum Projekt'!$E$13),1),'Basisdaten zum Projekt'!$A$13,D52&lt;=DATE(YEAR('Basisdaten zum Projekt'!$E$14),MONTH('Basisdaten zum Projekt'!$E$14),1),'Basisdaten zum Projekt'!$A$14,D52&lt;=DATE(YEAR('Basisdaten zum Projekt'!$E$15),MONTH('Basisdaten zum Projekt'!$E$15),1),'Basisdaten zum Projekt'!$A$15,D52&lt;=DATE(YEAR('Basisdaten zum Projekt'!$E$16),MONTH('Basisdaten zum Projekt'!$E$16),1),'Basisdaten zum Projekt'!$A$16),""),"")</f>
        <v>P1</v>
      </c>
      <c r="C52" s="160">
        <f>IF(C51&gt;0,C51+1,IF(DATE(YEAR('Basisdaten zum Projekt'!$C$5),MONTH('Basisdaten zum Projekt'!$C$5),1)=D52,1,0))</f>
        <v>2</v>
      </c>
      <c r="D52" s="161">
        <f t="shared" si="17"/>
        <v>44682</v>
      </c>
      <c r="E52" s="198"/>
      <c r="F52" s="115">
        <f t="shared" si="13"/>
        <v>0</v>
      </c>
      <c r="G52" s="199"/>
      <c r="H52" s="198"/>
      <c r="I52" s="115">
        <f t="shared" si="14"/>
        <v>0</v>
      </c>
      <c r="J52" s="200"/>
      <c r="M52" s="161">
        <f t="shared" si="15"/>
        <v>44682</v>
      </c>
      <c r="N52" s="166"/>
      <c r="O52" s="166"/>
      <c r="P52" s="166"/>
      <c r="Q52" s="166"/>
      <c r="R52" s="166"/>
      <c r="S52" s="166"/>
      <c r="T52" s="166"/>
      <c r="U52" s="166"/>
      <c r="V52" s="166"/>
      <c r="W52" s="166"/>
      <c r="X52" s="166"/>
      <c r="Y52" s="166"/>
      <c r="Z52" s="166"/>
      <c r="AA52" s="166"/>
      <c r="AB52" s="166"/>
      <c r="AC52" s="137">
        <f t="shared" si="16"/>
        <v>0</v>
      </c>
      <c r="AD52" s="167"/>
      <c r="AE52" s="159"/>
    </row>
    <row r="53" spans="2:31" outlineLevel="1" x14ac:dyDescent="0.25">
      <c r="B53" s="160" t="str">
        <f>IF(C53&gt;0,IFERROR(_xlfn.IFS(D53&lt;=DATE(YEAR('Basisdaten zum Projekt'!$E$12),MONTH('Basisdaten zum Projekt'!$E$12),1),'Basisdaten zum Projekt'!$A$12,D53&lt;=DATE(YEAR('Basisdaten zum Projekt'!$E$13),MONTH('Basisdaten zum Projekt'!$E$13),1),'Basisdaten zum Projekt'!$A$13,D53&lt;=DATE(YEAR('Basisdaten zum Projekt'!$E$14),MONTH('Basisdaten zum Projekt'!$E$14),1),'Basisdaten zum Projekt'!$A$14,D53&lt;=DATE(YEAR('Basisdaten zum Projekt'!$E$15),MONTH('Basisdaten zum Projekt'!$E$15),1),'Basisdaten zum Projekt'!$A$15,D53&lt;=DATE(YEAR('Basisdaten zum Projekt'!$E$16),MONTH('Basisdaten zum Projekt'!$E$16),1),'Basisdaten zum Projekt'!$A$16),""),"")</f>
        <v>P1</v>
      </c>
      <c r="C53" s="160">
        <f>IF(C52&gt;0,C52+1,IF(DATE(YEAR('Basisdaten zum Projekt'!$C$5),MONTH('Basisdaten zum Projekt'!$C$5),1)=D53,1,0))</f>
        <v>3</v>
      </c>
      <c r="D53" s="161">
        <f t="shared" si="17"/>
        <v>44713</v>
      </c>
      <c r="E53" s="198"/>
      <c r="F53" s="115">
        <f t="shared" si="13"/>
        <v>0</v>
      </c>
      <c r="G53" s="199"/>
      <c r="H53" s="198"/>
      <c r="I53" s="115">
        <f t="shared" si="14"/>
        <v>0</v>
      </c>
      <c r="J53" s="200"/>
      <c r="M53" s="161">
        <f t="shared" si="15"/>
        <v>44713</v>
      </c>
      <c r="N53" s="166"/>
      <c r="O53" s="166"/>
      <c r="P53" s="166"/>
      <c r="Q53" s="166"/>
      <c r="R53" s="166"/>
      <c r="S53" s="166"/>
      <c r="T53" s="166"/>
      <c r="U53" s="166"/>
      <c r="V53" s="166"/>
      <c r="W53" s="166"/>
      <c r="X53" s="166"/>
      <c r="Y53" s="166"/>
      <c r="Z53" s="166"/>
      <c r="AA53" s="166"/>
      <c r="AB53" s="166"/>
      <c r="AC53" s="137">
        <f t="shared" si="16"/>
        <v>0</v>
      </c>
      <c r="AD53" s="167"/>
      <c r="AE53" s="159"/>
    </row>
    <row r="54" spans="2:31" outlineLevel="1" x14ac:dyDescent="0.25">
      <c r="B54" s="160" t="str">
        <f>IF(C54&gt;0,IFERROR(_xlfn.IFS(D54&lt;=DATE(YEAR('Basisdaten zum Projekt'!$E$12),MONTH('Basisdaten zum Projekt'!$E$12),1),'Basisdaten zum Projekt'!$A$12,D54&lt;=DATE(YEAR('Basisdaten zum Projekt'!$E$13),MONTH('Basisdaten zum Projekt'!$E$13),1),'Basisdaten zum Projekt'!$A$13,D54&lt;=DATE(YEAR('Basisdaten zum Projekt'!$E$14),MONTH('Basisdaten zum Projekt'!$E$14),1),'Basisdaten zum Projekt'!$A$14,D54&lt;=DATE(YEAR('Basisdaten zum Projekt'!$E$15),MONTH('Basisdaten zum Projekt'!$E$15),1),'Basisdaten zum Projekt'!$A$15,D54&lt;=DATE(YEAR('Basisdaten zum Projekt'!$E$16),MONTH('Basisdaten zum Projekt'!$E$16),1),'Basisdaten zum Projekt'!$A$16),""),"")</f>
        <v>P1</v>
      </c>
      <c r="C54" s="160">
        <f>IF(C53&gt;0,C53+1,IF(DATE(YEAR('Basisdaten zum Projekt'!$C$5),MONTH('Basisdaten zum Projekt'!$C$5),1)=D54,1,0))</f>
        <v>4</v>
      </c>
      <c r="D54" s="161">
        <f t="shared" si="17"/>
        <v>44743</v>
      </c>
      <c r="E54" s="198"/>
      <c r="F54" s="115">
        <f t="shared" si="13"/>
        <v>0</v>
      </c>
      <c r="G54" s="199"/>
      <c r="H54" s="198"/>
      <c r="I54" s="115">
        <f t="shared" si="14"/>
        <v>0</v>
      </c>
      <c r="J54" s="200"/>
      <c r="M54" s="161">
        <f t="shared" si="15"/>
        <v>44743</v>
      </c>
      <c r="N54" s="166"/>
      <c r="O54" s="166"/>
      <c r="P54" s="166"/>
      <c r="Q54" s="166"/>
      <c r="R54" s="166"/>
      <c r="S54" s="166"/>
      <c r="T54" s="166"/>
      <c r="U54" s="166"/>
      <c r="V54" s="166"/>
      <c r="W54" s="166"/>
      <c r="X54" s="166"/>
      <c r="Y54" s="166"/>
      <c r="Z54" s="166"/>
      <c r="AA54" s="166"/>
      <c r="AB54" s="166"/>
      <c r="AC54" s="137">
        <f t="shared" si="16"/>
        <v>0</v>
      </c>
      <c r="AD54" s="167"/>
      <c r="AE54" s="151"/>
    </row>
    <row r="55" spans="2:31" outlineLevel="1" x14ac:dyDescent="0.25">
      <c r="B55" s="160" t="str">
        <f>IF(C55&gt;0,IFERROR(_xlfn.IFS(D55&lt;=DATE(YEAR('Basisdaten zum Projekt'!$E$12),MONTH('Basisdaten zum Projekt'!$E$12),1),'Basisdaten zum Projekt'!$A$12,D55&lt;=DATE(YEAR('Basisdaten zum Projekt'!$E$13),MONTH('Basisdaten zum Projekt'!$E$13),1),'Basisdaten zum Projekt'!$A$13,D55&lt;=DATE(YEAR('Basisdaten zum Projekt'!$E$14),MONTH('Basisdaten zum Projekt'!$E$14),1),'Basisdaten zum Projekt'!$A$14,D55&lt;=DATE(YEAR('Basisdaten zum Projekt'!$E$15),MONTH('Basisdaten zum Projekt'!$E$15),1),'Basisdaten zum Projekt'!$A$15,D55&lt;=DATE(YEAR('Basisdaten zum Projekt'!$E$16),MONTH('Basisdaten zum Projekt'!$E$16),1),'Basisdaten zum Projekt'!$A$16),""),"")</f>
        <v>P1</v>
      </c>
      <c r="C55" s="160">
        <f>IF(C54&gt;0,C54+1,IF(DATE(YEAR('Basisdaten zum Projekt'!$C$5),MONTH('Basisdaten zum Projekt'!$C$5),1)=D55,1,0))</f>
        <v>5</v>
      </c>
      <c r="D55" s="161">
        <f t="shared" si="17"/>
        <v>44774</v>
      </c>
      <c r="E55" s="162"/>
      <c r="F55" s="115">
        <f t="shared" si="13"/>
        <v>0</v>
      </c>
      <c r="G55" s="163"/>
      <c r="H55" s="162"/>
      <c r="I55" s="115">
        <f t="shared" si="14"/>
        <v>0</v>
      </c>
      <c r="J55" s="164"/>
      <c r="M55" s="161">
        <f t="shared" si="15"/>
        <v>44774</v>
      </c>
      <c r="N55" s="166"/>
      <c r="O55" s="166"/>
      <c r="P55" s="166"/>
      <c r="Q55" s="166"/>
      <c r="R55" s="166"/>
      <c r="S55" s="166"/>
      <c r="T55" s="166"/>
      <c r="U55" s="166"/>
      <c r="V55" s="166"/>
      <c r="W55" s="166"/>
      <c r="X55" s="166"/>
      <c r="Y55" s="166"/>
      <c r="Z55" s="166"/>
      <c r="AA55" s="166"/>
      <c r="AB55" s="166"/>
      <c r="AC55" s="137">
        <f t="shared" si="16"/>
        <v>0</v>
      </c>
      <c r="AD55" s="167"/>
      <c r="AE55" s="151"/>
    </row>
    <row r="56" spans="2:31" outlineLevel="1" x14ac:dyDescent="0.25">
      <c r="B56" s="160" t="str">
        <f>IF(C56&gt;0,IFERROR(_xlfn.IFS(D56&lt;=DATE(YEAR('Basisdaten zum Projekt'!$E$12),MONTH('Basisdaten zum Projekt'!$E$12),1),'Basisdaten zum Projekt'!$A$12,D56&lt;=DATE(YEAR('Basisdaten zum Projekt'!$E$13),MONTH('Basisdaten zum Projekt'!$E$13),1),'Basisdaten zum Projekt'!$A$13,D56&lt;=DATE(YEAR('Basisdaten zum Projekt'!$E$14),MONTH('Basisdaten zum Projekt'!$E$14),1),'Basisdaten zum Projekt'!$A$14,D56&lt;=DATE(YEAR('Basisdaten zum Projekt'!$E$15),MONTH('Basisdaten zum Projekt'!$E$15),1),'Basisdaten zum Projekt'!$A$15,D56&lt;=DATE(YEAR('Basisdaten zum Projekt'!$E$16),MONTH('Basisdaten zum Projekt'!$E$16),1),'Basisdaten zum Projekt'!$A$16),""),"")</f>
        <v>P1</v>
      </c>
      <c r="C56" s="160">
        <f>IF(C55&gt;0,C55+1,IF(DATE(YEAR('Basisdaten zum Projekt'!$C$5),MONTH('Basisdaten zum Projekt'!$C$5),1)=D56,1,0))</f>
        <v>6</v>
      </c>
      <c r="D56" s="161">
        <f t="shared" si="17"/>
        <v>44805</v>
      </c>
      <c r="E56" s="162"/>
      <c r="F56" s="115">
        <f t="shared" si="13"/>
        <v>0</v>
      </c>
      <c r="G56" s="163"/>
      <c r="H56" s="162"/>
      <c r="I56" s="115">
        <f t="shared" si="14"/>
        <v>0</v>
      </c>
      <c r="J56" s="164"/>
      <c r="M56" s="161">
        <f t="shared" si="15"/>
        <v>44805</v>
      </c>
      <c r="N56" s="166"/>
      <c r="O56" s="166"/>
      <c r="P56" s="166"/>
      <c r="Q56" s="166"/>
      <c r="R56" s="166"/>
      <c r="S56" s="166"/>
      <c r="T56" s="166"/>
      <c r="U56" s="166"/>
      <c r="V56" s="166"/>
      <c r="W56" s="166"/>
      <c r="X56" s="166"/>
      <c r="Y56" s="166"/>
      <c r="Z56" s="166"/>
      <c r="AA56" s="166"/>
      <c r="AB56" s="166"/>
      <c r="AC56" s="137">
        <f t="shared" si="16"/>
        <v>0</v>
      </c>
      <c r="AD56" s="167"/>
    </row>
    <row r="57" spans="2:31" outlineLevel="1" x14ac:dyDescent="0.25">
      <c r="B57" s="160" t="str">
        <f>IF(C57&gt;0,IFERROR(_xlfn.IFS(D57&lt;=DATE(YEAR('Basisdaten zum Projekt'!$E$12),MONTH('Basisdaten zum Projekt'!$E$12),1),'Basisdaten zum Projekt'!$A$12,D57&lt;=DATE(YEAR('Basisdaten zum Projekt'!$E$13),MONTH('Basisdaten zum Projekt'!$E$13),1),'Basisdaten zum Projekt'!$A$13,D57&lt;=DATE(YEAR('Basisdaten zum Projekt'!$E$14),MONTH('Basisdaten zum Projekt'!$E$14),1),'Basisdaten zum Projekt'!$A$14,D57&lt;=DATE(YEAR('Basisdaten zum Projekt'!$E$15),MONTH('Basisdaten zum Projekt'!$E$15),1),'Basisdaten zum Projekt'!$A$15,D57&lt;=DATE(YEAR('Basisdaten zum Projekt'!$E$16),MONTH('Basisdaten zum Projekt'!$E$16),1),'Basisdaten zum Projekt'!$A$16),""),"")</f>
        <v>P1</v>
      </c>
      <c r="C57" s="160">
        <f>IF(C56&gt;0,C56+1,IF(DATE(YEAR('Basisdaten zum Projekt'!$C$5),MONTH('Basisdaten zum Projekt'!$C$5),1)=D57,1,0))</f>
        <v>7</v>
      </c>
      <c r="D57" s="161">
        <f t="shared" si="17"/>
        <v>44835</v>
      </c>
      <c r="E57" s="162"/>
      <c r="F57" s="115">
        <f t="shared" si="13"/>
        <v>0</v>
      </c>
      <c r="G57" s="163"/>
      <c r="H57" s="162"/>
      <c r="I57" s="115">
        <f t="shared" si="14"/>
        <v>0</v>
      </c>
      <c r="J57" s="164"/>
      <c r="M57" s="161">
        <f t="shared" si="15"/>
        <v>44835</v>
      </c>
      <c r="N57" s="166"/>
      <c r="O57" s="166"/>
      <c r="P57" s="166"/>
      <c r="Q57" s="166"/>
      <c r="R57" s="166"/>
      <c r="S57" s="166"/>
      <c r="T57" s="166"/>
      <c r="U57" s="166"/>
      <c r="V57" s="166"/>
      <c r="W57" s="166"/>
      <c r="X57" s="166"/>
      <c r="Y57" s="166"/>
      <c r="Z57" s="166"/>
      <c r="AA57" s="166"/>
      <c r="AB57" s="166"/>
      <c r="AC57" s="137">
        <f t="shared" si="16"/>
        <v>0</v>
      </c>
      <c r="AD57" s="167"/>
      <c r="AE57" s="168"/>
    </row>
    <row r="58" spans="2:31" outlineLevel="1" x14ac:dyDescent="0.25">
      <c r="B58" s="160" t="str">
        <f>IF(C58&gt;0,IFERROR(_xlfn.IFS(D58&lt;=DATE(YEAR('Basisdaten zum Projekt'!$E$12),MONTH('Basisdaten zum Projekt'!$E$12),1),'Basisdaten zum Projekt'!$A$12,D58&lt;=DATE(YEAR('Basisdaten zum Projekt'!$E$13),MONTH('Basisdaten zum Projekt'!$E$13),1),'Basisdaten zum Projekt'!$A$13,D58&lt;=DATE(YEAR('Basisdaten zum Projekt'!$E$14),MONTH('Basisdaten zum Projekt'!$E$14),1),'Basisdaten zum Projekt'!$A$14,D58&lt;=DATE(YEAR('Basisdaten zum Projekt'!$E$15),MONTH('Basisdaten zum Projekt'!$E$15),1),'Basisdaten zum Projekt'!$A$15,D58&lt;=DATE(YEAR('Basisdaten zum Projekt'!$E$16),MONTH('Basisdaten zum Projekt'!$E$16),1),'Basisdaten zum Projekt'!$A$16),""),"")</f>
        <v>P1</v>
      </c>
      <c r="C58" s="160">
        <f>IF(C57&gt;0,C57+1,IF(DATE(YEAR('Basisdaten zum Projekt'!$C$5),MONTH('Basisdaten zum Projekt'!$C$5),1)=D58,1,0))</f>
        <v>8</v>
      </c>
      <c r="D58" s="161">
        <f t="shared" si="17"/>
        <v>44866</v>
      </c>
      <c r="E58" s="162"/>
      <c r="F58" s="115">
        <f t="shared" si="13"/>
        <v>0</v>
      </c>
      <c r="G58" s="163"/>
      <c r="H58" s="162"/>
      <c r="I58" s="115">
        <f t="shared" si="14"/>
        <v>0</v>
      </c>
      <c r="J58" s="164"/>
      <c r="M58" s="161">
        <f t="shared" si="15"/>
        <v>44866</v>
      </c>
      <c r="N58" s="166"/>
      <c r="O58" s="166"/>
      <c r="P58" s="166"/>
      <c r="Q58" s="166"/>
      <c r="R58" s="166"/>
      <c r="S58" s="166"/>
      <c r="T58" s="166"/>
      <c r="U58" s="166"/>
      <c r="V58" s="166"/>
      <c r="W58" s="166"/>
      <c r="X58" s="166"/>
      <c r="Y58" s="166"/>
      <c r="Z58" s="166"/>
      <c r="AA58" s="166"/>
      <c r="AB58" s="166"/>
      <c r="AC58" s="137">
        <f t="shared" si="16"/>
        <v>0</v>
      </c>
      <c r="AD58" s="167"/>
    </row>
    <row r="59" spans="2:31" outlineLevel="1" x14ac:dyDescent="0.25">
      <c r="B59" s="160" t="str">
        <f>IF(C59&gt;0,IFERROR(_xlfn.IFS(D59&lt;=DATE(YEAR('Basisdaten zum Projekt'!$E$12),MONTH('Basisdaten zum Projekt'!$E$12),1),'Basisdaten zum Projekt'!$A$12,D59&lt;=DATE(YEAR('Basisdaten zum Projekt'!$E$13),MONTH('Basisdaten zum Projekt'!$E$13),1),'Basisdaten zum Projekt'!$A$13,D59&lt;=DATE(YEAR('Basisdaten zum Projekt'!$E$14),MONTH('Basisdaten zum Projekt'!$E$14),1),'Basisdaten zum Projekt'!$A$14,D59&lt;=DATE(YEAR('Basisdaten zum Projekt'!$E$15),MONTH('Basisdaten zum Projekt'!$E$15),1),'Basisdaten zum Projekt'!$A$15,D59&lt;=DATE(YEAR('Basisdaten zum Projekt'!$E$16),MONTH('Basisdaten zum Projekt'!$E$16),1),'Basisdaten zum Projekt'!$A$16),""),"")</f>
        <v>P1</v>
      </c>
      <c r="C59" s="160">
        <f>IF(C58&gt;0,C58+1,IF(DATE(YEAR('Basisdaten zum Projekt'!$C$5),MONTH('Basisdaten zum Projekt'!$C$5),1)=D59,1,0))</f>
        <v>9</v>
      </c>
      <c r="D59" s="161">
        <f t="shared" si="17"/>
        <v>44896</v>
      </c>
      <c r="E59" s="162"/>
      <c r="F59" s="115">
        <f t="shared" si="13"/>
        <v>0</v>
      </c>
      <c r="G59" s="163"/>
      <c r="H59" s="162"/>
      <c r="I59" s="115">
        <f t="shared" si="14"/>
        <v>0</v>
      </c>
      <c r="J59" s="164"/>
      <c r="M59" s="161">
        <f t="shared" si="15"/>
        <v>44896</v>
      </c>
      <c r="N59" s="166"/>
      <c r="O59" s="166"/>
      <c r="P59" s="166"/>
      <c r="Q59" s="166"/>
      <c r="R59" s="166"/>
      <c r="S59" s="166"/>
      <c r="T59" s="166"/>
      <c r="U59" s="166"/>
      <c r="V59" s="166"/>
      <c r="W59" s="166"/>
      <c r="X59" s="166"/>
      <c r="Y59" s="166"/>
      <c r="Z59" s="166"/>
      <c r="AA59" s="166"/>
      <c r="AB59" s="166"/>
      <c r="AC59" s="137">
        <f t="shared" si="16"/>
        <v>0</v>
      </c>
      <c r="AD59" s="167"/>
    </row>
    <row r="60" spans="2:31" ht="15.75" thickBot="1" x14ac:dyDescent="0.3">
      <c r="B60" s="169"/>
      <c r="C60" s="170"/>
      <c r="D60" s="171">
        <f>D59</f>
        <v>44896</v>
      </c>
      <c r="E60" s="172"/>
      <c r="F60" s="173">
        <f>SUM(F48:F59)</f>
        <v>0</v>
      </c>
      <c r="G60" s="174">
        <f>SUM(G48:G59)</f>
        <v>0</v>
      </c>
      <c r="H60" s="175"/>
      <c r="I60" s="173">
        <f>SUM(I48:I59)</f>
        <v>0</v>
      </c>
      <c r="J60" s="174">
        <f>SUM(J48:J59)</f>
        <v>0</v>
      </c>
      <c r="M60" s="171">
        <f t="shared" si="15"/>
        <v>44896</v>
      </c>
      <c r="N60" s="178">
        <f>SUM(N48:N59)</f>
        <v>0</v>
      </c>
      <c r="O60" s="177">
        <f>SUM(O48:O59)</f>
        <v>0</v>
      </c>
      <c r="P60" s="178">
        <f>SUM(P48:P59)</f>
        <v>0</v>
      </c>
      <c r="Q60" s="177">
        <f>SUM(Q48:Q59)</f>
        <v>0</v>
      </c>
      <c r="R60" s="177">
        <f>SUM(R48:R59)</f>
        <v>0</v>
      </c>
      <c r="S60" s="177">
        <f t="shared" ref="S60:AB60" si="18">SUM(S48:S59)</f>
        <v>0</v>
      </c>
      <c r="T60" s="177">
        <f t="shared" si="18"/>
        <v>0</v>
      </c>
      <c r="U60" s="177">
        <f t="shared" si="18"/>
        <v>0</v>
      </c>
      <c r="V60" s="177">
        <f t="shared" si="18"/>
        <v>0</v>
      </c>
      <c r="W60" s="177">
        <f t="shared" si="18"/>
        <v>0</v>
      </c>
      <c r="X60" s="177">
        <f t="shared" si="18"/>
        <v>0</v>
      </c>
      <c r="Y60" s="177">
        <f t="shared" si="18"/>
        <v>0</v>
      </c>
      <c r="Z60" s="177">
        <f t="shared" si="18"/>
        <v>0</v>
      </c>
      <c r="AA60" s="177">
        <f t="shared" si="18"/>
        <v>0</v>
      </c>
      <c r="AB60" s="177">
        <f t="shared" si="18"/>
        <v>0</v>
      </c>
      <c r="AC60" s="177">
        <f>SUM(AC48:AC59)</f>
        <v>0</v>
      </c>
      <c r="AD60" s="167"/>
    </row>
    <row r="61" spans="2:31" ht="28.5" customHeight="1" x14ac:dyDescent="0.25">
      <c r="B61" s="19"/>
      <c r="C61" s="19"/>
      <c r="N61" s="178">
        <f>IFERROR(N60/$H$6,0)</f>
        <v>0</v>
      </c>
      <c r="O61" s="178">
        <f>IFERROR(O60/$H$6,0)</f>
        <v>0</v>
      </c>
      <c r="P61" s="178">
        <f>IFERROR(P60/$H$6,0)</f>
        <v>0</v>
      </c>
      <c r="Q61" s="178">
        <f>IFERROR(Q60/$H$6,0)</f>
        <v>0</v>
      </c>
      <c r="R61" s="178">
        <f>IFERROR(R60/$H$6,0)</f>
        <v>0</v>
      </c>
      <c r="S61" s="178">
        <f t="shared" ref="S61:AB61" si="19">IFERROR(S60/$H$6,0)</f>
        <v>0</v>
      </c>
      <c r="T61" s="178">
        <f t="shared" si="19"/>
        <v>0</v>
      </c>
      <c r="U61" s="178">
        <f t="shared" si="19"/>
        <v>0</v>
      </c>
      <c r="V61" s="178">
        <f t="shared" si="19"/>
        <v>0</v>
      </c>
      <c r="W61" s="178">
        <f t="shared" si="19"/>
        <v>0</v>
      </c>
      <c r="X61" s="178">
        <f t="shared" si="19"/>
        <v>0</v>
      </c>
      <c r="Y61" s="178">
        <f t="shared" si="19"/>
        <v>0</v>
      </c>
      <c r="Z61" s="178">
        <f t="shared" si="19"/>
        <v>0</v>
      </c>
      <c r="AA61" s="178">
        <f t="shared" si="19"/>
        <v>0</v>
      </c>
      <c r="AB61" s="178">
        <f t="shared" si="19"/>
        <v>0</v>
      </c>
      <c r="AC61" s="178">
        <f>IFERROR(AC60/$H$6,0)</f>
        <v>0</v>
      </c>
      <c r="AD61" s="180" t="s">
        <v>370</v>
      </c>
    </row>
    <row r="62" spans="2:31" ht="15.75" thickBot="1" x14ac:dyDescent="0.3">
      <c r="B62" s="19"/>
      <c r="C62" s="19"/>
      <c r="N62" s="181"/>
      <c r="O62" s="181"/>
      <c r="P62" s="181"/>
      <c r="Q62" s="181"/>
      <c r="R62" s="181"/>
      <c r="S62" s="281"/>
      <c r="T62" s="282"/>
      <c r="U62" s="283"/>
      <c r="V62" s="283"/>
      <c r="W62" s="283"/>
      <c r="X62" s="283"/>
      <c r="Y62" s="283"/>
      <c r="Z62" s="283"/>
      <c r="AA62" s="283"/>
      <c r="AB62" s="284"/>
      <c r="AC62" s="181"/>
      <c r="AD62" s="182"/>
    </row>
    <row r="63" spans="2:31" outlineLevel="1" x14ac:dyDescent="0.25">
      <c r="B63" s="160" t="str">
        <f>IF(C63&gt;0,IFERROR(_xlfn.IFS(D63&lt;=DATE(YEAR('Basisdaten zum Projekt'!$E$12),MONTH('Basisdaten zum Projekt'!$E$12),1),'Basisdaten zum Projekt'!$A$12,D63&lt;=DATE(YEAR('Basisdaten zum Projekt'!$E$13),MONTH('Basisdaten zum Projekt'!$E$13),1),'Basisdaten zum Projekt'!$A$13,D63&lt;=DATE(YEAR('Basisdaten zum Projekt'!$E$14),MONTH('Basisdaten zum Projekt'!$E$14),1),'Basisdaten zum Projekt'!$A$14,D63&lt;=DATE(YEAR('Basisdaten zum Projekt'!$E$15),MONTH('Basisdaten zum Projekt'!$E$15),1),'Basisdaten zum Projekt'!$A$15,D63&lt;=DATE(YEAR('Basisdaten zum Projekt'!$E$16),MONTH('Basisdaten zum Projekt'!$E$16),1),'Basisdaten zum Projekt'!$A$16),""),"")</f>
        <v>P1</v>
      </c>
      <c r="C63" s="160">
        <f>IF(C59&gt;0,C59+1,IF(DATE(YEAR('Basisdaten zum Projekt'!$C$5),MONTH('Basisdaten zum Projekt'!$C$5),1)=D63,1,0))</f>
        <v>10</v>
      </c>
      <c r="D63" s="161">
        <f>DATE(YEAR(D59),MONTH(D59)+1,DAY(D59))</f>
        <v>44927</v>
      </c>
      <c r="E63" s="183"/>
      <c r="F63" s="184">
        <f t="shared" ref="F63:F74" si="20">215/12*E63</f>
        <v>0</v>
      </c>
      <c r="G63" s="185"/>
      <c r="H63" s="183"/>
      <c r="I63" s="184">
        <f t="shared" ref="I63:I74" si="21">215/12*H63</f>
        <v>0</v>
      </c>
      <c r="J63" s="186"/>
      <c r="M63" s="161">
        <f t="shared" si="15"/>
        <v>44927</v>
      </c>
      <c r="N63" s="166"/>
      <c r="O63" s="166"/>
      <c r="P63" s="166"/>
      <c r="Q63" s="166"/>
      <c r="R63" s="166"/>
      <c r="S63" s="166"/>
      <c r="T63" s="166"/>
      <c r="U63" s="166"/>
      <c r="V63" s="166"/>
      <c r="W63" s="166"/>
      <c r="X63" s="166"/>
      <c r="Y63" s="166"/>
      <c r="Z63" s="166"/>
      <c r="AA63" s="166"/>
      <c r="AB63" s="166"/>
      <c r="AC63" s="137">
        <f t="shared" ref="AC63:AC74" si="22">SUM(N63:AB63)</f>
        <v>0</v>
      </c>
      <c r="AD63" s="167"/>
      <c r="AE63" s="168"/>
    </row>
    <row r="64" spans="2:31" outlineLevel="1" x14ac:dyDescent="0.25">
      <c r="B64" s="160" t="str">
        <f>IF(C64&gt;0,IFERROR(_xlfn.IFS(D64&lt;=DATE(YEAR('Basisdaten zum Projekt'!$E$12),MONTH('Basisdaten zum Projekt'!$E$12),1),'Basisdaten zum Projekt'!$A$12,D64&lt;=DATE(YEAR('Basisdaten zum Projekt'!$E$13),MONTH('Basisdaten zum Projekt'!$E$13),1),'Basisdaten zum Projekt'!$A$13,D64&lt;=DATE(YEAR('Basisdaten zum Projekt'!$E$14),MONTH('Basisdaten zum Projekt'!$E$14),1),'Basisdaten zum Projekt'!$A$14,D64&lt;=DATE(YEAR('Basisdaten zum Projekt'!$E$15),MONTH('Basisdaten zum Projekt'!$E$15),1),'Basisdaten zum Projekt'!$A$15,D64&lt;=DATE(YEAR('Basisdaten zum Projekt'!$E$16),MONTH('Basisdaten zum Projekt'!$E$16),1),'Basisdaten zum Projekt'!$A$16),""),"")</f>
        <v>P1</v>
      </c>
      <c r="C64" s="160">
        <f>IF(C63&gt;0,C63+1,IF(DATE(YEAR('Basisdaten zum Projekt'!$C$5),MONTH('Basisdaten zum Projekt'!$C$5),1)=D64,1,0))</f>
        <v>11</v>
      </c>
      <c r="D64" s="161">
        <f t="shared" ref="D64:D74" si="23">DATE(YEAR(D63),MONTH(D63)+1,DAY(D63))</f>
        <v>44958</v>
      </c>
      <c r="E64" s="198"/>
      <c r="F64" s="115">
        <f t="shared" si="20"/>
        <v>0</v>
      </c>
      <c r="G64" s="199"/>
      <c r="H64" s="198"/>
      <c r="I64" s="115">
        <f t="shared" si="21"/>
        <v>0</v>
      </c>
      <c r="J64" s="200"/>
      <c r="M64" s="161">
        <f t="shared" si="15"/>
        <v>44958</v>
      </c>
      <c r="N64" s="166"/>
      <c r="O64" s="166"/>
      <c r="P64" s="166"/>
      <c r="Q64" s="166"/>
      <c r="R64" s="166"/>
      <c r="S64" s="166"/>
      <c r="T64" s="166"/>
      <c r="U64" s="166"/>
      <c r="V64" s="166"/>
      <c r="W64" s="166"/>
      <c r="X64" s="166"/>
      <c r="Y64" s="166"/>
      <c r="Z64" s="166"/>
      <c r="AA64" s="166"/>
      <c r="AB64" s="166"/>
      <c r="AC64" s="137">
        <f t="shared" si="22"/>
        <v>0</v>
      </c>
      <c r="AD64" s="167"/>
    </row>
    <row r="65" spans="2:30" outlineLevel="1" x14ac:dyDescent="0.25">
      <c r="B65" s="160" t="str">
        <f>IF(C65&gt;0,IFERROR(_xlfn.IFS(D65&lt;=DATE(YEAR('Basisdaten zum Projekt'!$E$12),MONTH('Basisdaten zum Projekt'!$E$12),1),'Basisdaten zum Projekt'!$A$12,D65&lt;=DATE(YEAR('Basisdaten zum Projekt'!$E$13),MONTH('Basisdaten zum Projekt'!$E$13),1),'Basisdaten zum Projekt'!$A$13,D65&lt;=DATE(YEAR('Basisdaten zum Projekt'!$E$14),MONTH('Basisdaten zum Projekt'!$E$14),1),'Basisdaten zum Projekt'!$A$14,D65&lt;=DATE(YEAR('Basisdaten zum Projekt'!$E$15),MONTH('Basisdaten zum Projekt'!$E$15),1),'Basisdaten zum Projekt'!$A$15,D65&lt;=DATE(YEAR('Basisdaten zum Projekt'!$E$16),MONTH('Basisdaten zum Projekt'!$E$16),1),'Basisdaten zum Projekt'!$A$16),""),"")</f>
        <v>P1</v>
      </c>
      <c r="C65" s="160">
        <f>IF(C64&gt;0,C64+1,IF(DATE(YEAR('Basisdaten zum Projekt'!$C$5),MONTH('Basisdaten zum Projekt'!$C$5),1)=D65,1,0))</f>
        <v>12</v>
      </c>
      <c r="D65" s="161">
        <f t="shared" si="23"/>
        <v>44986</v>
      </c>
      <c r="E65" s="198"/>
      <c r="F65" s="115">
        <f t="shared" si="20"/>
        <v>0</v>
      </c>
      <c r="G65" s="199"/>
      <c r="H65" s="198"/>
      <c r="I65" s="115">
        <f t="shared" si="21"/>
        <v>0</v>
      </c>
      <c r="J65" s="200"/>
      <c r="M65" s="161">
        <f t="shared" si="15"/>
        <v>44986</v>
      </c>
      <c r="N65" s="166"/>
      <c r="O65" s="166"/>
      <c r="P65" s="166"/>
      <c r="Q65" s="166"/>
      <c r="R65" s="166"/>
      <c r="S65" s="166"/>
      <c r="T65" s="166"/>
      <c r="U65" s="166"/>
      <c r="V65" s="166"/>
      <c r="W65" s="166"/>
      <c r="X65" s="166"/>
      <c r="Y65" s="166"/>
      <c r="Z65" s="166"/>
      <c r="AA65" s="166"/>
      <c r="AB65" s="166"/>
      <c r="AC65" s="137">
        <f t="shared" si="22"/>
        <v>0</v>
      </c>
      <c r="AD65" s="167"/>
    </row>
    <row r="66" spans="2:30" outlineLevel="1" x14ac:dyDescent="0.25">
      <c r="B66" s="160" t="str">
        <f>IF(C66&gt;0,IFERROR(_xlfn.IFS(D66&lt;=DATE(YEAR('Basisdaten zum Projekt'!$E$12),MONTH('Basisdaten zum Projekt'!$E$12),1),'Basisdaten zum Projekt'!$A$12,D66&lt;=DATE(YEAR('Basisdaten zum Projekt'!$E$13),MONTH('Basisdaten zum Projekt'!$E$13),1),'Basisdaten zum Projekt'!$A$13,D66&lt;=DATE(YEAR('Basisdaten zum Projekt'!$E$14),MONTH('Basisdaten zum Projekt'!$E$14),1),'Basisdaten zum Projekt'!$A$14,D66&lt;=DATE(YEAR('Basisdaten zum Projekt'!$E$15),MONTH('Basisdaten zum Projekt'!$E$15),1),'Basisdaten zum Projekt'!$A$15,D66&lt;=DATE(YEAR('Basisdaten zum Projekt'!$E$16),MONTH('Basisdaten zum Projekt'!$E$16),1),'Basisdaten zum Projekt'!$A$16),""),"")</f>
        <v>P2</v>
      </c>
      <c r="C66" s="160">
        <f>IF(C65&gt;0,C65+1,IF(DATE(YEAR('Basisdaten zum Projekt'!$C$5),MONTH('Basisdaten zum Projekt'!$C$5),1)=D66,1,0))</f>
        <v>13</v>
      </c>
      <c r="D66" s="161">
        <f t="shared" si="23"/>
        <v>45017</v>
      </c>
      <c r="E66" s="162"/>
      <c r="F66" s="115">
        <f t="shared" si="20"/>
        <v>0</v>
      </c>
      <c r="G66" s="163"/>
      <c r="H66" s="162"/>
      <c r="I66" s="115">
        <f t="shared" si="21"/>
        <v>0</v>
      </c>
      <c r="J66" s="164"/>
      <c r="M66" s="161">
        <f t="shared" si="15"/>
        <v>45017</v>
      </c>
      <c r="N66" s="166"/>
      <c r="O66" s="166"/>
      <c r="P66" s="166"/>
      <c r="Q66" s="166"/>
      <c r="R66" s="166"/>
      <c r="S66" s="166"/>
      <c r="T66" s="166"/>
      <c r="U66" s="166"/>
      <c r="V66" s="166"/>
      <c r="W66" s="166"/>
      <c r="X66" s="166"/>
      <c r="Y66" s="166"/>
      <c r="Z66" s="166"/>
      <c r="AA66" s="166"/>
      <c r="AB66" s="166"/>
      <c r="AC66" s="137">
        <f t="shared" si="22"/>
        <v>0</v>
      </c>
      <c r="AD66" s="167"/>
    </row>
    <row r="67" spans="2:30" outlineLevel="1" x14ac:dyDescent="0.25">
      <c r="B67" s="160" t="str">
        <f>IF(C67&gt;0,IFERROR(_xlfn.IFS(D67&lt;=DATE(YEAR('Basisdaten zum Projekt'!$E$12),MONTH('Basisdaten zum Projekt'!$E$12),1),'Basisdaten zum Projekt'!$A$12,D67&lt;=DATE(YEAR('Basisdaten zum Projekt'!$E$13),MONTH('Basisdaten zum Projekt'!$E$13),1),'Basisdaten zum Projekt'!$A$13,D67&lt;=DATE(YEAR('Basisdaten zum Projekt'!$E$14),MONTH('Basisdaten zum Projekt'!$E$14),1),'Basisdaten zum Projekt'!$A$14,D67&lt;=DATE(YEAR('Basisdaten zum Projekt'!$E$15),MONTH('Basisdaten zum Projekt'!$E$15),1),'Basisdaten zum Projekt'!$A$15,D67&lt;=DATE(YEAR('Basisdaten zum Projekt'!$E$16),MONTH('Basisdaten zum Projekt'!$E$16),1),'Basisdaten zum Projekt'!$A$16),""),"")</f>
        <v>P2</v>
      </c>
      <c r="C67" s="160">
        <f>IF(C66&gt;0,C66+1,IF(DATE(YEAR('Basisdaten zum Projekt'!$C$5),MONTH('Basisdaten zum Projekt'!$C$5),1)=D67,1,0))</f>
        <v>14</v>
      </c>
      <c r="D67" s="161">
        <f t="shared" si="23"/>
        <v>45047</v>
      </c>
      <c r="E67" s="162"/>
      <c r="F67" s="115">
        <f t="shared" si="20"/>
        <v>0</v>
      </c>
      <c r="G67" s="163"/>
      <c r="H67" s="162"/>
      <c r="I67" s="115">
        <f t="shared" si="21"/>
        <v>0</v>
      </c>
      <c r="J67" s="164"/>
      <c r="M67" s="161">
        <f t="shared" si="15"/>
        <v>45047</v>
      </c>
      <c r="N67" s="166"/>
      <c r="O67" s="166"/>
      <c r="P67" s="166"/>
      <c r="Q67" s="166"/>
      <c r="R67" s="166"/>
      <c r="S67" s="166"/>
      <c r="T67" s="166"/>
      <c r="U67" s="166"/>
      <c r="V67" s="166"/>
      <c r="W67" s="166"/>
      <c r="X67" s="166"/>
      <c r="Y67" s="166"/>
      <c r="Z67" s="166"/>
      <c r="AA67" s="166"/>
      <c r="AB67" s="166"/>
      <c r="AC67" s="137">
        <f t="shared" si="22"/>
        <v>0</v>
      </c>
      <c r="AD67" s="167"/>
    </row>
    <row r="68" spans="2:30" outlineLevel="1" x14ac:dyDescent="0.25">
      <c r="B68" s="160" t="str">
        <f>IF(C68&gt;0,IFERROR(_xlfn.IFS(D68&lt;=DATE(YEAR('Basisdaten zum Projekt'!$E$12),MONTH('Basisdaten zum Projekt'!$E$12),1),'Basisdaten zum Projekt'!$A$12,D68&lt;=DATE(YEAR('Basisdaten zum Projekt'!$E$13),MONTH('Basisdaten zum Projekt'!$E$13),1),'Basisdaten zum Projekt'!$A$13,D68&lt;=DATE(YEAR('Basisdaten zum Projekt'!$E$14),MONTH('Basisdaten zum Projekt'!$E$14),1),'Basisdaten zum Projekt'!$A$14,D68&lt;=DATE(YEAR('Basisdaten zum Projekt'!$E$15),MONTH('Basisdaten zum Projekt'!$E$15),1),'Basisdaten zum Projekt'!$A$15,D68&lt;=DATE(YEAR('Basisdaten zum Projekt'!$E$16),MONTH('Basisdaten zum Projekt'!$E$16),1),'Basisdaten zum Projekt'!$A$16),""),"")</f>
        <v>P2</v>
      </c>
      <c r="C68" s="160">
        <f>IF(C67&gt;0,C67+1,IF(DATE(YEAR('Basisdaten zum Projekt'!$C$5),MONTH('Basisdaten zum Projekt'!$C$5),1)=D68,1,0))</f>
        <v>15</v>
      </c>
      <c r="D68" s="161">
        <f t="shared" si="23"/>
        <v>45078</v>
      </c>
      <c r="E68" s="162"/>
      <c r="F68" s="115">
        <f t="shared" si="20"/>
        <v>0</v>
      </c>
      <c r="G68" s="163"/>
      <c r="H68" s="162"/>
      <c r="I68" s="115">
        <f t="shared" si="21"/>
        <v>0</v>
      </c>
      <c r="J68" s="164"/>
      <c r="M68" s="161">
        <f t="shared" si="15"/>
        <v>45078</v>
      </c>
      <c r="N68" s="166"/>
      <c r="O68" s="166"/>
      <c r="P68" s="166"/>
      <c r="Q68" s="166"/>
      <c r="R68" s="166"/>
      <c r="S68" s="166"/>
      <c r="T68" s="166"/>
      <c r="U68" s="166"/>
      <c r="V68" s="166"/>
      <c r="W68" s="166"/>
      <c r="X68" s="166"/>
      <c r="Y68" s="166"/>
      <c r="Z68" s="166"/>
      <c r="AA68" s="166"/>
      <c r="AB68" s="166"/>
      <c r="AC68" s="137">
        <f t="shared" si="22"/>
        <v>0</v>
      </c>
      <c r="AD68" s="167"/>
    </row>
    <row r="69" spans="2:30" outlineLevel="1" x14ac:dyDescent="0.25">
      <c r="B69" s="160" t="str">
        <f>IF(C69&gt;0,IFERROR(_xlfn.IFS(D69&lt;=DATE(YEAR('Basisdaten zum Projekt'!$E$12),MONTH('Basisdaten zum Projekt'!$E$12),1),'Basisdaten zum Projekt'!$A$12,D69&lt;=DATE(YEAR('Basisdaten zum Projekt'!$E$13),MONTH('Basisdaten zum Projekt'!$E$13),1),'Basisdaten zum Projekt'!$A$13,D69&lt;=DATE(YEAR('Basisdaten zum Projekt'!$E$14),MONTH('Basisdaten zum Projekt'!$E$14),1),'Basisdaten zum Projekt'!$A$14,D69&lt;=DATE(YEAR('Basisdaten zum Projekt'!$E$15),MONTH('Basisdaten zum Projekt'!$E$15),1),'Basisdaten zum Projekt'!$A$15,D69&lt;=DATE(YEAR('Basisdaten zum Projekt'!$E$16),MONTH('Basisdaten zum Projekt'!$E$16),1),'Basisdaten zum Projekt'!$A$16),""),"")</f>
        <v>P2</v>
      </c>
      <c r="C69" s="160">
        <f>IF(C68&gt;0,C68+1,IF(DATE(YEAR('Basisdaten zum Projekt'!$C$5),MONTH('Basisdaten zum Projekt'!$C$5),1)=D69,1,0))</f>
        <v>16</v>
      </c>
      <c r="D69" s="161">
        <f t="shared" si="23"/>
        <v>45108</v>
      </c>
      <c r="E69" s="162"/>
      <c r="F69" s="115">
        <f t="shared" si="20"/>
        <v>0</v>
      </c>
      <c r="G69" s="163"/>
      <c r="H69" s="162"/>
      <c r="I69" s="115">
        <f t="shared" si="21"/>
        <v>0</v>
      </c>
      <c r="J69" s="164"/>
      <c r="M69" s="161">
        <f t="shared" si="15"/>
        <v>45108</v>
      </c>
      <c r="N69" s="166"/>
      <c r="O69" s="166"/>
      <c r="P69" s="166"/>
      <c r="Q69" s="166"/>
      <c r="R69" s="166"/>
      <c r="S69" s="166"/>
      <c r="T69" s="166"/>
      <c r="U69" s="166"/>
      <c r="V69" s="166"/>
      <c r="W69" s="166"/>
      <c r="X69" s="166"/>
      <c r="Y69" s="166"/>
      <c r="Z69" s="166"/>
      <c r="AA69" s="166"/>
      <c r="AB69" s="166"/>
      <c r="AC69" s="137">
        <f t="shared" si="22"/>
        <v>0</v>
      </c>
      <c r="AD69" s="167"/>
    </row>
    <row r="70" spans="2:30" outlineLevel="1" x14ac:dyDescent="0.25">
      <c r="B70" s="160" t="str">
        <f>IF(C70&gt;0,IFERROR(_xlfn.IFS(D70&lt;=DATE(YEAR('Basisdaten zum Projekt'!$E$12),MONTH('Basisdaten zum Projekt'!$E$12),1),'Basisdaten zum Projekt'!$A$12,D70&lt;=DATE(YEAR('Basisdaten zum Projekt'!$E$13),MONTH('Basisdaten zum Projekt'!$E$13),1),'Basisdaten zum Projekt'!$A$13,D70&lt;=DATE(YEAR('Basisdaten zum Projekt'!$E$14),MONTH('Basisdaten zum Projekt'!$E$14),1),'Basisdaten zum Projekt'!$A$14,D70&lt;=DATE(YEAR('Basisdaten zum Projekt'!$E$15),MONTH('Basisdaten zum Projekt'!$E$15),1),'Basisdaten zum Projekt'!$A$15,D70&lt;=DATE(YEAR('Basisdaten zum Projekt'!$E$16),MONTH('Basisdaten zum Projekt'!$E$16),1),'Basisdaten zum Projekt'!$A$16),""),"")</f>
        <v>P2</v>
      </c>
      <c r="C70" s="160">
        <f>IF(C69&gt;0,C69+1,IF(DATE(YEAR('Basisdaten zum Projekt'!$C$5),MONTH('Basisdaten zum Projekt'!$C$5),1)=D70,1,0))</f>
        <v>17</v>
      </c>
      <c r="D70" s="161">
        <f t="shared" si="23"/>
        <v>45139</v>
      </c>
      <c r="E70" s="162"/>
      <c r="F70" s="115">
        <f t="shared" si="20"/>
        <v>0</v>
      </c>
      <c r="G70" s="163"/>
      <c r="H70" s="162"/>
      <c r="I70" s="115">
        <f t="shared" si="21"/>
        <v>0</v>
      </c>
      <c r="J70" s="164"/>
      <c r="M70" s="161">
        <f t="shared" si="15"/>
        <v>45139</v>
      </c>
      <c r="N70" s="166"/>
      <c r="O70" s="166"/>
      <c r="P70" s="166"/>
      <c r="Q70" s="166"/>
      <c r="R70" s="166"/>
      <c r="S70" s="166"/>
      <c r="T70" s="166"/>
      <c r="U70" s="166"/>
      <c r="V70" s="166"/>
      <c r="W70" s="166"/>
      <c r="X70" s="166"/>
      <c r="Y70" s="166"/>
      <c r="Z70" s="166"/>
      <c r="AA70" s="166"/>
      <c r="AB70" s="166"/>
      <c r="AC70" s="137">
        <f t="shared" si="22"/>
        <v>0</v>
      </c>
      <c r="AD70" s="167"/>
    </row>
    <row r="71" spans="2:30" outlineLevel="1" x14ac:dyDescent="0.25">
      <c r="B71" s="160" t="str">
        <f>IF(C71&gt;0,IFERROR(_xlfn.IFS(D71&lt;=DATE(YEAR('Basisdaten zum Projekt'!$E$12),MONTH('Basisdaten zum Projekt'!$E$12),1),'Basisdaten zum Projekt'!$A$12,D71&lt;=DATE(YEAR('Basisdaten zum Projekt'!$E$13),MONTH('Basisdaten zum Projekt'!$E$13),1),'Basisdaten zum Projekt'!$A$13,D71&lt;=DATE(YEAR('Basisdaten zum Projekt'!$E$14),MONTH('Basisdaten zum Projekt'!$E$14),1),'Basisdaten zum Projekt'!$A$14,D71&lt;=DATE(YEAR('Basisdaten zum Projekt'!$E$15),MONTH('Basisdaten zum Projekt'!$E$15),1),'Basisdaten zum Projekt'!$A$15,D71&lt;=DATE(YEAR('Basisdaten zum Projekt'!$E$16),MONTH('Basisdaten zum Projekt'!$E$16),1),'Basisdaten zum Projekt'!$A$16),""),"")</f>
        <v>P2</v>
      </c>
      <c r="C71" s="160">
        <f>IF(C70&gt;0,C70+1,IF(DATE(YEAR('Basisdaten zum Projekt'!$C$5),MONTH('Basisdaten zum Projekt'!$C$5),1)=D71,1,0))</f>
        <v>18</v>
      </c>
      <c r="D71" s="161">
        <f t="shared" si="23"/>
        <v>45170</v>
      </c>
      <c r="E71" s="162"/>
      <c r="F71" s="115">
        <f t="shared" si="20"/>
        <v>0</v>
      </c>
      <c r="G71" s="163"/>
      <c r="H71" s="162"/>
      <c r="I71" s="115">
        <f t="shared" si="21"/>
        <v>0</v>
      </c>
      <c r="J71" s="164"/>
      <c r="M71" s="161">
        <f t="shared" si="15"/>
        <v>45170</v>
      </c>
      <c r="N71" s="166"/>
      <c r="O71" s="166"/>
      <c r="P71" s="166"/>
      <c r="Q71" s="166"/>
      <c r="R71" s="166"/>
      <c r="S71" s="166"/>
      <c r="T71" s="166"/>
      <c r="U71" s="166"/>
      <c r="V71" s="166"/>
      <c r="W71" s="166"/>
      <c r="X71" s="166"/>
      <c r="Y71" s="166"/>
      <c r="Z71" s="166"/>
      <c r="AA71" s="166"/>
      <c r="AB71" s="166"/>
      <c r="AC71" s="137">
        <f t="shared" si="22"/>
        <v>0</v>
      </c>
      <c r="AD71" s="167"/>
    </row>
    <row r="72" spans="2:30" outlineLevel="1" x14ac:dyDescent="0.25">
      <c r="B72" s="160" t="str">
        <f>IF(C72&gt;0,IFERROR(_xlfn.IFS(D72&lt;=DATE(YEAR('Basisdaten zum Projekt'!$E$12),MONTH('Basisdaten zum Projekt'!$E$12),1),'Basisdaten zum Projekt'!$A$12,D72&lt;=DATE(YEAR('Basisdaten zum Projekt'!$E$13),MONTH('Basisdaten zum Projekt'!$E$13),1),'Basisdaten zum Projekt'!$A$13,D72&lt;=DATE(YEAR('Basisdaten zum Projekt'!$E$14),MONTH('Basisdaten zum Projekt'!$E$14),1),'Basisdaten zum Projekt'!$A$14,D72&lt;=DATE(YEAR('Basisdaten zum Projekt'!$E$15),MONTH('Basisdaten zum Projekt'!$E$15),1),'Basisdaten zum Projekt'!$A$15,D72&lt;=DATE(YEAR('Basisdaten zum Projekt'!$E$16),MONTH('Basisdaten zum Projekt'!$E$16),1),'Basisdaten zum Projekt'!$A$16),""),"")</f>
        <v>P2</v>
      </c>
      <c r="C72" s="160">
        <f>IF(C71&gt;0,C71+1,IF(DATE(YEAR('Basisdaten zum Projekt'!$C$5),MONTH('Basisdaten zum Projekt'!$C$5),1)=D72,1,0))</f>
        <v>19</v>
      </c>
      <c r="D72" s="161">
        <f t="shared" si="23"/>
        <v>45200</v>
      </c>
      <c r="E72" s="162"/>
      <c r="F72" s="115">
        <f t="shared" si="20"/>
        <v>0</v>
      </c>
      <c r="G72" s="163"/>
      <c r="H72" s="162"/>
      <c r="I72" s="115">
        <f t="shared" si="21"/>
        <v>0</v>
      </c>
      <c r="J72" s="164"/>
      <c r="M72" s="161">
        <f t="shared" si="15"/>
        <v>45200</v>
      </c>
      <c r="N72" s="166"/>
      <c r="O72" s="166"/>
      <c r="P72" s="166"/>
      <c r="Q72" s="166"/>
      <c r="R72" s="166"/>
      <c r="S72" s="166"/>
      <c r="T72" s="166"/>
      <c r="U72" s="166"/>
      <c r="V72" s="166"/>
      <c r="W72" s="166"/>
      <c r="X72" s="166"/>
      <c r="Y72" s="166"/>
      <c r="Z72" s="166"/>
      <c r="AA72" s="166"/>
      <c r="AB72" s="166"/>
      <c r="AC72" s="137">
        <f t="shared" si="22"/>
        <v>0</v>
      </c>
      <c r="AD72" s="167"/>
    </row>
    <row r="73" spans="2:30" outlineLevel="1" x14ac:dyDescent="0.25">
      <c r="B73" s="160" t="str">
        <f>IF(C73&gt;0,IFERROR(_xlfn.IFS(D73&lt;=DATE(YEAR('Basisdaten zum Projekt'!$E$12),MONTH('Basisdaten zum Projekt'!$E$12),1),'Basisdaten zum Projekt'!$A$12,D73&lt;=DATE(YEAR('Basisdaten zum Projekt'!$E$13),MONTH('Basisdaten zum Projekt'!$E$13),1),'Basisdaten zum Projekt'!$A$13,D73&lt;=DATE(YEAR('Basisdaten zum Projekt'!$E$14),MONTH('Basisdaten zum Projekt'!$E$14),1),'Basisdaten zum Projekt'!$A$14,D73&lt;=DATE(YEAR('Basisdaten zum Projekt'!$E$15),MONTH('Basisdaten zum Projekt'!$E$15),1),'Basisdaten zum Projekt'!$A$15,D73&lt;=DATE(YEAR('Basisdaten zum Projekt'!$E$16),MONTH('Basisdaten zum Projekt'!$E$16),1),'Basisdaten zum Projekt'!$A$16),""),"")</f>
        <v>P2</v>
      </c>
      <c r="C73" s="160">
        <f>IF(C72&gt;0,C72+1,IF(DATE(YEAR('Basisdaten zum Projekt'!$C$5),MONTH('Basisdaten zum Projekt'!$C$5),1)=D73,1,0))</f>
        <v>20</v>
      </c>
      <c r="D73" s="161">
        <f t="shared" si="23"/>
        <v>45231</v>
      </c>
      <c r="E73" s="162"/>
      <c r="F73" s="115">
        <f t="shared" si="20"/>
        <v>0</v>
      </c>
      <c r="G73" s="163"/>
      <c r="H73" s="162"/>
      <c r="I73" s="115">
        <f t="shared" si="21"/>
        <v>0</v>
      </c>
      <c r="J73" s="164"/>
      <c r="M73" s="161">
        <f t="shared" si="15"/>
        <v>45231</v>
      </c>
      <c r="N73" s="166"/>
      <c r="O73" s="166"/>
      <c r="P73" s="166"/>
      <c r="Q73" s="166"/>
      <c r="R73" s="166"/>
      <c r="S73" s="166"/>
      <c r="T73" s="166"/>
      <c r="U73" s="166"/>
      <c r="V73" s="166"/>
      <c r="W73" s="166"/>
      <c r="X73" s="166"/>
      <c r="Y73" s="166"/>
      <c r="Z73" s="166"/>
      <c r="AA73" s="166"/>
      <c r="AB73" s="166"/>
      <c r="AC73" s="137">
        <f t="shared" si="22"/>
        <v>0</v>
      </c>
      <c r="AD73" s="167"/>
    </row>
    <row r="74" spans="2:30" outlineLevel="1" x14ac:dyDescent="0.25">
      <c r="B74" s="160" t="str">
        <f>IF(C74&gt;0,IFERROR(_xlfn.IFS(D74&lt;=DATE(YEAR('Basisdaten zum Projekt'!$E$12),MONTH('Basisdaten zum Projekt'!$E$12),1),'Basisdaten zum Projekt'!$A$12,D74&lt;=DATE(YEAR('Basisdaten zum Projekt'!$E$13),MONTH('Basisdaten zum Projekt'!$E$13),1),'Basisdaten zum Projekt'!$A$13,D74&lt;=DATE(YEAR('Basisdaten zum Projekt'!$E$14),MONTH('Basisdaten zum Projekt'!$E$14),1),'Basisdaten zum Projekt'!$A$14,D74&lt;=DATE(YEAR('Basisdaten zum Projekt'!$E$15),MONTH('Basisdaten zum Projekt'!$E$15),1),'Basisdaten zum Projekt'!$A$15,D74&lt;=DATE(YEAR('Basisdaten zum Projekt'!$E$16),MONTH('Basisdaten zum Projekt'!$E$16),1),'Basisdaten zum Projekt'!$A$16),""),"")</f>
        <v>P2</v>
      </c>
      <c r="C74" s="160">
        <f>IF(C73&gt;0,C73+1,IF(DATE(YEAR('Basisdaten zum Projekt'!$C$5),MONTH('Basisdaten zum Projekt'!$C$5),1)=D74,1,0))</f>
        <v>21</v>
      </c>
      <c r="D74" s="161">
        <f t="shared" si="23"/>
        <v>45261</v>
      </c>
      <c r="E74" s="162"/>
      <c r="F74" s="115">
        <f t="shared" si="20"/>
        <v>0</v>
      </c>
      <c r="G74" s="163"/>
      <c r="H74" s="162"/>
      <c r="I74" s="115">
        <f t="shared" si="21"/>
        <v>0</v>
      </c>
      <c r="J74" s="164"/>
      <c r="M74" s="161">
        <f t="shared" si="15"/>
        <v>45261</v>
      </c>
      <c r="N74" s="166"/>
      <c r="O74" s="166"/>
      <c r="P74" s="166"/>
      <c r="Q74" s="166"/>
      <c r="R74" s="166"/>
      <c r="S74" s="166"/>
      <c r="T74" s="166"/>
      <c r="U74" s="166"/>
      <c r="V74" s="166"/>
      <c r="W74" s="166"/>
      <c r="X74" s="166"/>
      <c r="Y74" s="166"/>
      <c r="Z74" s="166"/>
      <c r="AA74" s="166"/>
      <c r="AB74" s="166"/>
      <c r="AC74" s="137">
        <f t="shared" si="22"/>
        <v>0</v>
      </c>
      <c r="AD74" s="167"/>
    </row>
    <row r="75" spans="2:30" ht="15.75" thickBot="1" x14ac:dyDescent="0.3">
      <c r="B75" s="169"/>
      <c r="C75" s="170"/>
      <c r="D75" s="171">
        <f>D74</f>
        <v>45261</v>
      </c>
      <c r="E75" s="172"/>
      <c r="F75" s="173">
        <f>SUM(F63:F74)</f>
        <v>0</v>
      </c>
      <c r="G75" s="174">
        <f>SUM(G63:G74)</f>
        <v>0</v>
      </c>
      <c r="H75" s="187"/>
      <c r="I75" s="173">
        <f>SUM(I63:I74)</f>
        <v>0</v>
      </c>
      <c r="J75" s="174">
        <f>SUM(J63:J74)</f>
        <v>0</v>
      </c>
      <c r="M75" s="171">
        <f t="shared" si="15"/>
        <v>45261</v>
      </c>
      <c r="N75" s="177">
        <f>SUM(N63:N74)</f>
        <v>0</v>
      </c>
      <c r="O75" s="177">
        <f>SUM(O63:O74)</f>
        <v>0</v>
      </c>
      <c r="P75" s="177">
        <f>SUM(P63:P74)</f>
        <v>0</v>
      </c>
      <c r="Q75" s="177">
        <f>SUM(Q63:Q74)</f>
        <v>0</v>
      </c>
      <c r="R75" s="177">
        <f>SUM(R63:R74)</f>
        <v>0</v>
      </c>
      <c r="S75" s="177">
        <f t="shared" ref="S75:AB75" si="24">SUM(S63:S74)</f>
        <v>0</v>
      </c>
      <c r="T75" s="177">
        <f t="shared" si="24"/>
        <v>0</v>
      </c>
      <c r="U75" s="177">
        <f t="shared" si="24"/>
        <v>0</v>
      </c>
      <c r="V75" s="177">
        <f t="shared" si="24"/>
        <v>0</v>
      </c>
      <c r="W75" s="177">
        <f t="shared" si="24"/>
        <v>0</v>
      </c>
      <c r="X75" s="177">
        <f t="shared" si="24"/>
        <v>0</v>
      </c>
      <c r="Y75" s="177">
        <f t="shared" si="24"/>
        <v>0</v>
      </c>
      <c r="Z75" s="177">
        <f t="shared" si="24"/>
        <v>0</v>
      </c>
      <c r="AA75" s="177">
        <f t="shared" si="24"/>
        <v>0</v>
      </c>
      <c r="AB75" s="177">
        <f t="shared" si="24"/>
        <v>0</v>
      </c>
      <c r="AC75" s="177">
        <f>SUM(AC63:AC74)</f>
        <v>0</v>
      </c>
      <c r="AD75" s="167"/>
    </row>
    <row r="76" spans="2:30" ht="28.5" customHeight="1" x14ac:dyDescent="0.25">
      <c r="B76" s="19"/>
      <c r="C76" s="19"/>
      <c r="N76" s="178">
        <f>IFERROR(N75/$H$6,0)</f>
        <v>0</v>
      </c>
      <c r="O76" s="178">
        <f>IFERROR(O75/$H$6,0)</f>
        <v>0</v>
      </c>
      <c r="P76" s="178">
        <f>IFERROR(P75/$H$6,0)</f>
        <v>0</v>
      </c>
      <c r="Q76" s="178">
        <f>IFERROR(Q75/$H$6,0)</f>
        <v>0</v>
      </c>
      <c r="R76" s="178">
        <f>IFERROR(R75/$H$6,0)</f>
        <v>0</v>
      </c>
      <c r="S76" s="178">
        <f t="shared" ref="S76:AB76" si="25">IFERROR(S75/$H$6,0)</f>
        <v>0</v>
      </c>
      <c r="T76" s="178">
        <f t="shared" si="25"/>
        <v>0</v>
      </c>
      <c r="U76" s="178">
        <f t="shared" si="25"/>
        <v>0</v>
      </c>
      <c r="V76" s="178">
        <f t="shared" si="25"/>
        <v>0</v>
      </c>
      <c r="W76" s="178">
        <f t="shared" si="25"/>
        <v>0</v>
      </c>
      <c r="X76" s="178">
        <f t="shared" si="25"/>
        <v>0</v>
      </c>
      <c r="Y76" s="178">
        <f t="shared" si="25"/>
        <v>0</v>
      </c>
      <c r="Z76" s="178">
        <f t="shared" si="25"/>
        <v>0</v>
      </c>
      <c r="AA76" s="178">
        <f t="shared" si="25"/>
        <v>0</v>
      </c>
      <c r="AB76" s="178">
        <f t="shared" si="25"/>
        <v>0</v>
      </c>
      <c r="AC76" s="178">
        <f>IFERROR(AC75/$H$6,0)</f>
        <v>0</v>
      </c>
      <c r="AD76" s="180" t="s">
        <v>370</v>
      </c>
    </row>
    <row r="77" spans="2:30" ht="15.75" thickBot="1" x14ac:dyDescent="0.3">
      <c r="B77" s="19"/>
      <c r="C77" s="19"/>
      <c r="N77" s="181"/>
      <c r="O77" s="181"/>
      <c r="P77" s="181"/>
      <c r="Q77" s="181"/>
      <c r="R77" s="181"/>
      <c r="S77" s="281"/>
      <c r="T77" s="282"/>
      <c r="U77" s="283"/>
      <c r="V77" s="283"/>
      <c r="W77" s="283"/>
      <c r="X77" s="283"/>
      <c r="Y77" s="283"/>
      <c r="Z77" s="283"/>
      <c r="AA77" s="283"/>
      <c r="AB77" s="284"/>
      <c r="AC77" s="181"/>
      <c r="AD77" s="182"/>
    </row>
    <row r="78" spans="2:30" outlineLevel="1" x14ac:dyDescent="0.25">
      <c r="B78" s="160" t="str">
        <f>IF(C78&gt;0,IFERROR(_xlfn.IFS(D78&lt;=DATE(YEAR('Basisdaten zum Projekt'!$E$12),MONTH('Basisdaten zum Projekt'!$E$12),1),'Basisdaten zum Projekt'!$A$12,D78&lt;=DATE(YEAR('Basisdaten zum Projekt'!$E$13),MONTH('Basisdaten zum Projekt'!$E$13),1),'Basisdaten zum Projekt'!$A$13,D78&lt;=DATE(YEAR('Basisdaten zum Projekt'!$E$14),MONTH('Basisdaten zum Projekt'!$E$14),1),'Basisdaten zum Projekt'!$A$14,D78&lt;=DATE(YEAR('Basisdaten zum Projekt'!$E$15),MONTH('Basisdaten zum Projekt'!$E$15),1),'Basisdaten zum Projekt'!$A$15,D78&lt;=DATE(YEAR('Basisdaten zum Projekt'!$E$16),MONTH('Basisdaten zum Projekt'!$E$16),1),'Basisdaten zum Projekt'!$A$16),""),"")</f>
        <v>P2</v>
      </c>
      <c r="C78" s="160">
        <f>IF(C74&gt;0,C74+1,IF(DATE(YEAR('Basisdaten zum Projekt'!$C$5),MONTH('Basisdaten zum Projekt'!$C$5),1)=D78,1,0))</f>
        <v>22</v>
      </c>
      <c r="D78" s="161">
        <f>DATE(YEAR(D74),MONTH(D74)+1,DAY(D74))</f>
        <v>45292</v>
      </c>
      <c r="E78" s="183"/>
      <c r="F78" s="184">
        <f t="shared" ref="F78:F89" si="26">215/12*E78</f>
        <v>0</v>
      </c>
      <c r="G78" s="185"/>
      <c r="H78" s="183"/>
      <c r="I78" s="184">
        <f t="shared" ref="I78:I89" si="27">215/12*H78</f>
        <v>0</v>
      </c>
      <c r="J78" s="186"/>
      <c r="M78" s="161">
        <f t="shared" si="15"/>
        <v>45292</v>
      </c>
      <c r="N78" s="166"/>
      <c r="O78" s="166"/>
      <c r="P78" s="166"/>
      <c r="Q78" s="166"/>
      <c r="R78" s="166"/>
      <c r="S78" s="166"/>
      <c r="T78" s="166"/>
      <c r="U78" s="166"/>
      <c r="V78" s="166"/>
      <c r="W78" s="166"/>
      <c r="X78" s="166"/>
      <c r="Y78" s="166"/>
      <c r="Z78" s="166"/>
      <c r="AA78" s="166"/>
      <c r="AB78" s="166"/>
      <c r="AC78" s="137">
        <f t="shared" ref="AC78:AC89" si="28">SUM(N78:AB78)</f>
        <v>0</v>
      </c>
      <c r="AD78" s="167"/>
    </row>
    <row r="79" spans="2:30" outlineLevel="1" x14ac:dyDescent="0.25">
      <c r="B79" s="160" t="str">
        <f>IF(C79&gt;0,IFERROR(_xlfn.IFS(D79&lt;=DATE(YEAR('Basisdaten zum Projekt'!$E$12),MONTH('Basisdaten zum Projekt'!$E$12),1),'Basisdaten zum Projekt'!$A$12,D79&lt;=DATE(YEAR('Basisdaten zum Projekt'!$E$13),MONTH('Basisdaten zum Projekt'!$E$13),1),'Basisdaten zum Projekt'!$A$13,D79&lt;=DATE(YEAR('Basisdaten zum Projekt'!$E$14),MONTH('Basisdaten zum Projekt'!$E$14),1),'Basisdaten zum Projekt'!$A$14,D79&lt;=DATE(YEAR('Basisdaten zum Projekt'!$E$15),MONTH('Basisdaten zum Projekt'!$E$15),1),'Basisdaten zum Projekt'!$A$15,D79&lt;=DATE(YEAR('Basisdaten zum Projekt'!$E$16),MONTH('Basisdaten zum Projekt'!$E$16),1),'Basisdaten zum Projekt'!$A$16),""),"")</f>
        <v>P2</v>
      </c>
      <c r="C79" s="160">
        <f>IF(C78&gt;0,C78+1,IF(DATE(YEAR('Basisdaten zum Projekt'!$C$5),MONTH('Basisdaten zum Projekt'!$C$5),1)=D79,1,0))</f>
        <v>23</v>
      </c>
      <c r="D79" s="161">
        <f t="shared" ref="D79:D89" si="29">DATE(YEAR(D78),MONTH(D78)+1,DAY(D78))</f>
        <v>45323</v>
      </c>
      <c r="E79" s="162"/>
      <c r="F79" s="115">
        <f t="shared" si="26"/>
        <v>0</v>
      </c>
      <c r="G79" s="163"/>
      <c r="H79" s="162"/>
      <c r="I79" s="115">
        <f t="shared" si="27"/>
        <v>0</v>
      </c>
      <c r="J79" s="164"/>
      <c r="M79" s="161">
        <f t="shared" si="15"/>
        <v>45323</v>
      </c>
      <c r="N79" s="166"/>
      <c r="O79" s="166"/>
      <c r="P79" s="166"/>
      <c r="Q79" s="166"/>
      <c r="R79" s="166"/>
      <c r="S79" s="166"/>
      <c r="T79" s="166"/>
      <c r="U79" s="166"/>
      <c r="V79" s="166"/>
      <c r="W79" s="166"/>
      <c r="X79" s="166"/>
      <c r="Y79" s="166"/>
      <c r="Z79" s="166"/>
      <c r="AA79" s="166"/>
      <c r="AB79" s="166"/>
      <c r="AC79" s="137">
        <f t="shared" si="28"/>
        <v>0</v>
      </c>
      <c r="AD79" s="167"/>
    </row>
    <row r="80" spans="2:30" outlineLevel="1" x14ac:dyDescent="0.25">
      <c r="B80" s="160" t="str">
        <f>IF(C80&gt;0,IFERROR(_xlfn.IFS(D80&lt;=DATE(YEAR('Basisdaten zum Projekt'!$E$12),MONTH('Basisdaten zum Projekt'!$E$12),1),'Basisdaten zum Projekt'!$A$12,D80&lt;=DATE(YEAR('Basisdaten zum Projekt'!$E$13),MONTH('Basisdaten zum Projekt'!$E$13),1),'Basisdaten zum Projekt'!$A$13,D80&lt;=DATE(YEAR('Basisdaten zum Projekt'!$E$14),MONTH('Basisdaten zum Projekt'!$E$14),1),'Basisdaten zum Projekt'!$A$14,D80&lt;=DATE(YEAR('Basisdaten zum Projekt'!$E$15),MONTH('Basisdaten zum Projekt'!$E$15),1),'Basisdaten zum Projekt'!$A$15,D80&lt;=DATE(YEAR('Basisdaten zum Projekt'!$E$16),MONTH('Basisdaten zum Projekt'!$E$16),1),'Basisdaten zum Projekt'!$A$16),""),"")</f>
        <v>P2</v>
      </c>
      <c r="C80" s="160">
        <f>IF(C79&gt;0,C79+1,IF(DATE(YEAR('Basisdaten zum Projekt'!$C$5),MONTH('Basisdaten zum Projekt'!$C$5),1)=D80,1,0))</f>
        <v>24</v>
      </c>
      <c r="D80" s="161">
        <f t="shared" si="29"/>
        <v>45352</v>
      </c>
      <c r="E80" s="162"/>
      <c r="F80" s="115">
        <f t="shared" si="26"/>
        <v>0</v>
      </c>
      <c r="G80" s="163"/>
      <c r="H80" s="162"/>
      <c r="I80" s="115">
        <f t="shared" si="27"/>
        <v>0</v>
      </c>
      <c r="J80" s="164"/>
      <c r="M80" s="161">
        <f t="shared" si="15"/>
        <v>45352</v>
      </c>
      <c r="N80" s="166"/>
      <c r="O80" s="166"/>
      <c r="P80" s="166"/>
      <c r="Q80" s="166"/>
      <c r="R80" s="166"/>
      <c r="S80" s="166"/>
      <c r="T80" s="166"/>
      <c r="U80" s="166"/>
      <c r="V80" s="166"/>
      <c r="W80" s="166"/>
      <c r="X80" s="166"/>
      <c r="Y80" s="166"/>
      <c r="Z80" s="166"/>
      <c r="AA80" s="166"/>
      <c r="AB80" s="166"/>
      <c r="AC80" s="137">
        <f t="shared" si="28"/>
        <v>0</v>
      </c>
      <c r="AD80" s="167"/>
    </row>
    <row r="81" spans="2:30" outlineLevel="1" x14ac:dyDescent="0.25">
      <c r="B81" s="160" t="str">
        <f>IF(C81&gt;0,IFERROR(_xlfn.IFS(D81&lt;=DATE(YEAR('Basisdaten zum Projekt'!$E$12),MONTH('Basisdaten zum Projekt'!$E$12),1),'Basisdaten zum Projekt'!$A$12,D81&lt;=DATE(YEAR('Basisdaten zum Projekt'!$E$13),MONTH('Basisdaten zum Projekt'!$E$13),1),'Basisdaten zum Projekt'!$A$13,D81&lt;=DATE(YEAR('Basisdaten zum Projekt'!$E$14),MONTH('Basisdaten zum Projekt'!$E$14),1),'Basisdaten zum Projekt'!$A$14,D81&lt;=DATE(YEAR('Basisdaten zum Projekt'!$E$15),MONTH('Basisdaten zum Projekt'!$E$15),1),'Basisdaten zum Projekt'!$A$15,D81&lt;=DATE(YEAR('Basisdaten zum Projekt'!$E$16),MONTH('Basisdaten zum Projekt'!$E$16),1),'Basisdaten zum Projekt'!$A$16),""),"")</f>
        <v>P2</v>
      </c>
      <c r="C81" s="160">
        <f>IF(C80&gt;0,C80+1,IF(DATE(YEAR('Basisdaten zum Projekt'!$C$5),MONTH('Basisdaten zum Projekt'!$C$5),1)=D81,1,0))</f>
        <v>25</v>
      </c>
      <c r="D81" s="161">
        <f t="shared" si="29"/>
        <v>45383</v>
      </c>
      <c r="E81" s="162"/>
      <c r="F81" s="115">
        <f t="shared" si="26"/>
        <v>0</v>
      </c>
      <c r="G81" s="163"/>
      <c r="H81" s="162"/>
      <c r="I81" s="115">
        <f t="shared" si="27"/>
        <v>0</v>
      </c>
      <c r="J81" s="164"/>
      <c r="M81" s="161">
        <f t="shared" si="15"/>
        <v>45383</v>
      </c>
      <c r="N81" s="166"/>
      <c r="O81" s="166"/>
      <c r="P81" s="166"/>
      <c r="Q81" s="166"/>
      <c r="R81" s="166"/>
      <c r="S81" s="166"/>
      <c r="T81" s="166"/>
      <c r="U81" s="166"/>
      <c r="V81" s="166"/>
      <c r="W81" s="166"/>
      <c r="X81" s="166"/>
      <c r="Y81" s="166"/>
      <c r="Z81" s="166"/>
      <c r="AA81" s="166"/>
      <c r="AB81" s="166"/>
      <c r="AC81" s="137">
        <f t="shared" si="28"/>
        <v>0</v>
      </c>
      <c r="AD81" s="167"/>
    </row>
    <row r="82" spans="2:30" outlineLevel="1" x14ac:dyDescent="0.25">
      <c r="B82" s="160" t="str">
        <f>IF(C82&gt;0,IFERROR(_xlfn.IFS(D82&lt;=DATE(YEAR('Basisdaten zum Projekt'!$E$12),MONTH('Basisdaten zum Projekt'!$E$12),1),'Basisdaten zum Projekt'!$A$12,D82&lt;=DATE(YEAR('Basisdaten zum Projekt'!$E$13),MONTH('Basisdaten zum Projekt'!$E$13),1),'Basisdaten zum Projekt'!$A$13,D82&lt;=DATE(YEAR('Basisdaten zum Projekt'!$E$14),MONTH('Basisdaten zum Projekt'!$E$14),1),'Basisdaten zum Projekt'!$A$14,D82&lt;=DATE(YEAR('Basisdaten zum Projekt'!$E$15),MONTH('Basisdaten zum Projekt'!$E$15),1),'Basisdaten zum Projekt'!$A$15,D82&lt;=DATE(YEAR('Basisdaten zum Projekt'!$E$16),MONTH('Basisdaten zum Projekt'!$E$16),1),'Basisdaten zum Projekt'!$A$16),""),"")</f>
        <v>P2</v>
      </c>
      <c r="C82" s="160">
        <f>IF(C81&gt;0,C81+1,IF(DATE(YEAR('Basisdaten zum Projekt'!$C$5),MONTH('Basisdaten zum Projekt'!$C$5),1)=D82,1,0))</f>
        <v>26</v>
      </c>
      <c r="D82" s="161">
        <f t="shared" si="29"/>
        <v>45413</v>
      </c>
      <c r="E82" s="162"/>
      <c r="F82" s="115">
        <f t="shared" si="26"/>
        <v>0</v>
      </c>
      <c r="G82" s="163"/>
      <c r="H82" s="162"/>
      <c r="I82" s="115">
        <f t="shared" si="27"/>
        <v>0</v>
      </c>
      <c r="J82" s="164"/>
      <c r="M82" s="161">
        <f t="shared" si="15"/>
        <v>45413</v>
      </c>
      <c r="N82" s="166"/>
      <c r="O82" s="166"/>
      <c r="P82" s="166"/>
      <c r="Q82" s="166"/>
      <c r="R82" s="166"/>
      <c r="S82" s="166"/>
      <c r="T82" s="166"/>
      <c r="U82" s="166"/>
      <c r="V82" s="166"/>
      <c r="W82" s="166"/>
      <c r="X82" s="166"/>
      <c r="Y82" s="166"/>
      <c r="Z82" s="166"/>
      <c r="AA82" s="166"/>
      <c r="AB82" s="166"/>
      <c r="AC82" s="137">
        <f t="shared" si="28"/>
        <v>0</v>
      </c>
      <c r="AD82" s="167"/>
    </row>
    <row r="83" spans="2:30" outlineLevel="1" x14ac:dyDescent="0.25">
      <c r="B83" s="160" t="str">
        <f>IF(C83&gt;0,IFERROR(_xlfn.IFS(D83&lt;=DATE(YEAR('Basisdaten zum Projekt'!$E$12),MONTH('Basisdaten zum Projekt'!$E$12),1),'Basisdaten zum Projekt'!$A$12,D83&lt;=DATE(YEAR('Basisdaten zum Projekt'!$E$13),MONTH('Basisdaten zum Projekt'!$E$13),1),'Basisdaten zum Projekt'!$A$13,D83&lt;=DATE(YEAR('Basisdaten zum Projekt'!$E$14),MONTH('Basisdaten zum Projekt'!$E$14),1),'Basisdaten zum Projekt'!$A$14,D83&lt;=DATE(YEAR('Basisdaten zum Projekt'!$E$15),MONTH('Basisdaten zum Projekt'!$E$15),1),'Basisdaten zum Projekt'!$A$15,D83&lt;=DATE(YEAR('Basisdaten zum Projekt'!$E$16),MONTH('Basisdaten zum Projekt'!$E$16),1),'Basisdaten zum Projekt'!$A$16),""),"")</f>
        <v>P2</v>
      </c>
      <c r="C83" s="160">
        <f>IF(C82&gt;0,C82+1,IF(DATE(YEAR('Basisdaten zum Projekt'!$C$5),MONTH('Basisdaten zum Projekt'!$C$5),1)=D83,1,0))</f>
        <v>27</v>
      </c>
      <c r="D83" s="161">
        <f t="shared" si="29"/>
        <v>45444</v>
      </c>
      <c r="E83" s="162"/>
      <c r="F83" s="115">
        <f t="shared" si="26"/>
        <v>0</v>
      </c>
      <c r="G83" s="163"/>
      <c r="H83" s="162"/>
      <c r="I83" s="115">
        <f t="shared" si="27"/>
        <v>0</v>
      </c>
      <c r="J83" s="164"/>
      <c r="M83" s="161">
        <f t="shared" si="15"/>
        <v>45444</v>
      </c>
      <c r="N83" s="166"/>
      <c r="O83" s="166"/>
      <c r="P83" s="166"/>
      <c r="Q83" s="166"/>
      <c r="R83" s="166"/>
      <c r="S83" s="166"/>
      <c r="T83" s="166"/>
      <c r="U83" s="166"/>
      <c r="V83" s="166"/>
      <c r="W83" s="166"/>
      <c r="X83" s="166"/>
      <c r="Y83" s="166"/>
      <c r="Z83" s="166"/>
      <c r="AA83" s="166"/>
      <c r="AB83" s="166"/>
      <c r="AC83" s="137">
        <f t="shared" si="28"/>
        <v>0</v>
      </c>
      <c r="AD83" s="167"/>
    </row>
    <row r="84" spans="2:30" outlineLevel="1" x14ac:dyDescent="0.25">
      <c r="B84" s="160" t="str">
        <f>IF(C84&gt;0,IFERROR(_xlfn.IFS(D84&lt;=DATE(YEAR('Basisdaten zum Projekt'!$E$12),MONTH('Basisdaten zum Projekt'!$E$12),1),'Basisdaten zum Projekt'!$A$12,D84&lt;=DATE(YEAR('Basisdaten zum Projekt'!$E$13),MONTH('Basisdaten zum Projekt'!$E$13),1),'Basisdaten zum Projekt'!$A$13,D84&lt;=DATE(YEAR('Basisdaten zum Projekt'!$E$14),MONTH('Basisdaten zum Projekt'!$E$14),1),'Basisdaten zum Projekt'!$A$14,D84&lt;=DATE(YEAR('Basisdaten zum Projekt'!$E$15),MONTH('Basisdaten zum Projekt'!$E$15),1),'Basisdaten zum Projekt'!$A$15,D84&lt;=DATE(YEAR('Basisdaten zum Projekt'!$E$16),MONTH('Basisdaten zum Projekt'!$E$16),1),'Basisdaten zum Projekt'!$A$16),""),"")</f>
        <v>P2</v>
      </c>
      <c r="C84" s="160">
        <f>IF(C83&gt;0,C83+1,IF(DATE(YEAR('Basisdaten zum Projekt'!$C$5),MONTH('Basisdaten zum Projekt'!$C$5),1)=D84,1,0))</f>
        <v>28</v>
      </c>
      <c r="D84" s="161">
        <f t="shared" si="29"/>
        <v>45474</v>
      </c>
      <c r="E84" s="162"/>
      <c r="F84" s="115">
        <f t="shared" si="26"/>
        <v>0</v>
      </c>
      <c r="G84" s="163"/>
      <c r="H84" s="162"/>
      <c r="I84" s="115">
        <f t="shared" si="27"/>
        <v>0</v>
      </c>
      <c r="J84" s="164"/>
      <c r="M84" s="161">
        <f t="shared" si="15"/>
        <v>45474</v>
      </c>
      <c r="N84" s="166"/>
      <c r="O84" s="166"/>
      <c r="P84" s="166"/>
      <c r="Q84" s="166"/>
      <c r="R84" s="166"/>
      <c r="S84" s="166"/>
      <c r="T84" s="166"/>
      <c r="U84" s="166"/>
      <c r="V84" s="166"/>
      <c r="W84" s="166"/>
      <c r="X84" s="166"/>
      <c r="Y84" s="166"/>
      <c r="Z84" s="166"/>
      <c r="AA84" s="166"/>
      <c r="AB84" s="166"/>
      <c r="AC84" s="137">
        <f t="shared" si="28"/>
        <v>0</v>
      </c>
      <c r="AD84" s="167"/>
    </row>
    <row r="85" spans="2:30" outlineLevel="1" x14ac:dyDescent="0.25">
      <c r="B85" s="160" t="str">
        <f>IF(C85&gt;0,IFERROR(_xlfn.IFS(D85&lt;=DATE(YEAR('Basisdaten zum Projekt'!$E$12),MONTH('Basisdaten zum Projekt'!$E$12),1),'Basisdaten zum Projekt'!$A$12,D85&lt;=DATE(YEAR('Basisdaten zum Projekt'!$E$13),MONTH('Basisdaten zum Projekt'!$E$13),1),'Basisdaten zum Projekt'!$A$13,D85&lt;=DATE(YEAR('Basisdaten zum Projekt'!$E$14),MONTH('Basisdaten zum Projekt'!$E$14),1),'Basisdaten zum Projekt'!$A$14,D85&lt;=DATE(YEAR('Basisdaten zum Projekt'!$E$15),MONTH('Basisdaten zum Projekt'!$E$15),1),'Basisdaten zum Projekt'!$A$15,D85&lt;=DATE(YEAR('Basisdaten zum Projekt'!$E$16),MONTH('Basisdaten zum Projekt'!$E$16),1),'Basisdaten zum Projekt'!$A$16),""),"")</f>
        <v>P2</v>
      </c>
      <c r="C85" s="160">
        <f>IF(C84&gt;0,C84+1,IF(DATE(YEAR('Basisdaten zum Projekt'!$C$5),MONTH('Basisdaten zum Projekt'!$C$5),1)=D85,1,0))</f>
        <v>29</v>
      </c>
      <c r="D85" s="161">
        <f t="shared" si="29"/>
        <v>45505</v>
      </c>
      <c r="E85" s="162"/>
      <c r="F85" s="115">
        <f t="shared" si="26"/>
        <v>0</v>
      </c>
      <c r="G85" s="163"/>
      <c r="H85" s="162"/>
      <c r="I85" s="115">
        <f t="shared" si="27"/>
        <v>0</v>
      </c>
      <c r="J85" s="164"/>
      <c r="M85" s="161">
        <f t="shared" si="15"/>
        <v>45505</v>
      </c>
      <c r="N85" s="166"/>
      <c r="O85" s="166"/>
      <c r="P85" s="166"/>
      <c r="Q85" s="166"/>
      <c r="R85" s="166"/>
      <c r="S85" s="166"/>
      <c r="T85" s="166"/>
      <c r="U85" s="166"/>
      <c r="V85" s="166"/>
      <c r="W85" s="166"/>
      <c r="X85" s="166"/>
      <c r="Y85" s="166"/>
      <c r="Z85" s="166"/>
      <c r="AA85" s="166"/>
      <c r="AB85" s="166"/>
      <c r="AC85" s="137">
        <f t="shared" si="28"/>
        <v>0</v>
      </c>
      <c r="AD85" s="167"/>
    </row>
    <row r="86" spans="2:30" outlineLevel="1" x14ac:dyDescent="0.25">
      <c r="B86" s="160" t="str">
        <f>IF(C86&gt;0,IFERROR(_xlfn.IFS(D86&lt;=DATE(YEAR('Basisdaten zum Projekt'!$E$12),MONTH('Basisdaten zum Projekt'!$E$12),1),'Basisdaten zum Projekt'!$A$12,D86&lt;=DATE(YEAR('Basisdaten zum Projekt'!$E$13),MONTH('Basisdaten zum Projekt'!$E$13),1),'Basisdaten zum Projekt'!$A$13,D86&lt;=DATE(YEAR('Basisdaten zum Projekt'!$E$14),MONTH('Basisdaten zum Projekt'!$E$14),1),'Basisdaten zum Projekt'!$A$14,D86&lt;=DATE(YEAR('Basisdaten zum Projekt'!$E$15),MONTH('Basisdaten zum Projekt'!$E$15),1),'Basisdaten zum Projekt'!$A$15,D86&lt;=DATE(YEAR('Basisdaten zum Projekt'!$E$16),MONTH('Basisdaten zum Projekt'!$E$16),1),'Basisdaten zum Projekt'!$A$16),""),"")</f>
        <v>P2</v>
      </c>
      <c r="C86" s="160">
        <f>IF(C85&gt;0,C85+1,IF(DATE(YEAR('Basisdaten zum Projekt'!$C$5),MONTH('Basisdaten zum Projekt'!$C$5),1)=D86,1,0))</f>
        <v>30</v>
      </c>
      <c r="D86" s="161">
        <f t="shared" si="29"/>
        <v>45536</v>
      </c>
      <c r="E86" s="162"/>
      <c r="F86" s="115">
        <f t="shared" si="26"/>
        <v>0</v>
      </c>
      <c r="G86" s="163"/>
      <c r="H86" s="162"/>
      <c r="I86" s="115">
        <f t="shared" si="27"/>
        <v>0</v>
      </c>
      <c r="J86" s="164"/>
      <c r="M86" s="161">
        <f t="shared" si="15"/>
        <v>45536</v>
      </c>
      <c r="N86" s="166"/>
      <c r="O86" s="166"/>
      <c r="P86" s="166"/>
      <c r="Q86" s="166"/>
      <c r="R86" s="166"/>
      <c r="S86" s="166"/>
      <c r="T86" s="166"/>
      <c r="U86" s="166"/>
      <c r="V86" s="166"/>
      <c r="W86" s="166"/>
      <c r="X86" s="166"/>
      <c r="Y86" s="166"/>
      <c r="Z86" s="166"/>
      <c r="AA86" s="166"/>
      <c r="AB86" s="166"/>
      <c r="AC86" s="137">
        <f t="shared" si="28"/>
        <v>0</v>
      </c>
      <c r="AD86" s="167"/>
    </row>
    <row r="87" spans="2:30" outlineLevel="1" x14ac:dyDescent="0.25">
      <c r="B87" s="160" t="str">
        <f>IF(C87&gt;0,IFERROR(_xlfn.IFS(D87&lt;=DATE(YEAR('Basisdaten zum Projekt'!$E$12),MONTH('Basisdaten zum Projekt'!$E$12),1),'Basisdaten zum Projekt'!$A$12,D87&lt;=DATE(YEAR('Basisdaten zum Projekt'!$E$13),MONTH('Basisdaten zum Projekt'!$E$13),1),'Basisdaten zum Projekt'!$A$13,D87&lt;=DATE(YEAR('Basisdaten zum Projekt'!$E$14),MONTH('Basisdaten zum Projekt'!$E$14),1),'Basisdaten zum Projekt'!$A$14,D87&lt;=DATE(YEAR('Basisdaten zum Projekt'!$E$15),MONTH('Basisdaten zum Projekt'!$E$15),1),'Basisdaten zum Projekt'!$A$15,D87&lt;=DATE(YEAR('Basisdaten zum Projekt'!$E$16),MONTH('Basisdaten zum Projekt'!$E$16),1),'Basisdaten zum Projekt'!$A$16),""),"")</f>
        <v>P2</v>
      </c>
      <c r="C87" s="160">
        <f>IF(C86&gt;0,C86+1,IF(DATE(YEAR('Basisdaten zum Projekt'!$C$5),MONTH('Basisdaten zum Projekt'!$C$5),1)=D87,1,0))</f>
        <v>31</v>
      </c>
      <c r="D87" s="161">
        <f t="shared" si="29"/>
        <v>45566</v>
      </c>
      <c r="E87" s="162"/>
      <c r="F87" s="115">
        <f t="shared" si="26"/>
        <v>0</v>
      </c>
      <c r="G87" s="163"/>
      <c r="H87" s="162"/>
      <c r="I87" s="115">
        <f t="shared" si="27"/>
        <v>0</v>
      </c>
      <c r="J87" s="164"/>
      <c r="M87" s="161">
        <f t="shared" si="15"/>
        <v>45566</v>
      </c>
      <c r="N87" s="166"/>
      <c r="O87" s="166"/>
      <c r="P87" s="166"/>
      <c r="Q87" s="166"/>
      <c r="R87" s="166"/>
      <c r="S87" s="166"/>
      <c r="T87" s="166"/>
      <c r="U87" s="166"/>
      <c r="V87" s="166"/>
      <c r="W87" s="166"/>
      <c r="X87" s="166"/>
      <c r="Y87" s="166"/>
      <c r="Z87" s="166"/>
      <c r="AA87" s="166"/>
      <c r="AB87" s="166"/>
      <c r="AC87" s="137">
        <f t="shared" si="28"/>
        <v>0</v>
      </c>
      <c r="AD87" s="167"/>
    </row>
    <row r="88" spans="2:30" outlineLevel="1" x14ac:dyDescent="0.25">
      <c r="B88" s="160" t="str">
        <f>IF(C88&gt;0,IFERROR(_xlfn.IFS(D88&lt;=DATE(YEAR('Basisdaten zum Projekt'!$E$12),MONTH('Basisdaten zum Projekt'!$E$12),1),'Basisdaten zum Projekt'!$A$12,D88&lt;=DATE(YEAR('Basisdaten zum Projekt'!$E$13),MONTH('Basisdaten zum Projekt'!$E$13),1),'Basisdaten zum Projekt'!$A$13,D88&lt;=DATE(YEAR('Basisdaten zum Projekt'!$E$14),MONTH('Basisdaten zum Projekt'!$E$14),1),'Basisdaten zum Projekt'!$A$14,D88&lt;=DATE(YEAR('Basisdaten zum Projekt'!$E$15),MONTH('Basisdaten zum Projekt'!$E$15),1),'Basisdaten zum Projekt'!$A$15,D88&lt;=DATE(YEAR('Basisdaten zum Projekt'!$E$16),MONTH('Basisdaten zum Projekt'!$E$16),1),'Basisdaten zum Projekt'!$A$16),""),"")</f>
        <v>P2</v>
      </c>
      <c r="C88" s="160">
        <f>IF(C87&gt;0,C87+1,IF(DATE(YEAR('Basisdaten zum Projekt'!$C$5),MONTH('Basisdaten zum Projekt'!$C$5),1)=D88,1,0))</f>
        <v>32</v>
      </c>
      <c r="D88" s="161">
        <f t="shared" si="29"/>
        <v>45597</v>
      </c>
      <c r="E88" s="162"/>
      <c r="F88" s="115">
        <f t="shared" si="26"/>
        <v>0</v>
      </c>
      <c r="G88" s="163"/>
      <c r="H88" s="162"/>
      <c r="I88" s="115">
        <f t="shared" si="27"/>
        <v>0</v>
      </c>
      <c r="J88" s="164"/>
      <c r="M88" s="161">
        <f t="shared" si="15"/>
        <v>45597</v>
      </c>
      <c r="N88" s="166"/>
      <c r="O88" s="166"/>
      <c r="P88" s="166"/>
      <c r="Q88" s="166"/>
      <c r="R88" s="166"/>
      <c r="S88" s="166"/>
      <c r="T88" s="166"/>
      <c r="U88" s="166"/>
      <c r="V88" s="166"/>
      <c r="W88" s="166"/>
      <c r="X88" s="166"/>
      <c r="Y88" s="166"/>
      <c r="Z88" s="166"/>
      <c r="AA88" s="166"/>
      <c r="AB88" s="166"/>
      <c r="AC88" s="137">
        <f t="shared" si="28"/>
        <v>0</v>
      </c>
      <c r="AD88" s="167"/>
    </row>
    <row r="89" spans="2:30" outlineLevel="1" x14ac:dyDescent="0.25">
      <c r="B89" s="160" t="str">
        <f>IF(C89&gt;0,IFERROR(_xlfn.IFS(D89&lt;=DATE(YEAR('Basisdaten zum Projekt'!$E$12),MONTH('Basisdaten zum Projekt'!$E$12),1),'Basisdaten zum Projekt'!$A$12,D89&lt;=DATE(YEAR('Basisdaten zum Projekt'!$E$13),MONTH('Basisdaten zum Projekt'!$E$13),1),'Basisdaten zum Projekt'!$A$13,D89&lt;=DATE(YEAR('Basisdaten zum Projekt'!$E$14),MONTH('Basisdaten zum Projekt'!$E$14),1),'Basisdaten zum Projekt'!$A$14,D89&lt;=DATE(YEAR('Basisdaten zum Projekt'!$E$15),MONTH('Basisdaten zum Projekt'!$E$15),1),'Basisdaten zum Projekt'!$A$15,D89&lt;=DATE(YEAR('Basisdaten zum Projekt'!$E$16),MONTH('Basisdaten zum Projekt'!$E$16),1),'Basisdaten zum Projekt'!$A$16),""),"")</f>
        <v>P2</v>
      </c>
      <c r="C89" s="160">
        <f>IF(C88&gt;0,C88+1,IF(DATE(YEAR('Basisdaten zum Projekt'!$C$5),MONTH('Basisdaten zum Projekt'!$C$5),1)=D89,1,0))</f>
        <v>33</v>
      </c>
      <c r="D89" s="161">
        <f t="shared" si="29"/>
        <v>45627</v>
      </c>
      <c r="E89" s="162"/>
      <c r="F89" s="115">
        <f t="shared" si="26"/>
        <v>0</v>
      </c>
      <c r="G89" s="163"/>
      <c r="H89" s="162"/>
      <c r="I89" s="115">
        <f t="shared" si="27"/>
        <v>0</v>
      </c>
      <c r="J89" s="164"/>
      <c r="M89" s="161">
        <f t="shared" si="15"/>
        <v>45627</v>
      </c>
      <c r="N89" s="166"/>
      <c r="O89" s="166"/>
      <c r="P89" s="166"/>
      <c r="Q89" s="166"/>
      <c r="R89" s="166"/>
      <c r="S89" s="166"/>
      <c r="T89" s="166"/>
      <c r="U89" s="166"/>
      <c r="V89" s="166"/>
      <c r="W89" s="166"/>
      <c r="X89" s="166"/>
      <c r="Y89" s="166"/>
      <c r="Z89" s="166"/>
      <c r="AA89" s="166"/>
      <c r="AB89" s="166"/>
      <c r="AC89" s="137">
        <f t="shared" si="28"/>
        <v>0</v>
      </c>
      <c r="AD89" s="167"/>
    </row>
    <row r="90" spans="2:30" ht="15.75" thickBot="1" x14ac:dyDescent="0.3">
      <c r="B90" s="169"/>
      <c r="C90" s="170"/>
      <c r="D90" s="171">
        <f>D89</f>
        <v>45627</v>
      </c>
      <c r="E90" s="172"/>
      <c r="F90" s="173">
        <f>SUM(F78:F89)</f>
        <v>0</v>
      </c>
      <c r="G90" s="174">
        <f>SUM(G78:G89)</f>
        <v>0</v>
      </c>
      <c r="H90" s="187"/>
      <c r="I90" s="173">
        <f>SUM(I78:I89)</f>
        <v>0</v>
      </c>
      <c r="J90" s="174">
        <f>SUM(J78:J89)</f>
        <v>0</v>
      </c>
      <c r="M90" s="171">
        <f t="shared" si="15"/>
        <v>45627</v>
      </c>
      <c r="N90" s="177">
        <f>SUM(N78:N89)</f>
        <v>0</v>
      </c>
      <c r="O90" s="177">
        <f>SUM(O78:O89)</f>
        <v>0</v>
      </c>
      <c r="P90" s="177">
        <f>SUM(P78:P89)</f>
        <v>0</v>
      </c>
      <c r="Q90" s="177">
        <f>SUM(Q78:Q89)</f>
        <v>0</v>
      </c>
      <c r="R90" s="177">
        <f>SUM(R78:R89)</f>
        <v>0</v>
      </c>
      <c r="S90" s="177">
        <f t="shared" ref="S90:AB90" si="30">SUM(S78:S89)</f>
        <v>0</v>
      </c>
      <c r="T90" s="177">
        <f t="shared" si="30"/>
        <v>0</v>
      </c>
      <c r="U90" s="177">
        <f t="shared" si="30"/>
        <v>0</v>
      </c>
      <c r="V90" s="177">
        <f t="shared" si="30"/>
        <v>0</v>
      </c>
      <c r="W90" s="177">
        <f t="shared" si="30"/>
        <v>0</v>
      </c>
      <c r="X90" s="177">
        <f t="shared" si="30"/>
        <v>0</v>
      </c>
      <c r="Y90" s="177">
        <f t="shared" si="30"/>
        <v>0</v>
      </c>
      <c r="Z90" s="177">
        <f t="shared" si="30"/>
        <v>0</v>
      </c>
      <c r="AA90" s="177">
        <f t="shared" si="30"/>
        <v>0</v>
      </c>
      <c r="AB90" s="177">
        <f t="shared" si="30"/>
        <v>0</v>
      </c>
      <c r="AC90" s="177">
        <f>SUM(AC78:AC89)</f>
        <v>0</v>
      </c>
      <c r="AD90" s="167"/>
    </row>
    <row r="91" spans="2:30" ht="28.5" customHeight="1" x14ac:dyDescent="0.25">
      <c r="B91" s="19"/>
      <c r="C91" s="19"/>
      <c r="N91" s="178">
        <f>IFERROR(N90/$H$6,0)</f>
        <v>0</v>
      </c>
      <c r="O91" s="178">
        <f>IFERROR(O90/$H$6,0)</f>
        <v>0</v>
      </c>
      <c r="P91" s="178">
        <f>IFERROR(P90/$H$6,0)</f>
        <v>0</v>
      </c>
      <c r="Q91" s="178">
        <f>IFERROR(Q90/$H$6,0)</f>
        <v>0</v>
      </c>
      <c r="R91" s="178">
        <f>IFERROR(R90/$H$6,0)</f>
        <v>0</v>
      </c>
      <c r="S91" s="178">
        <f t="shared" ref="S91:AB91" si="31">IFERROR(S90/$H$6,0)</f>
        <v>0</v>
      </c>
      <c r="T91" s="178">
        <f t="shared" si="31"/>
        <v>0</v>
      </c>
      <c r="U91" s="178">
        <f t="shared" si="31"/>
        <v>0</v>
      </c>
      <c r="V91" s="178">
        <f t="shared" si="31"/>
        <v>0</v>
      </c>
      <c r="W91" s="178">
        <f t="shared" si="31"/>
        <v>0</v>
      </c>
      <c r="X91" s="178">
        <f t="shared" si="31"/>
        <v>0</v>
      </c>
      <c r="Y91" s="178">
        <f t="shared" si="31"/>
        <v>0</v>
      </c>
      <c r="Z91" s="178">
        <f t="shared" si="31"/>
        <v>0</v>
      </c>
      <c r="AA91" s="178">
        <f t="shared" si="31"/>
        <v>0</v>
      </c>
      <c r="AB91" s="178">
        <f t="shared" si="31"/>
        <v>0</v>
      </c>
      <c r="AC91" s="178">
        <f>IFERROR(AC90/$H$6,0)</f>
        <v>0</v>
      </c>
      <c r="AD91" s="180" t="s">
        <v>370</v>
      </c>
    </row>
    <row r="92" spans="2:30" ht="15.75" thickBot="1" x14ac:dyDescent="0.3">
      <c r="B92" s="19"/>
      <c r="C92" s="19"/>
      <c r="N92" s="181"/>
      <c r="O92" s="181"/>
      <c r="P92" s="181"/>
      <c r="Q92" s="181"/>
      <c r="R92" s="181"/>
      <c r="S92" s="281"/>
      <c r="T92" s="282"/>
      <c r="U92" s="283"/>
      <c r="V92" s="283"/>
      <c r="W92" s="283"/>
      <c r="X92" s="283"/>
      <c r="Y92" s="283"/>
      <c r="Z92" s="283"/>
      <c r="AA92" s="283"/>
      <c r="AB92" s="284"/>
      <c r="AC92" s="181"/>
      <c r="AD92" s="182"/>
    </row>
    <row r="93" spans="2:30" outlineLevel="1" x14ac:dyDescent="0.25">
      <c r="B93" s="160" t="str">
        <f>IF(C93&gt;0,IFERROR(_xlfn.IFS(D93&lt;=DATE(YEAR('Basisdaten zum Projekt'!$E$12),MONTH('Basisdaten zum Projekt'!$E$12),1),'Basisdaten zum Projekt'!$A$12,D93&lt;=DATE(YEAR('Basisdaten zum Projekt'!$E$13),MONTH('Basisdaten zum Projekt'!$E$13),1),'Basisdaten zum Projekt'!$A$13,D93&lt;=DATE(YEAR('Basisdaten zum Projekt'!$E$14),MONTH('Basisdaten zum Projekt'!$E$14),1),'Basisdaten zum Projekt'!$A$14,D93&lt;=DATE(YEAR('Basisdaten zum Projekt'!$E$15),MONTH('Basisdaten zum Projekt'!$E$15),1),'Basisdaten zum Projekt'!$A$15,D93&lt;=DATE(YEAR('Basisdaten zum Projekt'!$E$16),MONTH('Basisdaten zum Projekt'!$E$16),1),'Basisdaten zum Projekt'!$A$16),""),"")</f>
        <v>P2</v>
      </c>
      <c r="C93" s="160">
        <f>IF(C89&gt;0,C89+1,IF(DATE(YEAR('Basisdaten zum Projekt'!$C$5),MONTH('Basisdaten zum Projekt'!$C$5),1)=D93,1,0))</f>
        <v>34</v>
      </c>
      <c r="D93" s="161">
        <f>DATE(YEAR(D89),MONTH(D89)+1,DAY(D89))</f>
        <v>45658</v>
      </c>
      <c r="E93" s="183"/>
      <c r="F93" s="184">
        <f t="shared" ref="F93:F104" si="32">215/12*E93</f>
        <v>0</v>
      </c>
      <c r="G93" s="185"/>
      <c r="H93" s="183"/>
      <c r="I93" s="184">
        <f t="shared" ref="I93:I104" si="33">215/12*H93</f>
        <v>0</v>
      </c>
      <c r="J93" s="186"/>
      <c r="M93" s="161">
        <f t="shared" si="15"/>
        <v>45658</v>
      </c>
      <c r="N93" s="166"/>
      <c r="O93" s="166"/>
      <c r="P93" s="166"/>
      <c r="Q93" s="166"/>
      <c r="R93" s="166"/>
      <c r="S93" s="166"/>
      <c r="T93" s="166"/>
      <c r="U93" s="166"/>
      <c r="V93" s="166"/>
      <c r="W93" s="166"/>
      <c r="X93" s="166"/>
      <c r="Y93" s="166"/>
      <c r="Z93" s="166"/>
      <c r="AA93" s="166"/>
      <c r="AB93" s="166"/>
      <c r="AC93" s="137">
        <f t="shared" ref="AC93:AC104" si="34">SUM(N93:AB93)</f>
        <v>0</v>
      </c>
      <c r="AD93" s="167"/>
    </row>
    <row r="94" spans="2:30" outlineLevel="1" x14ac:dyDescent="0.25">
      <c r="B94" s="160" t="str">
        <f>IF(C94&gt;0,IFERROR(_xlfn.IFS(D94&lt;=DATE(YEAR('Basisdaten zum Projekt'!$E$12),MONTH('Basisdaten zum Projekt'!$E$12),1),'Basisdaten zum Projekt'!$A$12,D94&lt;=DATE(YEAR('Basisdaten zum Projekt'!$E$13),MONTH('Basisdaten zum Projekt'!$E$13),1),'Basisdaten zum Projekt'!$A$13,D94&lt;=DATE(YEAR('Basisdaten zum Projekt'!$E$14),MONTH('Basisdaten zum Projekt'!$E$14),1),'Basisdaten zum Projekt'!$A$14,D94&lt;=DATE(YEAR('Basisdaten zum Projekt'!$E$15),MONTH('Basisdaten zum Projekt'!$E$15),1),'Basisdaten zum Projekt'!$A$15,D94&lt;=DATE(YEAR('Basisdaten zum Projekt'!$E$16),MONTH('Basisdaten zum Projekt'!$E$16),1),'Basisdaten zum Projekt'!$A$16),""),"")</f>
        <v>P2</v>
      </c>
      <c r="C94" s="160">
        <f>IF(C93&gt;0,C93+1,IF(DATE(YEAR('Basisdaten zum Projekt'!$C$5),MONTH('Basisdaten zum Projekt'!$C$5),1)=D94,1,0))</f>
        <v>35</v>
      </c>
      <c r="D94" s="161">
        <f t="shared" ref="D94:D104" si="35">DATE(YEAR(D93),MONTH(D93)+1,DAY(D93))</f>
        <v>45689</v>
      </c>
      <c r="E94" s="162"/>
      <c r="F94" s="115">
        <f t="shared" si="32"/>
        <v>0</v>
      </c>
      <c r="G94" s="163"/>
      <c r="H94" s="162"/>
      <c r="I94" s="115">
        <f t="shared" si="33"/>
        <v>0</v>
      </c>
      <c r="J94" s="164"/>
      <c r="M94" s="161">
        <f t="shared" si="15"/>
        <v>45689</v>
      </c>
      <c r="N94" s="166"/>
      <c r="O94" s="166"/>
      <c r="P94" s="166"/>
      <c r="Q94" s="166"/>
      <c r="R94" s="166"/>
      <c r="S94" s="166"/>
      <c r="T94" s="166"/>
      <c r="U94" s="166"/>
      <c r="V94" s="166"/>
      <c r="W94" s="166"/>
      <c r="X94" s="166"/>
      <c r="Y94" s="166"/>
      <c r="Z94" s="166"/>
      <c r="AA94" s="166"/>
      <c r="AB94" s="166"/>
      <c r="AC94" s="137">
        <f t="shared" si="34"/>
        <v>0</v>
      </c>
      <c r="AD94" s="167"/>
    </row>
    <row r="95" spans="2:30" outlineLevel="1" x14ac:dyDescent="0.25">
      <c r="B95" s="160" t="str">
        <f>IF(C95&gt;0,IFERROR(_xlfn.IFS(D95&lt;=DATE(YEAR('Basisdaten zum Projekt'!$E$12),MONTH('Basisdaten zum Projekt'!$E$12),1),'Basisdaten zum Projekt'!$A$12,D95&lt;=DATE(YEAR('Basisdaten zum Projekt'!$E$13),MONTH('Basisdaten zum Projekt'!$E$13),1),'Basisdaten zum Projekt'!$A$13,D95&lt;=DATE(YEAR('Basisdaten zum Projekt'!$E$14),MONTH('Basisdaten zum Projekt'!$E$14),1),'Basisdaten zum Projekt'!$A$14,D95&lt;=DATE(YEAR('Basisdaten zum Projekt'!$E$15),MONTH('Basisdaten zum Projekt'!$E$15),1),'Basisdaten zum Projekt'!$A$15,D95&lt;=DATE(YEAR('Basisdaten zum Projekt'!$E$16),MONTH('Basisdaten zum Projekt'!$E$16),1),'Basisdaten zum Projekt'!$A$16),""),"")</f>
        <v>P2</v>
      </c>
      <c r="C95" s="160">
        <f>IF(C94&gt;0,C94+1,IF(DATE(YEAR('Basisdaten zum Projekt'!$C$5),MONTH('Basisdaten zum Projekt'!$C$5),1)=D95,1,0))</f>
        <v>36</v>
      </c>
      <c r="D95" s="161">
        <f t="shared" si="35"/>
        <v>45717</v>
      </c>
      <c r="E95" s="162"/>
      <c r="F95" s="115">
        <f t="shared" si="32"/>
        <v>0</v>
      </c>
      <c r="G95" s="163"/>
      <c r="H95" s="162"/>
      <c r="I95" s="115">
        <f t="shared" si="33"/>
        <v>0</v>
      </c>
      <c r="J95" s="164"/>
      <c r="M95" s="161">
        <f t="shared" si="15"/>
        <v>45717</v>
      </c>
      <c r="N95" s="166"/>
      <c r="O95" s="166"/>
      <c r="P95" s="166"/>
      <c r="Q95" s="166"/>
      <c r="R95" s="166"/>
      <c r="S95" s="166"/>
      <c r="T95" s="166"/>
      <c r="U95" s="166"/>
      <c r="V95" s="166"/>
      <c r="W95" s="166"/>
      <c r="X95" s="166"/>
      <c r="Y95" s="166"/>
      <c r="Z95" s="166"/>
      <c r="AA95" s="166"/>
      <c r="AB95" s="166"/>
      <c r="AC95" s="137">
        <f t="shared" si="34"/>
        <v>0</v>
      </c>
      <c r="AD95" s="167"/>
    </row>
    <row r="96" spans="2:30" outlineLevel="1" x14ac:dyDescent="0.25">
      <c r="B96" s="160" t="str">
        <f>IF(C96&gt;0,IFERROR(_xlfn.IFS(D96&lt;=DATE(YEAR('Basisdaten zum Projekt'!$E$12),MONTH('Basisdaten zum Projekt'!$E$12),1),'Basisdaten zum Projekt'!$A$12,D96&lt;=DATE(YEAR('Basisdaten zum Projekt'!$E$13),MONTH('Basisdaten zum Projekt'!$E$13),1),'Basisdaten zum Projekt'!$A$13,D96&lt;=DATE(YEAR('Basisdaten zum Projekt'!$E$14),MONTH('Basisdaten zum Projekt'!$E$14),1),'Basisdaten zum Projekt'!$A$14,D96&lt;=DATE(YEAR('Basisdaten zum Projekt'!$E$15),MONTH('Basisdaten zum Projekt'!$E$15),1),'Basisdaten zum Projekt'!$A$15,D96&lt;=DATE(YEAR('Basisdaten zum Projekt'!$E$16),MONTH('Basisdaten zum Projekt'!$E$16),1),'Basisdaten zum Projekt'!$A$16),""),"")</f>
        <v/>
      </c>
      <c r="C96" s="160">
        <f>IF(C95&gt;0,C95+1,IF(DATE(YEAR('Basisdaten zum Projekt'!$C$5),MONTH('Basisdaten zum Projekt'!$C$5),1)=D96,1,0))</f>
        <v>37</v>
      </c>
      <c r="D96" s="161">
        <f t="shared" si="35"/>
        <v>45748</v>
      </c>
      <c r="E96" s="162"/>
      <c r="F96" s="115">
        <f t="shared" si="32"/>
        <v>0</v>
      </c>
      <c r="G96" s="163"/>
      <c r="H96" s="162"/>
      <c r="I96" s="115">
        <f t="shared" si="33"/>
        <v>0</v>
      </c>
      <c r="J96" s="164"/>
      <c r="M96" s="161">
        <f t="shared" si="15"/>
        <v>45748</v>
      </c>
      <c r="N96" s="166"/>
      <c r="O96" s="166"/>
      <c r="P96" s="166"/>
      <c r="Q96" s="166"/>
      <c r="R96" s="166"/>
      <c r="S96" s="166"/>
      <c r="T96" s="166"/>
      <c r="U96" s="166"/>
      <c r="V96" s="166"/>
      <c r="W96" s="166"/>
      <c r="X96" s="166"/>
      <c r="Y96" s="166"/>
      <c r="Z96" s="166"/>
      <c r="AA96" s="166"/>
      <c r="AB96" s="166"/>
      <c r="AC96" s="137">
        <f t="shared" si="34"/>
        <v>0</v>
      </c>
      <c r="AD96" s="167"/>
    </row>
    <row r="97" spans="2:30" outlineLevel="1" x14ac:dyDescent="0.25">
      <c r="B97" s="160" t="str">
        <f>IF(C97&gt;0,IFERROR(_xlfn.IFS(D97&lt;=DATE(YEAR('Basisdaten zum Projekt'!$E$12),MONTH('Basisdaten zum Projekt'!$E$12),1),'Basisdaten zum Projekt'!$A$12,D97&lt;=DATE(YEAR('Basisdaten zum Projekt'!$E$13),MONTH('Basisdaten zum Projekt'!$E$13),1),'Basisdaten zum Projekt'!$A$13,D97&lt;=DATE(YEAR('Basisdaten zum Projekt'!$E$14),MONTH('Basisdaten zum Projekt'!$E$14),1),'Basisdaten zum Projekt'!$A$14,D97&lt;=DATE(YEAR('Basisdaten zum Projekt'!$E$15),MONTH('Basisdaten zum Projekt'!$E$15),1),'Basisdaten zum Projekt'!$A$15,D97&lt;=DATE(YEAR('Basisdaten zum Projekt'!$E$16),MONTH('Basisdaten zum Projekt'!$E$16),1),'Basisdaten zum Projekt'!$A$16),""),"")</f>
        <v/>
      </c>
      <c r="C97" s="160">
        <f>IF(C96&gt;0,C96+1,IF(DATE(YEAR('Basisdaten zum Projekt'!$C$5),MONTH('Basisdaten zum Projekt'!$C$5),1)=D97,1,0))</f>
        <v>38</v>
      </c>
      <c r="D97" s="161">
        <f t="shared" si="35"/>
        <v>45778</v>
      </c>
      <c r="E97" s="162"/>
      <c r="F97" s="115">
        <f t="shared" si="32"/>
        <v>0</v>
      </c>
      <c r="G97" s="163"/>
      <c r="H97" s="162"/>
      <c r="I97" s="115">
        <f t="shared" si="33"/>
        <v>0</v>
      </c>
      <c r="J97" s="164"/>
      <c r="M97" s="161">
        <f t="shared" si="15"/>
        <v>45778</v>
      </c>
      <c r="N97" s="166"/>
      <c r="O97" s="166"/>
      <c r="P97" s="166"/>
      <c r="Q97" s="166"/>
      <c r="R97" s="166"/>
      <c r="S97" s="166"/>
      <c r="T97" s="166"/>
      <c r="U97" s="166"/>
      <c r="V97" s="166"/>
      <c r="W97" s="166"/>
      <c r="X97" s="166"/>
      <c r="Y97" s="166"/>
      <c r="Z97" s="166"/>
      <c r="AA97" s="166"/>
      <c r="AB97" s="166"/>
      <c r="AC97" s="137">
        <f t="shared" si="34"/>
        <v>0</v>
      </c>
      <c r="AD97" s="167"/>
    </row>
    <row r="98" spans="2:30" outlineLevel="1" x14ac:dyDescent="0.25">
      <c r="B98" s="160" t="str">
        <f>IF(C98&gt;0,IFERROR(_xlfn.IFS(D98&lt;=DATE(YEAR('Basisdaten zum Projekt'!$E$12),MONTH('Basisdaten zum Projekt'!$E$12),1),'Basisdaten zum Projekt'!$A$12,D98&lt;=DATE(YEAR('Basisdaten zum Projekt'!$E$13),MONTH('Basisdaten zum Projekt'!$E$13),1),'Basisdaten zum Projekt'!$A$13,D98&lt;=DATE(YEAR('Basisdaten zum Projekt'!$E$14),MONTH('Basisdaten zum Projekt'!$E$14),1),'Basisdaten zum Projekt'!$A$14,D98&lt;=DATE(YEAR('Basisdaten zum Projekt'!$E$15),MONTH('Basisdaten zum Projekt'!$E$15),1),'Basisdaten zum Projekt'!$A$15,D98&lt;=DATE(YEAR('Basisdaten zum Projekt'!$E$16),MONTH('Basisdaten zum Projekt'!$E$16),1),'Basisdaten zum Projekt'!$A$16),""),"")</f>
        <v/>
      </c>
      <c r="C98" s="160">
        <f>IF(C97&gt;0,C97+1,IF(DATE(YEAR('Basisdaten zum Projekt'!$C$5),MONTH('Basisdaten zum Projekt'!$C$5),1)=D98,1,0))</f>
        <v>39</v>
      </c>
      <c r="D98" s="161">
        <f t="shared" si="35"/>
        <v>45809</v>
      </c>
      <c r="E98" s="162"/>
      <c r="F98" s="115">
        <f t="shared" si="32"/>
        <v>0</v>
      </c>
      <c r="G98" s="163"/>
      <c r="H98" s="162"/>
      <c r="I98" s="115">
        <f t="shared" si="33"/>
        <v>0</v>
      </c>
      <c r="J98" s="164"/>
      <c r="M98" s="161">
        <f t="shared" si="15"/>
        <v>45809</v>
      </c>
      <c r="N98" s="166"/>
      <c r="O98" s="166"/>
      <c r="P98" s="166"/>
      <c r="Q98" s="166"/>
      <c r="R98" s="166"/>
      <c r="S98" s="166"/>
      <c r="T98" s="166"/>
      <c r="U98" s="166"/>
      <c r="V98" s="166"/>
      <c r="W98" s="166"/>
      <c r="X98" s="166"/>
      <c r="Y98" s="166"/>
      <c r="Z98" s="166"/>
      <c r="AA98" s="166"/>
      <c r="AB98" s="166"/>
      <c r="AC98" s="137">
        <f t="shared" si="34"/>
        <v>0</v>
      </c>
      <c r="AD98" s="167"/>
    </row>
    <row r="99" spans="2:30" outlineLevel="1" x14ac:dyDescent="0.25">
      <c r="B99" s="160" t="str">
        <f>IF(C99&gt;0,IFERROR(_xlfn.IFS(D99&lt;=DATE(YEAR('Basisdaten zum Projekt'!$E$12),MONTH('Basisdaten zum Projekt'!$E$12),1),'Basisdaten zum Projekt'!$A$12,D99&lt;=DATE(YEAR('Basisdaten zum Projekt'!$E$13),MONTH('Basisdaten zum Projekt'!$E$13),1),'Basisdaten zum Projekt'!$A$13,D99&lt;=DATE(YEAR('Basisdaten zum Projekt'!$E$14),MONTH('Basisdaten zum Projekt'!$E$14),1),'Basisdaten zum Projekt'!$A$14,D99&lt;=DATE(YEAR('Basisdaten zum Projekt'!$E$15),MONTH('Basisdaten zum Projekt'!$E$15),1),'Basisdaten zum Projekt'!$A$15,D99&lt;=DATE(YEAR('Basisdaten zum Projekt'!$E$16),MONTH('Basisdaten zum Projekt'!$E$16),1),'Basisdaten zum Projekt'!$A$16),""),"")</f>
        <v/>
      </c>
      <c r="C99" s="160">
        <f>IF(C98&gt;0,C98+1,IF(DATE(YEAR('Basisdaten zum Projekt'!$C$5),MONTH('Basisdaten zum Projekt'!$C$5),1)=D99,1,0))</f>
        <v>40</v>
      </c>
      <c r="D99" s="161">
        <f t="shared" si="35"/>
        <v>45839</v>
      </c>
      <c r="E99" s="162"/>
      <c r="F99" s="115">
        <f t="shared" si="32"/>
        <v>0</v>
      </c>
      <c r="G99" s="163"/>
      <c r="H99" s="162"/>
      <c r="I99" s="115">
        <f t="shared" si="33"/>
        <v>0</v>
      </c>
      <c r="J99" s="164"/>
      <c r="M99" s="161">
        <f t="shared" si="15"/>
        <v>45839</v>
      </c>
      <c r="N99" s="166"/>
      <c r="O99" s="166"/>
      <c r="P99" s="166"/>
      <c r="Q99" s="166"/>
      <c r="R99" s="166"/>
      <c r="S99" s="166"/>
      <c r="T99" s="166"/>
      <c r="U99" s="166"/>
      <c r="V99" s="166"/>
      <c r="W99" s="166"/>
      <c r="X99" s="166"/>
      <c r="Y99" s="166"/>
      <c r="Z99" s="166"/>
      <c r="AA99" s="166"/>
      <c r="AB99" s="166"/>
      <c r="AC99" s="137">
        <f t="shared" si="34"/>
        <v>0</v>
      </c>
      <c r="AD99" s="167"/>
    </row>
    <row r="100" spans="2:30" outlineLevel="1" x14ac:dyDescent="0.25">
      <c r="B100" s="160" t="str">
        <f>IF(C100&gt;0,IFERROR(_xlfn.IFS(D100&lt;=DATE(YEAR('Basisdaten zum Projekt'!$E$12),MONTH('Basisdaten zum Projekt'!$E$12),1),'Basisdaten zum Projekt'!$A$12,D100&lt;=DATE(YEAR('Basisdaten zum Projekt'!$E$13),MONTH('Basisdaten zum Projekt'!$E$13),1),'Basisdaten zum Projekt'!$A$13,D100&lt;=DATE(YEAR('Basisdaten zum Projekt'!$E$14),MONTH('Basisdaten zum Projekt'!$E$14),1),'Basisdaten zum Projekt'!$A$14,D100&lt;=DATE(YEAR('Basisdaten zum Projekt'!$E$15),MONTH('Basisdaten zum Projekt'!$E$15),1),'Basisdaten zum Projekt'!$A$15,D100&lt;=DATE(YEAR('Basisdaten zum Projekt'!$E$16),MONTH('Basisdaten zum Projekt'!$E$16),1),'Basisdaten zum Projekt'!$A$16),""),"")</f>
        <v/>
      </c>
      <c r="C100" s="160">
        <f>IF(C99&gt;0,C99+1,IF(DATE(YEAR('Basisdaten zum Projekt'!$C$5),MONTH('Basisdaten zum Projekt'!$C$5),1)=D100,1,0))</f>
        <v>41</v>
      </c>
      <c r="D100" s="161">
        <f t="shared" si="35"/>
        <v>45870</v>
      </c>
      <c r="E100" s="162"/>
      <c r="F100" s="115">
        <f t="shared" si="32"/>
        <v>0</v>
      </c>
      <c r="G100" s="163"/>
      <c r="H100" s="162"/>
      <c r="I100" s="115">
        <f t="shared" si="33"/>
        <v>0</v>
      </c>
      <c r="J100" s="164"/>
      <c r="M100" s="161">
        <f t="shared" si="15"/>
        <v>45870</v>
      </c>
      <c r="N100" s="166"/>
      <c r="O100" s="166"/>
      <c r="P100" s="166"/>
      <c r="Q100" s="166"/>
      <c r="R100" s="166"/>
      <c r="S100" s="166"/>
      <c r="T100" s="166"/>
      <c r="U100" s="166"/>
      <c r="V100" s="166"/>
      <c r="W100" s="166"/>
      <c r="X100" s="166"/>
      <c r="Y100" s="166"/>
      <c r="Z100" s="166"/>
      <c r="AA100" s="166"/>
      <c r="AB100" s="166"/>
      <c r="AC100" s="137">
        <f t="shared" si="34"/>
        <v>0</v>
      </c>
      <c r="AD100" s="167"/>
    </row>
    <row r="101" spans="2:30" outlineLevel="1" x14ac:dyDescent="0.25">
      <c r="B101" s="160" t="str">
        <f>IF(C101&gt;0,IFERROR(_xlfn.IFS(D101&lt;=DATE(YEAR('Basisdaten zum Projekt'!$E$12),MONTH('Basisdaten zum Projekt'!$E$12),1),'Basisdaten zum Projekt'!$A$12,D101&lt;=DATE(YEAR('Basisdaten zum Projekt'!$E$13),MONTH('Basisdaten zum Projekt'!$E$13),1),'Basisdaten zum Projekt'!$A$13,D101&lt;=DATE(YEAR('Basisdaten zum Projekt'!$E$14),MONTH('Basisdaten zum Projekt'!$E$14),1),'Basisdaten zum Projekt'!$A$14,D101&lt;=DATE(YEAR('Basisdaten zum Projekt'!$E$15),MONTH('Basisdaten zum Projekt'!$E$15),1),'Basisdaten zum Projekt'!$A$15,D101&lt;=DATE(YEAR('Basisdaten zum Projekt'!$E$16),MONTH('Basisdaten zum Projekt'!$E$16),1),'Basisdaten zum Projekt'!$A$16),""),"")</f>
        <v/>
      </c>
      <c r="C101" s="160">
        <f>IF(C100&gt;0,C100+1,IF(DATE(YEAR('Basisdaten zum Projekt'!$C$5),MONTH('Basisdaten zum Projekt'!$C$5),1)=D101,1,0))</f>
        <v>42</v>
      </c>
      <c r="D101" s="161">
        <f t="shared" si="35"/>
        <v>45901</v>
      </c>
      <c r="E101" s="162"/>
      <c r="F101" s="115">
        <f t="shared" si="32"/>
        <v>0</v>
      </c>
      <c r="G101" s="163"/>
      <c r="H101" s="162"/>
      <c r="I101" s="115">
        <f t="shared" si="33"/>
        <v>0</v>
      </c>
      <c r="J101" s="164"/>
      <c r="M101" s="161">
        <f t="shared" si="15"/>
        <v>45901</v>
      </c>
      <c r="N101" s="166"/>
      <c r="O101" s="166"/>
      <c r="P101" s="166"/>
      <c r="Q101" s="166"/>
      <c r="R101" s="166"/>
      <c r="S101" s="166"/>
      <c r="T101" s="166"/>
      <c r="U101" s="166"/>
      <c r="V101" s="166"/>
      <c r="W101" s="166"/>
      <c r="X101" s="166"/>
      <c r="Y101" s="166"/>
      <c r="Z101" s="166"/>
      <c r="AA101" s="166"/>
      <c r="AB101" s="166"/>
      <c r="AC101" s="137">
        <f t="shared" si="34"/>
        <v>0</v>
      </c>
      <c r="AD101" s="167"/>
    </row>
    <row r="102" spans="2:30" outlineLevel="1" x14ac:dyDescent="0.25">
      <c r="B102" s="160" t="str">
        <f>IF(C102&gt;0,IFERROR(_xlfn.IFS(D102&lt;=DATE(YEAR('Basisdaten zum Projekt'!$E$12),MONTH('Basisdaten zum Projekt'!$E$12),1),'Basisdaten zum Projekt'!$A$12,D102&lt;=DATE(YEAR('Basisdaten zum Projekt'!$E$13),MONTH('Basisdaten zum Projekt'!$E$13),1),'Basisdaten zum Projekt'!$A$13,D102&lt;=DATE(YEAR('Basisdaten zum Projekt'!$E$14),MONTH('Basisdaten zum Projekt'!$E$14),1),'Basisdaten zum Projekt'!$A$14,D102&lt;=DATE(YEAR('Basisdaten zum Projekt'!$E$15),MONTH('Basisdaten zum Projekt'!$E$15),1),'Basisdaten zum Projekt'!$A$15,D102&lt;=DATE(YEAR('Basisdaten zum Projekt'!$E$16),MONTH('Basisdaten zum Projekt'!$E$16),1),'Basisdaten zum Projekt'!$A$16),""),"")</f>
        <v/>
      </c>
      <c r="C102" s="160">
        <f>IF(C101&gt;0,C101+1,IF(DATE(YEAR('Basisdaten zum Projekt'!$C$5),MONTH('Basisdaten zum Projekt'!$C$5),1)=D102,1,0))</f>
        <v>43</v>
      </c>
      <c r="D102" s="161">
        <f t="shared" si="35"/>
        <v>45931</v>
      </c>
      <c r="E102" s="162"/>
      <c r="F102" s="115">
        <f t="shared" si="32"/>
        <v>0</v>
      </c>
      <c r="G102" s="163"/>
      <c r="H102" s="162"/>
      <c r="I102" s="115">
        <f t="shared" si="33"/>
        <v>0</v>
      </c>
      <c r="J102" s="164"/>
      <c r="M102" s="161">
        <f t="shared" si="15"/>
        <v>45931</v>
      </c>
      <c r="N102" s="166"/>
      <c r="O102" s="166"/>
      <c r="P102" s="166"/>
      <c r="Q102" s="166"/>
      <c r="R102" s="166"/>
      <c r="S102" s="166"/>
      <c r="T102" s="166"/>
      <c r="U102" s="166"/>
      <c r="V102" s="166"/>
      <c r="W102" s="166"/>
      <c r="X102" s="166"/>
      <c r="Y102" s="166"/>
      <c r="Z102" s="166"/>
      <c r="AA102" s="166"/>
      <c r="AB102" s="166"/>
      <c r="AC102" s="137">
        <f t="shared" si="34"/>
        <v>0</v>
      </c>
      <c r="AD102" s="167"/>
    </row>
    <row r="103" spans="2:30" outlineLevel="1" x14ac:dyDescent="0.25">
      <c r="B103" s="160" t="str">
        <f>IF(C103&gt;0,IFERROR(_xlfn.IFS(D103&lt;=DATE(YEAR('Basisdaten zum Projekt'!$E$12),MONTH('Basisdaten zum Projekt'!$E$12),1),'Basisdaten zum Projekt'!$A$12,D103&lt;=DATE(YEAR('Basisdaten zum Projekt'!$E$13),MONTH('Basisdaten zum Projekt'!$E$13),1),'Basisdaten zum Projekt'!$A$13,D103&lt;=DATE(YEAR('Basisdaten zum Projekt'!$E$14),MONTH('Basisdaten zum Projekt'!$E$14),1),'Basisdaten zum Projekt'!$A$14,D103&lt;=DATE(YEAR('Basisdaten zum Projekt'!$E$15),MONTH('Basisdaten zum Projekt'!$E$15),1),'Basisdaten zum Projekt'!$A$15,D103&lt;=DATE(YEAR('Basisdaten zum Projekt'!$E$16),MONTH('Basisdaten zum Projekt'!$E$16),1),'Basisdaten zum Projekt'!$A$16),""),"")</f>
        <v/>
      </c>
      <c r="C103" s="160">
        <f>IF(C102&gt;0,C102+1,IF(DATE(YEAR('Basisdaten zum Projekt'!$C$5),MONTH('Basisdaten zum Projekt'!$C$5),1)=D103,1,0))</f>
        <v>44</v>
      </c>
      <c r="D103" s="161">
        <f t="shared" si="35"/>
        <v>45962</v>
      </c>
      <c r="E103" s="162"/>
      <c r="F103" s="115">
        <f t="shared" si="32"/>
        <v>0</v>
      </c>
      <c r="G103" s="163"/>
      <c r="H103" s="162"/>
      <c r="I103" s="115">
        <f t="shared" si="33"/>
        <v>0</v>
      </c>
      <c r="J103" s="164"/>
      <c r="M103" s="161">
        <f t="shared" si="15"/>
        <v>45962</v>
      </c>
      <c r="N103" s="166"/>
      <c r="O103" s="166"/>
      <c r="P103" s="166"/>
      <c r="Q103" s="166"/>
      <c r="R103" s="166"/>
      <c r="S103" s="166"/>
      <c r="T103" s="166"/>
      <c r="U103" s="166"/>
      <c r="V103" s="166"/>
      <c r="W103" s="166"/>
      <c r="X103" s="166"/>
      <c r="Y103" s="166"/>
      <c r="Z103" s="166"/>
      <c r="AA103" s="166"/>
      <c r="AB103" s="166"/>
      <c r="AC103" s="137">
        <f t="shared" si="34"/>
        <v>0</v>
      </c>
      <c r="AD103" s="167"/>
    </row>
    <row r="104" spans="2:30" outlineLevel="1" x14ac:dyDescent="0.25">
      <c r="B104" s="160" t="str">
        <f>IF(C104&gt;0,IFERROR(_xlfn.IFS(D104&lt;=DATE(YEAR('Basisdaten zum Projekt'!$E$12),MONTH('Basisdaten zum Projekt'!$E$12),1),'Basisdaten zum Projekt'!$A$12,D104&lt;=DATE(YEAR('Basisdaten zum Projekt'!$E$13),MONTH('Basisdaten zum Projekt'!$E$13),1),'Basisdaten zum Projekt'!$A$13,D104&lt;=DATE(YEAR('Basisdaten zum Projekt'!$E$14),MONTH('Basisdaten zum Projekt'!$E$14),1),'Basisdaten zum Projekt'!$A$14,D104&lt;=DATE(YEAR('Basisdaten zum Projekt'!$E$15),MONTH('Basisdaten zum Projekt'!$E$15),1),'Basisdaten zum Projekt'!$A$15,D104&lt;=DATE(YEAR('Basisdaten zum Projekt'!$E$16),MONTH('Basisdaten zum Projekt'!$E$16),1),'Basisdaten zum Projekt'!$A$16),""),"")</f>
        <v/>
      </c>
      <c r="C104" s="160">
        <f>IF(C103&gt;0,C103+1,IF(DATE(YEAR('Basisdaten zum Projekt'!$C$5),MONTH('Basisdaten zum Projekt'!$C$5),1)=D104,1,0))</f>
        <v>45</v>
      </c>
      <c r="D104" s="161">
        <f t="shared" si="35"/>
        <v>45992</v>
      </c>
      <c r="E104" s="162"/>
      <c r="F104" s="115">
        <f t="shared" si="32"/>
        <v>0</v>
      </c>
      <c r="G104" s="163"/>
      <c r="H104" s="162"/>
      <c r="I104" s="115">
        <f t="shared" si="33"/>
        <v>0</v>
      </c>
      <c r="J104" s="164"/>
      <c r="M104" s="161">
        <f t="shared" si="15"/>
        <v>45992</v>
      </c>
      <c r="N104" s="166"/>
      <c r="O104" s="166"/>
      <c r="P104" s="166"/>
      <c r="Q104" s="166"/>
      <c r="R104" s="166"/>
      <c r="S104" s="166"/>
      <c r="T104" s="166"/>
      <c r="U104" s="166"/>
      <c r="V104" s="166"/>
      <c r="W104" s="166"/>
      <c r="X104" s="166"/>
      <c r="Y104" s="166"/>
      <c r="Z104" s="166"/>
      <c r="AA104" s="166"/>
      <c r="AB104" s="166"/>
      <c r="AC104" s="137">
        <f t="shared" si="34"/>
        <v>0</v>
      </c>
      <c r="AD104" s="167"/>
    </row>
    <row r="105" spans="2:30" ht="15.75" thickBot="1" x14ac:dyDescent="0.3">
      <c r="B105" s="169"/>
      <c r="C105" s="170"/>
      <c r="D105" s="171">
        <f>D104</f>
        <v>45992</v>
      </c>
      <c r="E105" s="172"/>
      <c r="F105" s="173">
        <f>SUM(F93:F104)</f>
        <v>0</v>
      </c>
      <c r="G105" s="174">
        <f>SUM(G93:G104)</f>
        <v>0</v>
      </c>
      <c r="H105" s="175"/>
      <c r="I105" s="173">
        <f>SUM(I93:I104)</f>
        <v>0</v>
      </c>
      <c r="J105" s="174">
        <f>SUM(J93:J104)</f>
        <v>0</v>
      </c>
      <c r="M105" s="171">
        <f t="shared" si="15"/>
        <v>45992</v>
      </c>
      <c r="N105" s="177">
        <f>SUM(N93:N104)</f>
        <v>0</v>
      </c>
      <c r="O105" s="177">
        <f>SUM(O93:O104)</f>
        <v>0</v>
      </c>
      <c r="P105" s="177">
        <f>SUM(P93:P104)</f>
        <v>0</v>
      </c>
      <c r="Q105" s="177">
        <f>SUM(Q93:Q104)</f>
        <v>0</v>
      </c>
      <c r="R105" s="177">
        <f>SUM(R93:R104)</f>
        <v>0</v>
      </c>
      <c r="S105" s="177">
        <f t="shared" ref="S105:AB105" si="36">SUM(S93:S104)</f>
        <v>0</v>
      </c>
      <c r="T105" s="177">
        <f t="shared" si="36"/>
        <v>0</v>
      </c>
      <c r="U105" s="177">
        <f t="shared" si="36"/>
        <v>0</v>
      </c>
      <c r="V105" s="177">
        <f t="shared" si="36"/>
        <v>0</v>
      </c>
      <c r="W105" s="177">
        <f t="shared" si="36"/>
        <v>0</v>
      </c>
      <c r="X105" s="177">
        <f t="shared" si="36"/>
        <v>0</v>
      </c>
      <c r="Y105" s="177">
        <f t="shared" si="36"/>
        <v>0</v>
      </c>
      <c r="Z105" s="177">
        <f t="shared" si="36"/>
        <v>0</v>
      </c>
      <c r="AA105" s="177">
        <f t="shared" si="36"/>
        <v>0</v>
      </c>
      <c r="AB105" s="177">
        <f t="shared" si="36"/>
        <v>0</v>
      </c>
      <c r="AC105" s="177">
        <f>SUM(AC93:AC104)</f>
        <v>0</v>
      </c>
      <c r="AD105" s="167"/>
    </row>
    <row r="106" spans="2:30" ht="28.5" customHeight="1" x14ac:dyDescent="0.25">
      <c r="B106" s="19"/>
      <c r="C106" s="19"/>
      <c r="N106" s="178">
        <f>IFERROR(N105/$H$6,0)</f>
        <v>0</v>
      </c>
      <c r="O106" s="178">
        <f>IFERROR(O105/$H$6,0)</f>
        <v>0</v>
      </c>
      <c r="P106" s="178">
        <f>IFERROR(P105/$H$6,0)</f>
        <v>0</v>
      </c>
      <c r="Q106" s="178">
        <f>IFERROR(Q105/$H$6,0)</f>
        <v>0</v>
      </c>
      <c r="R106" s="178">
        <f>IFERROR(R105/$H$6,0)</f>
        <v>0</v>
      </c>
      <c r="S106" s="178">
        <f t="shared" ref="S106:AB106" si="37">IFERROR(S105/$H$6,0)</f>
        <v>0</v>
      </c>
      <c r="T106" s="178">
        <f t="shared" si="37"/>
        <v>0</v>
      </c>
      <c r="U106" s="178">
        <f t="shared" si="37"/>
        <v>0</v>
      </c>
      <c r="V106" s="178">
        <f t="shared" si="37"/>
        <v>0</v>
      </c>
      <c r="W106" s="178">
        <f t="shared" si="37"/>
        <v>0</v>
      </c>
      <c r="X106" s="178">
        <f t="shared" si="37"/>
        <v>0</v>
      </c>
      <c r="Y106" s="178">
        <f t="shared" si="37"/>
        <v>0</v>
      </c>
      <c r="Z106" s="178">
        <f t="shared" si="37"/>
        <v>0</v>
      </c>
      <c r="AA106" s="178">
        <f t="shared" si="37"/>
        <v>0</v>
      </c>
      <c r="AB106" s="178">
        <f t="shared" si="37"/>
        <v>0</v>
      </c>
      <c r="AC106" s="178">
        <f>IFERROR(AC105/$H$6,0)</f>
        <v>0</v>
      </c>
      <c r="AD106" s="180" t="s">
        <v>370</v>
      </c>
    </row>
    <row r="107" spans="2:30" x14ac:dyDescent="0.25">
      <c r="B107" s="19"/>
      <c r="C107" s="19"/>
      <c r="N107" s="181"/>
      <c r="O107" s="181"/>
      <c r="P107" s="181"/>
      <c r="Q107" s="181"/>
      <c r="R107" s="181"/>
      <c r="S107" s="281"/>
      <c r="T107" s="282"/>
      <c r="U107" s="283"/>
      <c r="V107" s="283"/>
      <c r="W107" s="283"/>
      <c r="X107" s="283"/>
      <c r="Y107" s="283"/>
      <c r="Z107" s="283"/>
      <c r="AA107" s="283"/>
      <c r="AB107" s="284"/>
      <c r="AC107" s="181"/>
      <c r="AD107" s="182"/>
    </row>
    <row r="108" spans="2:30" outlineLevel="1" x14ac:dyDescent="0.25">
      <c r="B108" s="160" t="str">
        <f>IF(C108&gt;0,IFERROR(_xlfn.IFS(D108&lt;=DATE(YEAR('Basisdaten zum Projekt'!$E$12),MONTH('Basisdaten zum Projekt'!$E$12),1),'Basisdaten zum Projekt'!$A$12,D108&lt;=DATE(YEAR('Basisdaten zum Projekt'!$E$13),MONTH('Basisdaten zum Projekt'!$E$13),1),'Basisdaten zum Projekt'!$A$13,D108&lt;=DATE(YEAR('Basisdaten zum Projekt'!$E$14),MONTH('Basisdaten zum Projekt'!$E$14),1),'Basisdaten zum Projekt'!$A$14,D108&lt;=DATE(YEAR('Basisdaten zum Projekt'!$E$15),MONTH('Basisdaten zum Projekt'!$E$15),1),'Basisdaten zum Projekt'!$A$15,D108&lt;=DATE(YEAR('Basisdaten zum Projekt'!$E$16),MONTH('Basisdaten zum Projekt'!$E$16),1),'Basisdaten zum Projekt'!$A$16),""),"")</f>
        <v/>
      </c>
      <c r="C108" s="160">
        <f>IF(C104&gt;0,C104+1,IF(DATE(YEAR('Basisdaten zum Projekt'!$C$5),MONTH('Basisdaten zum Projekt'!$C$5),1)=D108,1,0))</f>
        <v>46</v>
      </c>
      <c r="D108" s="161">
        <f>DATE(YEAR(D104),MONTH(D104)+1,DAY(D104))</f>
        <v>46023</v>
      </c>
      <c r="E108" s="162"/>
      <c r="F108" s="115">
        <f t="shared" ref="F108:F119" si="38">215/12*E108</f>
        <v>0</v>
      </c>
      <c r="G108" s="163"/>
      <c r="H108" s="162"/>
      <c r="I108" s="115">
        <f t="shared" ref="I108:I119" si="39">215/12*H108</f>
        <v>0</v>
      </c>
      <c r="J108" s="164"/>
      <c r="M108" s="161">
        <f t="shared" ref="M108:M150" si="40">D108</f>
        <v>46023</v>
      </c>
      <c r="N108" s="166"/>
      <c r="O108" s="166"/>
      <c r="P108" s="166"/>
      <c r="Q108" s="166"/>
      <c r="R108" s="166"/>
      <c r="S108" s="166"/>
      <c r="T108" s="166"/>
      <c r="U108" s="166"/>
      <c r="V108" s="166"/>
      <c r="W108" s="166"/>
      <c r="X108" s="166"/>
      <c r="Y108" s="166"/>
      <c r="Z108" s="166"/>
      <c r="AA108" s="166"/>
      <c r="AB108" s="166"/>
      <c r="AC108" s="137">
        <f t="shared" ref="AC108:AC119" si="41">SUM(N108:AB108)</f>
        <v>0</v>
      </c>
      <c r="AD108" s="167"/>
    </row>
    <row r="109" spans="2:30" outlineLevel="1" x14ac:dyDescent="0.25">
      <c r="B109" s="160" t="str">
        <f>IF(C109&gt;0,IFERROR(_xlfn.IFS(D109&lt;=DATE(YEAR('Basisdaten zum Projekt'!$E$12),MONTH('Basisdaten zum Projekt'!$E$12),1),'Basisdaten zum Projekt'!$A$12,D109&lt;=DATE(YEAR('Basisdaten zum Projekt'!$E$13),MONTH('Basisdaten zum Projekt'!$E$13),1),'Basisdaten zum Projekt'!$A$13,D109&lt;=DATE(YEAR('Basisdaten zum Projekt'!$E$14),MONTH('Basisdaten zum Projekt'!$E$14),1),'Basisdaten zum Projekt'!$A$14,D109&lt;=DATE(YEAR('Basisdaten zum Projekt'!$E$15),MONTH('Basisdaten zum Projekt'!$E$15),1),'Basisdaten zum Projekt'!$A$15,D109&lt;=DATE(YEAR('Basisdaten zum Projekt'!$E$16),MONTH('Basisdaten zum Projekt'!$E$16),1),'Basisdaten zum Projekt'!$A$16),""),"")</f>
        <v/>
      </c>
      <c r="C109" s="160">
        <f>IF(C108&gt;0,C108+1,IF(DATE(YEAR('Basisdaten zum Projekt'!$C$5),MONTH('Basisdaten zum Projekt'!$C$5),1)=D109,1,0))</f>
        <v>47</v>
      </c>
      <c r="D109" s="161">
        <f t="shared" ref="D109:D119" si="42">DATE(YEAR(D108),MONTH(D108)+1,DAY(D108))</f>
        <v>46054</v>
      </c>
      <c r="E109" s="162"/>
      <c r="F109" s="115">
        <f t="shared" si="38"/>
        <v>0</v>
      </c>
      <c r="G109" s="163"/>
      <c r="H109" s="162"/>
      <c r="I109" s="115">
        <f t="shared" si="39"/>
        <v>0</v>
      </c>
      <c r="J109" s="164"/>
      <c r="M109" s="161">
        <f t="shared" si="40"/>
        <v>46054</v>
      </c>
      <c r="N109" s="166"/>
      <c r="O109" s="166"/>
      <c r="P109" s="166"/>
      <c r="Q109" s="166"/>
      <c r="R109" s="166"/>
      <c r="S109" s="166"/>
      <c r="T109" s="166"/>
      <c r="U109" s="166"/>
      <c r="V109" s="166"/>
      <c r="W109" s="166"/>
      <c r="X109" s="166"/>
      <c r="Y109" s="166"/>
      <c r="Z109" s="166"/>
      <c r="AA109" s="166"/>
      <c r="AB109" s="166"/>
      <c r="AC109" s="137">
        <f t="shared" si="41"/>
        <v>0</v>
      </c>
      <c r="AD109" s="167"/>
    </row>
    <row r="110" spans="2:30" outlineLevel="1" x14ac:dyDescent="0.25">
      <c r="B110" s="160" t="str">
        <f>IF(C110&gt;0,IFERROR(_xlfn.IFS(D110&lt;=DATE(YEAR('Basisdaten zum Projekt'!$E$12),MONTH('Basisdaten zum Projekt'!$E$12),1),'Basisdaten zum Projekt'!$A$12,D110&lt;=DATE(YEAR('Basisdaten zum Projekt'!$E$13),MONTH('Basisdaten zum Projekt'!$E$13),1),'Basisdaten zum Projekt'!$A$13,D110&lt;=DATE(YEAR('Basisdaten zum Projekt'!$E$14),MONTH('Basisdaten zum Projekt'!$E$14),1),'Basisdaten zum Projekt'!$A$14,D110&lt;=DATE(YEAR('Basisdaten zum Projekt'!$E$15),MONTH('Basisdaten zum Projekt'!$E$15),1),'Basisdaten zum Projekt'!$A$15,D110&lt;=DATE(YEAR('Basisdaten zum Projekt'!$E$16),MONTH('Basisdaten zum Projekt'!$E$16),1),'Basisdaten zum Projekt'!$A$16),""),"")</f>
        <v/>
      </c>
      <c r="C110" s="160">
        <f>IF(C109&gt;0,C109+1,IF(DATE(YEAR('Basisdaten zum Projekt'!$C$5),MONTH('Basisdaten zum Projekt'!$C$5),1)=D110,1,0))</f>
        <v>48</v>
      </c>
      <c r="D110" s="161">
        <f t="shared" si="42"/>
        <v>46082</v>
      </c>
      <c r="E110" s="162"/>
      <c r="F110" s="115">
        <f t="shared" si="38"/>
        <v>0</v>
      </c>
      <c r="G110" s="163"/>
      <c r="H110" s="162"/>
      <c r="I110" s="115">
        <f t="shared" si="39"/>
        <v>0</v>
      </c>
      <c r="J110" s="164"/>
      <c r="M110" s="161">
        <f t="shared" si="40"/>
        <v>46082</v>
      </c>
      <c r="N110" s="166"/>
      <c r="O110" s="166"/>
      <c r="P110" s="166"/>
      <c r="Q110" s="166"/>
      <c r="R110" s="166"/>
      <c r="S110" s="166"/>
      <c r="T110" s="166"/>
      <c r="U110" s="166"/>
      <c r="V110" s="166"/>
      <c r="W110" s="166"/>
      <c r="X110" s="166"/>
      <c r="Y110" s="166"/>
      <c r="Z110" s="166"/>
      <c r="AA110" s="166"/>
      <c r="AB110" s="166"/>
      <c r="AC110" s="137">
        <f t="shared" si="41"/>
        <v>0</v>
      </c>
      <c r="AD110" s="167"/>
    </row>
    <row r="111" spans="2:30" outlineLevel="1" x14ac:dyDescent="0.25">
      <c r="B111" s="160" t="str">
        <f>IF(C111&gt;0,IFERROR(_xlfn.IFS(D111&lt;=DATE(YEAR('Basisdaten zum Projekt'!$E$12),MONTH('Basisdaten zum Projekt'!$E$12),1),'Basisdaten zum Projekt'!$A$12,D111&lt;=DATE(YEAR('Basisdaten zum Projekt'!$E$13),MONTH('Basisdaten zum Projekt'!$E$13),1),'Basisdaten zum Projekt'!$A$13,D111&lt;=DATE(YEAR('Basisdaten zum Projekt'!$E$14),MONTH('Basisdaten zum Projekt'!$E$14),1),'Basisdaten zum Projekt'!$A$14,D111&lt;=DATE(YEAR('Basisdaten zum Projekt'!$E$15),MONTH('Basisdaten zum Projekt'!$E$15),1),'Basisdaten zum Projekt'!$A$15,D111&lt;=DATE(YEAR('Basisdaten zum Projekt'!$E$16),MONTH('Basisdaten zum Projekt'!$E$16),1),'Basisdaten zum Projekt'!$A$16),""),"")</f>
        <v/>
      </c>
      <c r="C111" s="160">
        <f>IF(C110&gt;0,C110+1,IF(DATE(YEAR('Basisdaten zum Projekt'!$C$5),MONTH('Basisdaten zum Projekt'!$C$5),1)=D111,1,0))</f>
        <v>49</v>
      </c>
      <c r="D111" s="161">
        <f t="shared" si="42"/>
        <v>46113</v>
      </c>
      <c r="E111" s="162"/>
      <c r="F111" s="115">
        <f t="shared" si="38"/>
        <v>0</v>
      </c>
      <c r="G111" s="163"/>
      <c r="H111" s="162"/>
      <c r="I111" s="115">
        <f t="shared" si="39"/>
        <v>0</v>
      </c>
      <c r="J111" s="164"/>
      <c r="M111" s="161">
        <f t="shared" si="40"/>
        <v>46113</v>
      </c>
      <c r="N111" s="166"/>
      <c r="O111" s="166"/>
      <c r="P111" s="166"/>
      <c r="Q111" s="166"/>
      <c r="R111" s="166"/>
      <c r="S111" s="166"/>
      <c r="T111" s="166"/>
      <c r="U111" s="166"/>
      <c r="V111" s="166"/>
      <c r="W111" s="166"/>
      <c r="X111" s="166"/>
      <c r="Y111" s="166"/>
      <c r="Z111" s="166"/>
      <c r="AA111" s="166"/>
      <c r="AB111" s="166"/>
      <c r="AC111" s="137">
        <f t="shared" si="41"/>
        <v>0</v>
      </c>
      <c r="AD111" s="167"/>
    </row>
    <row r="112" spans="2:30" outlineLevel="1" x14ac:dyDescent="0.25">
      <c r="B112" s="160" t="str">
        <f>IF(C112&gt;0,IFERROR(_xlfn.IFS(D112&lt;=DATE(YEAR('Basisdaten zum Projekt'!$E$12),MONTH('Basisdaten zum Projekt'!$E$12),1),'Basisdaten zum Projekt'!$A$12,D112&lt;=DATE(YEAR('Basisdaten zum Projekt'!$E$13),MONTH('Basisdaten zum Projekt'!$E$13),1),'Basisdaten zum Projekt'!$A$13,D112&lt;=DATE(YEAR('Basisdaten zum Projekt'!$E$14),MONTH('Basisdaten zum Projekt'!$E$14),1),'Basisdaten zum Projekt'!$A$14,D112&lt;=DATE(YEAR('Basisdaten zum Projekt'!$E$15),MONTH('Basisdaten zum Projekt'!$E$15),1),'Basisdaten zum Projekt'!$A$15,D112&lt;=DATE(YEAR('Basisdaten zum Projekt'!$E$16),MONTH('Basisdaten zum Projekt'!$E$16),1),'Basisdaten zum Projekt'!$A$16),""),"")</f>
        <v/>
      </c>
      <c r="C112" s="160">
        <f>IF(C111&gt;0,C111+1,IF(DATE(YEAR('Basisdaten zum Projekt'!$C$5),MONTH('Basisdaten zum Projekt'!$C$5),1)=D112,1,0))</f>
        <v>50</v>
      </c>
      <c r="D112" s="161">
        <f t="shared" si="42"/>
        <v>46143</v>
      </c>
      <c r="E112" s="162"/>
      <c r="F112" s="115">
        <f t="shared" si="38"/>
        <v>0</v>
      </c>
      <c r="G112" s="163"/>
      <c r="H112" s="162"/>
      <c r="I112" s="115">
        <f t="shared" si="39"/>
        <v>0</v>
      </c>
      <c r="J112" s="164"/>
      <c r="M112" s="161">
        <f t="shared" si="40"/>
        <v>46143</v>
      </c>
      <c r="N112" s="166"/>
      <c r="O112" s="166"/>
      <c r="P112" s="166"/>
      <c r="Q112" s="166"/>
      <c r="R112" s="166"/>
      <c r="S112" s="166"/>
      <c r="T112" s="166"/>
      <c r="U112" s="166"/>
      <c r="V112" s="166"/>
      <c r="W112" s="166"/>
      <c r="X112" s="166"/>
      <c r="Y112" s="166"/>
      <c r="Z112" s="166"/>
      <c r="AA112" s="166"/>
      <c r="AB112" s="166"/>
      <c r="AC112" s="137">
        <f t="shared" si="41"/>
        <v>0</v>
      </c>
      <c r="AD112" s="167"/>
    </row>
    <row r="113" spans="2:30" outlineLevel="1" x14ac:dyDescent="0.25">
      <c r="B113" s="160" t="str">
        <f>IF(C113&gt;0,IFERROR(_xlfn.IFS(D113&lt;=DATE(YEAR('Basisdaten zum Projekt'!$E$12),MONTH('Basisdaten zum Projekt'!$E$12),1),'Basisdaten zum Projekt'!$A$12,D113&lt;=DATE(YEAR('Basisdaten zum Projekt'!$E$13),MONTH('Basisdaten zum Projekt'!$E$13),1),'Basisdaten zum Projekt'!$A$13,D113&lt;=DATE(YEAR('Basisdaten zum Projekt'!$E$14),MONTH('Basisdaten zum Projekt'!$E$14),1),'Basisdaten zum Projekt'!$A$14,D113&lt;=DATE(YEAR('Basisdaten zum Projekt'!$E$15),MONTH('Basisdaten zum Projekt'!$E$15),1),'Basisdaten zum Projekt'!$A$15,D113&lt;=DATE(YEAR('Basisdaten zum Projekt'!$E$16),MONTH('Basisdaten zum Projekt'!$E$16),1),'Basisdaten zum Projekt'!$A$16),""),"")</f>
        <v/>
      </c>
      <c r="C113" s="160">
        <f>IF(C112&gt;0,C112+1,IF(DATE(YEAR('Basisdaten zum Projekt'!$C$5),MONTH('Basisdaten zum Projekt'!$C$5),1)=D113,1,0))</f>
        <v>51</v>
      </c>
      <c r="D113" s="161">
        <f t="shared" si="42"/>
        <v>46174</v>
      </c>
      <c r="E113" s="162"/>
      <c r="F113" s="115">
        <f t="shared" si="38"/>
        <v>0</v>
      </c>
      <c r="G113" s="163"/>
      <c r="H113" s="162"/>
      <c r="I113" s="115">
        <f t="shared" si="39"/>
        <v>0</v>
      </c>
      <c r="J113" s="164"/>
      <c r="M113" s="161">
        <f t="shared" si="40"/>
        <v>46174</v>
      </c>
      <c r="N113" s="166"/>
      <c r="O113" s="166"/>
      <c r="P113" s="166"/>
      <c r="Q113" s="166"/>
      <c r="R113" s="166"/>
      <c r="S113" s="166"/>
      <c r="T113" s="166"/>
      <c r="U113" s="166"/>
      <c r="V113" s="166"/>
      <c r="W113" s="166"/>
      <c r="X113" s="166"/>
      <c r="Y113" s="166"/>
      <c r="Z113" s="166"/>
      <c r="AA113" s="166"/>
      <c r="AB113" s="166"/>
      <c r="AC113" s="137">
        <f t="shared" si="41"/>
        <v>0</v>
      </c>
      <c r="AD113" s="167"/>
    </row>
    <row r="114" spans="2:30" outlineLevel="1" x14ac:dyDescent="0.25">
      <c r="B114" s="160" t="str">
        <f>IF(C114&gt;0,IFERROR(_xlfn.IFS(D114&lt;=DATE(YEAR('Basisdaten zum Projekt'!$E$12),MONTH('Basisdaten zum Projekt'!$E$12),1),'Basisdaten zum Projekt'!$A$12,D114&lt;=DATE(YEAR('Basisdaten zum Projekt'!$E$13),MONTH('Basisdaten zum Projekt'!$E$13),1),'Basisdaten zum Projekt'!$A$13,D114&lt;=DATE(YEAR('Basisdaten zum Projekt'!$E$14),MONTH('Basisdaten zum Projekt'!$E$14),1),'Basisdaten zum Projekt'!$A$14,D114&lt;=DATE(YEAR('Basisdaten zum Projekt'!$E$15),MONTH('Basisdaten zum Projekt'!$E$15),1),'Basisdaten zum Projekt'!$A$15,D114&lt;=DATE(YEAR('Basisdaten zum Projekt'!$E$16),MONTH('Basisdaten zum Projekt'!$E$16),1),'Basisdaten zum Projekt'!$A$16),""),"")</f>
        <v/>
      </c>
      <c r="C114" s="160">
        <f>IF(C113&gt;0,C113+1,IF(DATE(YEAR('Basisdaten zum Projekt'!$C$5),MONTH('Basisdaten zum Projekt'!$C$5),1)=D114,1,0))</f>
        <v>52</v>
      </c>
      <c r="D114" s="161">
        <f t="shared" si="42"/>
        <v>46204</v>
      </c>
      <c r="E114" s="162"/>
      <c r="F114" s="115">
        <f t="shared" si="38"/>
        <v>0</v>
      </c>
      <c r="G114" s="163"/>
      <c r="H114" s="162"/>
      <c r="I114" s="115">
        <f t="shared" si="39"/>
        <v>0</v>
      </c>
      <c r="J114" s="164"/>
      <c r="M114" s="161">
        <f t="shared" si="40"/>
        <v>46204</v>
      </c>
      <c r="N114" s="166"/>
      <c r="O114" s="166"/>
      <c r="P114" s="166"/>
      <c r="Q114" s="166"/>
      <c r="R114" s="166"/>
      <c r="S114" s="166"/>
      <c r="T114" s="166"/>
      <c r="U114" s="166"/>
      <c r="V114" s="166"/>
      <c r="W114" s="166"/>
      <c r="X114" s="166"/>
      <c r="Y114" s="166"/>
      <c r="Z114" s="166"/>
      <c r="AA114" s="166"/>
      <c r="AB114" s="166"/>
      <c r="AC114" s="137">
        <f t="shared" si="41"/>
        <v>0</v>
      </c>
      <c r="AD114" s="167"/>
    </row>
    <row r="115" spans="2:30" outlineLevel="1" x14ac:dyDescent="0.25">
      <c r="B115" s="160" t="str">
        <f>IF(C115&gt;0,IFERROR(_xlfn.IFS(D115&lt;=DATE(YEAR('Basisdaten zum Projekt'!$E$12),MONTH('Basisdaten zum Projekt'!$E$12),1),'Basisdaten zum Projekt'!$A$12,D115&lt;=DATE(YEAR('Basisdaten zum Projekt'!$E$13),MONTH('Basisdaten zum Projekt'!$E$13),1),'Basisdaten zum Projekt'!$A$13,D115&lt;=DATE(YEAR('Basisdaten zum Projekt'!$E$14),MONTH('Basisdaten zum Projekt'!$E$14),1),'Basisdaten zum Projekt'!$A$14,D115&lt;=DATE(YEAR('Basisdaten zum Projekt'!$E$15),MONTH('Basisdaten zum Projekt'!$E$15),1),'Basisdaten zum Projekt'!$A$15,D115&lt;=DATE(YEAR('Basisdaten zum Projekt'!$E$16),MONTH('Basisdaten zum Projekt'!$E$16),1),'Basisdaten zum Projekt'!$A$16),""),"")</f>
        <v/>
      </c>
      <c r="C115" s="160">
        <f>IF(C114&gt;0,C114+1,IF(DATE(YEAR('Basisdaten zum Projekt'!$C$5),MONTH('Basisdaten zum Projekt'!$C$5),1)=D115,1,0))</f>
        <v>53</v>
      </c>
      <c r="D115" s="161">
        <f t="shared" si="42"/>
        <v>46235</v>
      </c>
      <c r="E115" s="162"/>
      <c r="F115" s="115">
        <f t="shared" si="38"/>
        <v>0</v>
      </c>
      <c r="G115" s="163"/>
      <c r="H115" s="162"/>
      <c r="I115" s="115">
        <f t="shared" si="39"/>
        <v>0</v>
      </c>
      <c r="J115" s="164"/>
      <c r="M115" s="161">
        <f t="shared" si="40"/>
        <v>46235</v>
      </c>
      <c r="N115" s="166"/>
      <c r="O115" s="166"/>
      <c r="P115" s="166"/>
      <c r="Q115" s="166"/>
      <c r="R115" s="166"/>
      <c r="S115" s="166"/>
      <c r="T115" s="166"/>
      <c r="U115" s="166"/>
      <c r="V115" s="166"/>
      <c r="W115" s="166"/>
      <c r="X115" s="166"/>
      <c r="Y115" s="166"/>
      <c r="Z115" s="166"/>
      <c r="AA115" s="166"/>
      <c r="AB115" s="166"/>
      <c r="AC115" s="137">
        <f t="shared" si="41"/>
        <v>0</v>
      </c>
      <c r="AD115" s="167"/>
    </row>
    <row r="116" spans="2:30" outlineLevel="1" x14ac:dyDescent="0.25">
      <c r="B116" s="160" t="str">
        <f>IF(C116&gt;0,IFERROR(_xlfn.IFS(D116&lt;=DATE(YEAR('Basisdaten zum Projekt'!$E$12),MONTH('Basisdaten zum Projekt'!$E$12),1),'Basisdaten zum Projekt'!$A$12,D116&lt;=DATE(YEAR('Basisdaten zum Projekt'!$E$13),MONTH('Basisdaten zum Projekt'!$E$13),1),'Basisdaten zum Projekt'!$A$13,D116&lt;=DATE(YEAR('Basisdaten zum Projekt'!$E$14),MONTH('Basisdaten zum Projekt'!$E$14),1),'Basisdaten zum Projekt'!$A$14,D116&lt;=DATE(YEAR('Basisdaten zum Projekt'!$E$15),MONTH('Basisdaten zum Projekt'!$E$15),1),'Basisdaten zum Projekt'!$A$15,D116&lt;=DATE(YEAR('Basisdaten zum Projekt'!$E$16),MONTH('Basisdaten zum Projekt'!$E$16),1),'Basisdaten zum Projekt'!$A$16),""),"")</f>
        <v/>
      </c>
      <c r="C116" s="160">
        <f>IF(C115&gt;0,C115+1,IF(DATE(YEAR('Basisdaten zum Projekt'!$C$5),MONTH('Basisdaten zum Projekt'!$C$5),1)=D116,1,0))</f>
        <v>54</v>
      </c>
      <c r="D116" s="161">
        <f t="shared" si="42"/>
        <v>46266</v>
      </c>
      <c r="E116" s="162"/>
      <c r="F116" s="115">
        <f t="shared" si="38"/>
        <v>0</v>
      </c>
      <c r="G116" s="163"/>
      <c r="H116" s="162"/>
      <c r="I116" s="115">
        <f t="shared" si="39"/>
        <v>0</v>
      </c>
      <c r="J116" s="164"/>
      <c r="M116" s="161">
        <f t="shared" si="40"/>
        <v>46266</v>
      </c>
      <c r="N116" s="166"/>
      <c r="O116" s="166"/>
      <c r="P116" s="166"/>
      <c r="Q116" s="166"/>
      <c r="R116" s="166"/>
      <c r="S116" s="166"/>
      <c r="T116" s="166"/>
      <c r="U116" s="166"/>
      <c r="V116" s="166"/>
      <c r="W116" s="166"/>
      <c r="X116" s="166"/>
      <c r="Y116" s="166"/>
      <c r="Z116" s="166"/>
      <c r="AA116" s="166"/>
      <c r="AB116" s="166"/>
      <c r="AC116" s="137">
        <f t="shared" si="41"/>
        <v>0</v>
      </c>
      <c r="AD116" s="167"/>
    </row>
    <row r="117" spans="2:30" outlineLevel="1" x14ac:dyDescent="0.25">
      <c r="B117" s="160" t="str">
        <f>IF(C117&gt;0,IFERROR(_xlfn.IFS(D117&lt;=DATE(YEAR('Basisdaten zum Projekt'!$E$12),MONTH('Basisdaten zum Projekt'!$E$12),1),'Basisdaten zum Projekt'!$A$12,D117&lt;=DATE(YEAR('Basisdaten zum Projekt'!$E$13),MONTH('Basisdaten zum Projekt'!$E$13),1),'Basisdaten zum Projekt'!$A$13,D117&lt;=DATE(YEAR('Basisdaten zum Projekt'!$E$14),MONTH('Basisdaten zum Projekt'!$E$14),1),'Basisdaten zum Projekt'!$A$14,D117&lt;=DATE(YEAR('Basisdaten zum Projekt'!$E$15),MONTH('Basisdaten zum Projekt'!$E$15),1),'Basisdaten zum Projekt'!$A$15,D117&lt;=DATE(YEAR('Basisdaten zum Projekt'!$E$16),MONTH('Basisdaten zum Projekt'!$E$16),1),'Basisdaten zum Projekt'!$A$16),""),"")</f>
        <v/>
      </c>
      <c r="C117" s="160">
        <f>IF(C116&gt;0,C116+1,IF(DATE(YEAR('Basisdaten zum Projekt'!$C$5),MONTH('Basisdaten zum Projekt'!$C$5),1)=D117,1,0))</f>
        <v>55</v>
      </c>
      <c r="D117" s="161">
        <f t="shared" si="42"/>
        <v>46296</v>
      </c>
      <c r="E117" s="162"/>
      <c r="F117" s="115">
        <f t="shared" si="38"/>
        <v>0</v>
      </c>
      <c r="G117" s="163"/>
      <c r="H117" s="162"/>
      <c r="I117" s="115">
        <f t="shared" si="39"/>
        <v>0</v>
      </c>
      <c r="J117" s="164"/>
      <c r="M117" s="161">
        <f t="shared" si="40"/>
        <v>46296</v>
      </c>
      <c r="N117" s="166"/>
      <c r="O117" s="166"/>
      <c r="P117" s="166"/>
      <c r="Q117" s="166"/>
      <c r="R117" s="166"/>
      <c r="S117" s="166"/>
      <c r="T117" s="166"/>
      <c r="U117" s="166"/>
      <c r="V117" s="166"/>
      <c r="W117" s="166"/>
      <c r="X117" s="166"/>
      <c r="Y117" s="166"/>
      <c r="Z117" s="166"/>
      <c r="AA117" s="166"/>
      <c r="AB117" s="166"/>
      <c r="AC117" s="137">
        <f t="shared" si="41"/>
        <v>0</v>
      </c>
      <c r="AD117" s="167"/>
    </row>
    <row r="118" spans="2:30" outlineLevel="1" x14ac:dyDescent="0.25">
      <c r="B118" s="160" t="str">
        <f>IF(C118&gt;0,IFERROR(_xlfn.IFS(D118&lt;=DATE(YEAR('Basisdaten zum Projekt'!$E$12),MONTH('Basisdaten zum Projekt'!$E$12),1),'Basisdaten zum Projekt'!$A$12,D118&lt;=DATE(YEAR('Basisdaten zum Projekt'!$E$13),MONTH('Basisdaten zum Projekt'!$E$13),1),'Basisdaten zum Projekt'!$A$13,D118&lt;=DATE(YEAR('Basisdaten zum Projekt'!$E$14),MONTH('Basisdaten zum Projekt'!$E$14),1),'Basisdaten zum Projekt'!$A$14,D118&lt;=DATE(YEAR('Basisdaten zum Projekt'!$E$15),MONTH('Basisdaten zum Projekt'!$E$15),1),'Basisdaten zum Projekt'!$A$15,D118&lt;=DATE(YEAR('Basisdaten zum Projekt'!$E$16),MONTH('Basisdaten zum Projekt'!$E$16),1),'Basisdaten zum Projekt'!$A$16),""),"")</f>
        <v/>
      </c>
      <c r="C118" s="160">
        <f>IF(C117&gt;0,C117+1,IF(DATE(YEAR('Basisdaten zum Projekt'!$C$5),MONTH('Basisdaten zum Projekt'!$C$5),1)=D118,1,0))</f>
        <v>56</v>
      </c>
      <c r="D118" s="161">
        <f t="shared" si="42"/>
        <v>46327</v>
      </c>
      <c r="E118" s="162"/>
      <c r="F118" s="115">
        <f t="shared" si="38"/>
        <v>0</v>
      </c>
      <c r="G118" s="163"/>
      <c r="H118" s="162"/>
      <c r="I118" s="115">
        <f t="shared" si="39"/>
        <v>0</v>
      </c>
      <c r="J118" s="164"/>
      <c r="M118" s="161">
        <f t="shared" si="40"/>
        <v>46327</v>
      </c>
      <c r="N118" s="166"/>
      <c r="O118" s="166"/>
      <c r="P118" s="166"/>
      <c r="Q118" s="166"/>
      <c r="R118" s="166"/>
      <c r="S118" s="166"/>
      <c r="T118" s="166"/>
      <c r="U118" s="166"/>
      <c r="V118" s="166"/>
      <c r="W118" s="166"/>
      <c r="X118" s="166"/>
      <c r="Y118" s="166"/>
      <c r="Z118" s="166"/>
      <c r="AA118" s="166"/>
      <c r="AB118" s="166"/>
      <c r="AC118" s="137">
        <f t="shared" si="41"/>
        <v>0</v>
      </c>
      <c r="AD118" s="167"/>
    </row>
    <row r="119" spans="2:30" outlineLevel="1" x14ac:dyDescent="0.25">
      <c r="B119" s="160" t="str">
        <f>IF(C119&gt;0,IFERROR(_xlfn.IFS(D119&lt;=DATE(YEAR('Basisdaten zum Projekt'!$E$12),MONTH('Basisdaten zum Projekt'!$E$12),1),'Basisdaten zum Projekt'!$A$12,D119&lt;=DATE(YEAR('Basisdaten zum Projekt'!$E$13),MONTH('Basisdaten zum Projekt'!$E$13),1),'Basisdaten zum Projekt'!$A$13,D119&lt;=DATE(YEAR('Basisdaten zum Projekt'!$E$14),MONTH('Basisdaten zum Projekt'!$E$14),1),'Basisdaten zum Projekt'!$A$14,D119&lt;=DATE(YEAR('Basisdaten zum Projekt'!$E$15),MONTH('Basisdaten zum Projekt'!$E$15),1),'Basisdaten zum Projekt'!$A$15,D119&lt;=DATE(YEAR('Basisdaten zum Projekt'!$E$16),MONTH('Basisdaten zum Projekt'!$E$16),1),'Basisdaten zum Projekt'!$A$16),""),"")</f>
        <v/>
      </c>
      <c r="C119" s="160">
        <f>IF(C118&gt;0,C118+1,IF(DATE(YEAR('Basisdaten zum Projekt'!$C$5),MONTH('Basisdaten zum Projekt'!$C$5),1)=D119,1,0))</f>
        <v>57</v>
      </c>
      <c r="D119" s="161">
        <f t="shared" si="42"/>
        <v>46357</v>
      </c>
      <c r="E119" s="162"/>
      <c r="F119" s="115">
        <f t="shared" si="38"/>
        <v>0</v>
      </c>
      <c r="G119" s="163"/>
      <c r="H119" s="162"/>
      <c r="I119" s="115">
        <f t="shared" si="39"/>
        <v>0</v>
      </c>
      <c r="J119" s="164"/>
      <c r="M119" s="161">
        <f t="shared" si="40"/>
        <v>46357</v>
      </c>
      <c r="N119" s="166"/>
      <c r="O119" s="166"/>
      <c r="P119" s="166"/>
      <c r="Q119" s="166"/>
      <c r="R119" s="166"/>
      <c r="S119" s="166"/>
      <c r="T119" s="166"/>
      <c r="U119" s="166"/>
      <c r="V119" s="166"/>
      <c r="W119" s="166"/>
      <c r="X119" s="166"/>
      <c r="Y119" s="166"/>
      <c r="Z119" s="166"/>
      <c r="AA119" s="166"/>
      <c r="AB119" s="166"/>
      <c r="AC119" s="137">
        <f t="shared" si="41"/>
        <v>0</v>
      </c>
      <c r="AD119" s="167"/>
    </row>
    <row r="120" spans="2:30" ht="15.75" thickBot="1" x14ac:dyDescent="0.3">
      <c r="B120" s="169"/>
      <c r="C120" s="170"/>
      <c r="D120" s="171">
        <f>D119</f>
        <v>46357</v>
      </c>
      <c r="E120" s="172"/>
      <c r="F120" s="173">
        <f>SUM(F108:F119)</f>
        <v>0</v>
      </c>
      <c r="G120" s="174">
        <f>SUM(G108:G119)</f>
        <v>0</v>
      </c>
      <c r="H120" s="175"/>
      <c r="I120" s="173">
        <f>SUM(I108:I119)</f>
        <v>0</v>
      </c>
      <c r="J120" s="174">
        <f>SUM(J108:J119)</f>
        <v>0</v>
      </c>
      <c r="M120" s="171">
        <f t="shared" si="40"/>
        <v>46357</v>
      </c>
      <c r="N120" s="177">
        <f>SUM(N108:N119)</f>
        <v>0</v>
      </c>
      <c r="O120" s="177">
        <f>SUM(O108:O119)</f>
        <v>0</v>
      </c>
      <c r="P120" s="177">
        <f>SUM(P108:P119)</f>
        <v>0</v>
      </c>
      <c r="Q120" s="177">
        <f>SUM(Q108:Q119)</f>
        <v>0</v>
      </c>
      <c r="R120" s="177">
        <f>SUM(R108:R119)</f>
        <v>0</v>
      </c>
      <c r="S120" s="177">
        <f t="shared" ref="S120:AB120" si="43">SUM(S108:S119)</f>
        <v>0</v>
      </c>
      <c r="T120" s="177">
        <f t="shared" si="43"/>
        <v>0</v>
      </c>
      <c r="U120" s="177">
        <f t="shared" si="43"/>
        <v>0</v>
      </c>
      <c r="V120" s="177">
        <f t="shared" si="43"/>
        <v>0</v>
      </c>
      <c r="W120" s="177">
        <f t="shared" si="43"/>
        <v>0</v>
      </c>
      <c r="X120" s="177">
        <f t="shared" si="43"/>
        <v>0</v>
      </c>
      <c r="Y120" s="177">
        <f t="shared" si="43"/>
        <v>0</v>
      </c>
      <c r="Z120" s="177">
        <f t="shared" si="43"/>
        <v>0</v>
      </c>
      <c r="AA120" s="177">
        <f t="shared" si="43"/>
        <v>0</v>
      </c>
      <c r="AB120" s="177">
        <f t="shared" si="43"/>
        <v>0</v>
      </c>
      <c r="AC120" s="177">
        <f>SUM(AC108:AC119)</f>
        <v>0</v>
      </c>
      <c r="AD120" s="167"/>
    </row>
    <row r="121" spans="2:30" ht="28.5" customHeight="1" x14ac:dyDescent="0.25">
      <c r="B121" s="19"/>
      <c r="C121" s="19"/>
      <c r="N121" s="178">
        <f>IFERROR(N120/$H$6,0)</f>
        <v>0</v>
      </c>
      <c r="O121" s="178">
        <f>IFERROR(O120/$H$6,0)</f>
        <v>0</v>
      </c>
      <c r="P121" s="178">
        <f>IFERROR(P120/$H$6,0)</f>
        <v>0</v>
      </c>
      <c r="Q121" s="178">
        <f>IFERROR(Q120/$H$6,0)</f>
        <v>0</v>
      </c>
      <c r="R121" s="178">
        <f>IFERROR(R120/$H$6,0)</f>
        <v>0</v>
      </c>
      <c r="S121" s="178">
        <f t="shared" ref="S121:AB121" si="44">IFERROR(S120/$H$6,0)</f>
        <v>0</v>
      </c>
      <c r="T121" s="178">
        <f t="shared" si="44"/>
        <v>0</v>
      </c>
      <c r="U121" s="178">
        <f t="shared" si="44"/>
        <v>0</v>
      </c>
      <c r="V121" s="178">
        <f t="shared" si="44"/>
        <v>0</v>
      </c>
      <c r="W121" s="178">
        <f t="shared" si="44"/>
        <v>0</v>
      </c>
      <c r="X121" s="178">
        <f t="shared" si="44"/>
        <v>0</v>
      </c>
      <c r="Y121" s="178">
        <f t="shared" si="44"/>
        <v>0</v>
      </c>
      <c r="Z121" s="178">
        <f t="shared" si="44"/>
        <v>0</v>
      </c>
      <c r="AA121" s="178">
        <f t="shared" si="44"/>
        <v>0</v>
      </c>
      <c r="AB121" s="178">
        <f t="shared" si="44"/>
        <v>0</v>
      </c>
      <c r="AC121" s="178">
        <f>IFERROR(AC120/$H$6,0)</f>
        <v>0</v>
      </c>
      <c r="AD121" s="180" t="s">
        <v>370</v>
      </c>
    </row>
    <row r="122" spans="2:30" ht="15.75" thickBot="1" x14ac:dyDescent="0.3">
      <c r="B122" s="19"/>
      <c r="C122" s="19"/>
      <c r="N122" s="181"/>
      <c r="O122" s="181"/>
      <c r="P122" s="181"/>
      <c r="Q122" s="181"/>
      <c r="R122" s="181"/>
      <c r="S122" s="281"/>
      <c r="T122" s="282"/>
      <c r="U122" s="283"/>
      <c r="V122" s="283"/>
      <c r="W122" s="283"/>
      <c r="X122" s="283"/>
      <c r="Y122" s="283"/>
      <c r="Z122" s="283"/>
      <c r="AA122" s="283"/>
      <c r="AB122" s="284"/>
      <c r="AC122" s="181"/>
      <c r="AD122" s="188"/>
    </row>
    <row r="123" spans="2:30" outlineLevel="1" x14ac:dyDescent="0.25">
      <c r="B123" s="160" t="str">
        <f>IF(C123&gt;0,IFERROR(_xlfn.IFS(D123&lt;=DATE(YEAR('Basisdaten zum Projekt'!$E$12),MONTH('Basisdaten zum Projekt'!$E$12),1),'Basisdaten zum Projekt'!$A$12,D123&lt;=DATE(YEAR('Basisdaten zum Projekt'!$E$13),MONTH('Basisdaten zum Projekt'!$E$13),1),'Basisdaten zum Projekt'!$A$13,D123&lt;=DATE(YEAR('Basisdaten zum Projekt'!$E$14),MONTH('Basisdaten zum Projekt'!$E$14),1),'Basisdaten zum Projekt'!$A$14,D123&lt;=DATE(YEAR('Basisdaten zum Projekt'!$E$15),MONTH('Basisdaten zum Projekt'!$E$15),1),'Basisdaten zum Projekt'!$A$15,D123&lt;=DATE(YEAR('Basisdaten zum Projekt'!$E$16),MONTH('Basisdaten zum Projekt'!$E$16),1),'Basisdaten zum Projekt'!$A$16),""),"")</f>
        <v/>
      </c>
      <c r="C123" s="160">
        <f>IF(C119&gt;0,C119+1,IF(DATE(YEAR('Basisdaten zum Projekt'!$C$5),MONTH('Basisdaten zum Projekt'!$C$5),1)=D123,1,0))</f>
        <v>58</v>
      </c>
      <c r="D123" s="161">
        <f>DATE(YEAR(D119),MONTH(D119)+1,DAY(D119))</f>
        <v>46388</v>
      </c>
      <c r="E123" s="183"/>
      <c r="F123" s="184">
        <f t="shared" ref="F123:F134" si="45">215/12*E123</f>
        <v>0</v>
      </c>
      <c r="G123" s="185"/>
      <c r="H123" s="183"/>
      <c r="I123" s="184">
        <f t="shared" ref="I123:I134" si="46">215/12*H123</f>
        <v>0</v>
      </c>
      <c r="J123" s="186"/>
      <c r="M123" s="161">
        <f t="shared" si="40"/>
        <v>46388</v>
      </c>
      <c r="N123" s="166"/>
      <c r="O123" s="166"/>
      <c r="P123" s="166"/>
      <c r="Q123" s="166"/>
      <c r="R123" s="166"/>
      <c r="S123" s="166"/>
      <c r="T123" s="166"/>
      <c r="U123" s="166"/>
      <c r="V123" s="166"/>
      <c r="W123" s="166"/>
      <c r="X123" s="166"/>
      <c r="Y123" s="166"/>
      <c r="Z123" s="166"/>
      <c r="AA123" s="166"/>
      <c r="AB123" s="166"/>
      <c r="AC123" s="137">
        <f t="shared" ref="AC123:AC134" si="47">SUM(N123:AB123)</f>
        <v>0</v>
      </c>
      <c r="AD123" s="167"/>
    </row>
    <row r="124" spans="2:30" outlineLevel="1" x14ac:dyDescent="0.25">
      <c r="B124" s="160" t="str">
        <f>IF(C124&gt;0,IFERROR(_xlfn.IFS(D124&lt;=DATE(YEAR('Basisdaten zum Projekt'!$E$12),MONTH('Basisdaten zum Projekt'!$E$12),1),'Basisdaten zum Projekt'!$A$12,D124&lt;=DATE(YEAR('Basisdaten zum Projekt'!$E$13),MONTH('Basisdaten zum Projekt'!$E$13),1),'Basisdaten zum Projekt'!$A$13,D124&lt;=DATE(YEAR('Basisdaten zum Projekt'!$E$14),MONTH('Basisdaten zum Projekt'!$E$14),1),'Basisdaten zum Projekt'!$A$14,D124&lt;=DATE(YEAR('Basisdaten zum Projekt'!$E$15),MONTH('Basisdaten zum Projekt'!$E$15),1),'Basisdaten zum Projekt'!$A$15,D124&lt;=DATE(YEAR('Basisdaten zum Projekt'!$E$16),MONTH('Basisdaten zum Projekt'!$E$16),1),'Basisdaten zum Projekt'!$A$16),""),"")</f>
        <v/>
      </c>
      <c r="C124" s="160">
        <f>IF(C123&gt;0,C123+1,IF(DATE(YEAR('Basisdaten zum Projekt'!$C$5),MONTH('Basisdaten zum Projekt'!$C$5),1)=D124,1,0))</f>
        <v>59</v>
      </c>
      <c r="D124" s="161">
        <f t="shared" ref="D124:D134" si="48">DATE(YEAR(D123),MONTH(D123)+1,DAY(D123))</f>
        <v>46419</v>
      </c>
      <c r="E124" s="162"/>
      <c r="F124" s="115">
        <f t="shared" si="45"/>
        <v>0</v>
      </c>
      <c r="G124" s="163"/>
      <c r="H124" s="162"/>
      <c r="I124" s="115">
        <f t="shared" si="46"/>
        <v>0</v>
      </c>
      <c r="J124" s="164"/>
      <c r="M124" s="161">
        <f t="shared" si="40"/>
        <v>46419</v>
      </c>
      <c r="N124" s="166"/>
      <c r="O124" s="166"/>
      <c r="P124" s="166"/>
      <c r="Q124" s="166"/>
      <c r="R124" s="166"/>
      <c r="S124" s="166"/>
      <c r="T124" s="166"/>
      <c r="U124" s="166"/>
      <c r="V124" s="166"/>
      <c r="W124" s="166"/>
      <c r="X124" s="166"/>
      <c r="Y124" s="166"/>
      <c r="Z124" s="166"/>
      <c r="AA124" s="166"/>
      <c r="AB124" s="166"/>
      <c r="AC124" s="137">
        <f t="shared" si="47"/>
        <v>0</v>
      </c>
      <c r="AD124" s="167"/>
    </row>
    <row r="125" spans="2:30" outlineLevel="1" x14ac:dyDescent="0.25">
      <c r="B125" s="160" t="str">
        <f>IF(C125&gt;0,IFERROR(_xlfn.IFS(D125&lt;=DATE(YEAR('Basisdaten zum Projekt'!$E$12),MONTH('Basisdaten zum Projekt'!$E$12),1),'Basisdaten zum Projekt'!$A$12,D125&lt;=DATE(YEAR('Basisdaten zum Projekt'!$E$13),MONTH('Basisdaten zum Projekt'!$E$13),1),'Basisdaten zum Projekt'!$A$13,D125&lt;=DATE(YEAR('Basisdaten zum Projekt'!$E$14),MONTH('Basisdaten zum Projekt'!$E$14),1),'Basisdaten zum Projekt'!$A$14,D125&lt;=DATE(YEAR('Basisdaten zum Projekt'!$E$15),MONTH('Basisdaten zum Projekt'!$E$15),1),'Basisdaten zum Projekt'!$A$15,D125&lt;=DATE(YEAR('Basisdaten zum Projekt'!$E$16),MONTH('Basisdaten zum Projekt'!$E$16),1),'Basisdaten zum Projekt'!$A$16),""),"")</f>
        <v/>
      </c>
      <c r="C125" s="160">
        <f>IF(C124&gt;0,C124+1,IF(DATE(YEAR('Basisdaten zum Projekt'!$C$5),MONTH('Basisdaten zum Projekt'!$C$5),1)=D125,1,0))</f>
        <v>60</v>
      </c>
      <c r="D125" s="161">
        <f t="shared" si="48"/>
        <v>46447</v>
      </c>
      <c r="E125" s="162"/>
      <c r="F125" s="115">
        <f t="shared" si="45"/>
        <v>0</v>
      </c>
      <c r="G125" s="163"/>
      <c r="H125" s="162"/>
      <c r="I125" s="115">
        <f t="shared" si="46"/>
        <v>0</v>
      </c>
      <c r="J125" s="164"/>
      <c r="M125" s="161">
        <f t="shared" si="40"/>
        <v>46447</v>
      </c>
      <c r="N125" s="166"/>
      <c r="O125" s="166"/>
      <c r="P125" s="166"/>
      <c r="Q125" s="166"/>
      <c r="R125" s="166"/>
      <c r="S125" s="166"/>
      <c r="T125" s="166"/>
      <c r="U125" s="166"/>
      <c r="V125" s="166"/>
      <c r="W125" s="166"/>
      <c r="X125" s="166"/>
      <c r="Y125" s="166"/>
      <c r="Z125" s="166"/>
      <c r="AA125" s="166"/>
      <c r="AB125" s="166"/>
      <c r="AC125" s="137">
        <f t="shared" si="47"/>
        <v>0</v>
      </c>
      <c r="AD125" s="167"/>
    </row>
    <row r="126" spans="2:30" outlineLevel="1" x14ac:dyDescent="0.25">
      <c r="B126" s="160" t="str">
        <f>IF(C126&gt;0,IFERROR(_xlfn.IFS(D126&lt;=DATE(YEAR('Basisdaten zum Projekt'!$E$12),MONTH('Basisdaten zum Projekt'!$E$12),1),'Basisdaten zum Projekt'!$A$12,D126&lt;=DATE(YEAR('Basisdaten zum Projekt'!$E$13),MONTH('Basisdaten zum Projekt'!$E$13),1),'Basisdaten zum Projekt'!$A$13,D126&lt;=DATE(YEAR('Basisdaten zum Projekt'!$E$14),MONTH('Basisdaten zum Projekt'!$E$14),1),'Basisdaten zum Projekt'!$A$14,D126&lt;=DATE(YEAR('Basisdaten zum Projekt'!$E$15),MONTH('Basisdaten zum Projekt'!$E$15),1),'Basisdaten zum Projekt'!$A$15,D126&lt;=DATE(YEAR('Basisdaten zum Projekt'!$E$16),MONTH('Basisdaten zum Projekt'!$E$16),1),'Basisdaten zum Projekt'!$A$16),""),"")</f>
        <v/>
      </c>
      <c r="C126" s="160">
        <f>IF(C125&gt;0,C125+1,IF(DATE(YEAR('Basisdaten zum Projekt'!$C$5),MONTH('Basisdaten zum Projekt'!$C$5),1)=D126,1,0))</f>
        <v>61</v>
      </c>
      <c r="D126" s="161">
        <f t="shared" si="48"/>
        <v>46478</v>
      </c>
      <c r="E126" s="162"/>
      <c r="F126" s="115">
        <f t="shared" si="45"/>
        <v>0</v>
      </c>
      <c r="G126" s="163"/>
      <c r="H126" s="162"/>
      <c r="I126" s="115">
        <f t="shared" si="46"/>
        <v>0</v>
      </c>
      <c r="J126" s="164"/>
      <c r="M126" s="161">
        <f t="shared" si="40"/>
        <v>46478</v>
      </c>
      <c r="N126" s="166"/>
      <c r="O126" s="166"/>
      <c r="P126" s="166"/>
      <c r="Q126" s="166"/>
      <c r="R126" s="166"/>
      <c r="S126" s="166"/>
      <c r="T126" s="166"/>
      <c r="U126" s="166"/>
      <c r="V126" s="166"/>
      <c r="W126" s="166"/>
      <c r="X126" s="166"/>
      <c r="Y126" s="166"/>
      <c r="Z126" s="166"/>
      <c r="AA126" s="166"/>
      <c r="AB126" s="166"/>
      <c r="AC126" s="137">
        <f t="shared" si="47"/>
        <v>0</v>
      </c>
      <c r="AD126" s="167"/>
    </row>
    <row r="127" spans="2:30" outlineLevel="1" x14ac:dyDescent="0.25">
      <c r="B127" s="160" t="str">
        <f>IF(C127&gt;0,IFERROR(_xlfn.IFS(D127&lt;=DATE(YEAR('Basisdaten zum Projekt'!$E$12),MONTH('Basisdaten zum Projekt'!$E$12),1),'Basisdaten zum Projekt'!$A$12,D127&lt;=DATE(YEAR('Basisdaten zum Projekt'!$E$13),MONTH('Basisdaten zum Projekt'!$E$13),1),'Basisdaten zum Projekt'!$A$13,D127&lt;=DATE(YEAR('Basisdaten zum Projekt'!$E$14),MONTH('Basisdaten zum Projekt'!$E$14),1),'Basisdaten zum Projekt'!$A$14,D127&lt;=DATE(YEAR('Basisdaten zum Projekt'!$E$15),MONTH('Basisdaten zum Projekt'!$E$15),1),'Basisdaten zum Projekt'!$A$15,D127&lt;=DATE(YEAR('Basisdaten zum Projekt'!$E$16),MONTH('Basisdaten zum Projekt'!$E$16),1),'Basisdaten zum Projekt'!$A$16),""),"")</f>
        <v/>
      </c>
      <c r="C127" s="160">
        <f>IF(C126&gt;0,C126+1,IF(DATE(YEAR('Basisdaten zum Projekt'!$C$5),MONTH('Basisdaten zum Projekt'!$C$5),1)=D127,1,0))</f>
        <v>62</v>
      </c>
      <c r="D127" s="161">
        <f t="shared" si="48"/>
        <v>46508</v>
      </c>
      <c r="E127" s="162"/>
      <c r="F127" s="115">
        <f t="shared" si="45"/>
        <v>0</v>
      </c>
      <c r="G127" s="163"/>
      <c r="H127" s="162"/>
      <c r="I127" s="115">
        <f t="shared" si="46"/>
        <v>0</v>
      </c>
      <c r="J127" s="164"/>
      <c r="M127" s="161">
        <f t="shared" si="40"/>
        <v>46508</v>
      </c>
      <c r="N127" s="166"/>
      <c r="O127" s="166"/>
      <c r="P127" s="166"/>
      <c r="Q127" s="166"/>
      <c r="R127" s="166"/>
      <c r="S127" s="166"/>
      <c r="T127" s="166"/>
      <c r="U127" s="166"/>
      <c r="V127" s="166"/>
      <c r="W127" s="166"/>
      <c r="X127" s="166"/>
      <c r="Y127" s="166"/>
      <c r="Z127" s="166"/>
      <c r="AA127" s="166"/>
      <c r="AB127" s="166"/>
      <c r="AC127" s="137">
        <f t="shared" si="47"/>
        <v>0</v>
      </c>
      <c r="AD127" s="167"/>
    </row>
    <row r="128" spans="2:30" outlineLevel="1" x14ac:dyDescent="0.25">
      <c r="B128" s="160" t="str">
        <f>IF(C128&gt;0,IFERROR(_xlfn.IFS(D128&lt;=DATE(YEAR('Basisdaten zum Projekt'!$E$12),MONTH('Basisdaten zum Projekt'!$E$12),1),'Basisdaten zum Projekt'!$A$12,D128&lt;=DATE(YEAR('Basisdaten zum Projekt'!$E$13),MONTH('Basisdaten zum Projekt'!$E$13),1),'Basisdaten zum Projekt'!$A$13,D128&lt;=DATE(YEAR('Basisdaten zum Projekt'!$E$14),MONTH('Basisdaten zum Projekt'!$E$14),1),'Basisdaten zum Projekt'!$A$14,D128&lt;=DATE(YEAR('Basisdaten zum Projekt'!$E$15),MONTH('Basisdaten zum Projekt'!$E$15),1),'Basisdaten zum Projekt'!$A$15,D128&lt;=DATE(YEAR('Basisdaten zum Projekt'!$E$16),MONTH('Basisdaten zum Projekt'!$E$16),1),'Basisdaten zum Projekt'!$A$16),""),"")</f>
        <v/>
      </c>
      <c r="C128" s="160">
        <f>IF(C127&gt;0,C127+1,IF(DATE(YEAR('Basisdaten zum Projekt'!$C$5),MONTH('Basisdaten zum Projekt'!$C$5),1)=D128,1,0))</f>
        <v>63</v>
      </c>
      <c r="D128" s="161">
        <f t="shared" si="48"/>
        <v>46539</v>
      </c>
      <c r="E128" s="162"/>
      <c r="F128" s="115">
        <f t="shared" si="45"/>
        <v>0</v>
      </c>
      <c r="G128" s="163"/>
      <c r="H128" s="162"/>
      <c r="I128" s="115">
        <f t="shared" si="46"/>
        <v>0</v>
      </c>
      <c r="J128" s="164"/>
      <c r="M128" s="161">
        <f t="shared" si="40"/>
        <v>46539</v>
      </c>
      <c r="N128" s="166"/>
      <c r="O128" s="166"/>
      <c r="P128" s="166"/>
      <c r="Q128" s="166"/>
      <c r="R128" s="166"/>
      <c r="S128" s="166"/>
      <c r="T128" s="166"/>
      <c r="U128" s="166"/>
      <c r="V128" s="166"/>
      <c r="W128" s="166"/>
      <c r="X128" s="166"/>
      <c r="Y128" s="166"/>
      <c r="Z128" s="166"/>
      <c r="AA128" s="166"/>
      <c r="AB128" s="166"/>
      <c r="AC128" s="137">
        <f t="shared" si="47"/>
        <v>0</v>
      </c>
      <c r="AD128" s="167"/>
    </row>
    <row r="129" spans="2:30" outlineLevel="1" x14ac:dyDescent="0.25">
      <c r="B129" s="160" t="str">
        <f>IF(C129&gt;0,IFERROR(_xlfn.IFS(D129&lt;=DATE(YEAR('Basisdaten zum Projekt'!$E$12),MONTH('Basisdaten zum Projekt'!$E$12),1),'Basisdaten zum Projekt'!$A$12,D129&lt;=DATE(YEAR('Basisdaten zum Projekt'!$E$13),MONTH('Basisdaten zum Projekt'!$E$13),1),'Basisdaten zum Projekt'!$A$13,D129&lt;=DATE(YEAR('Basisdaten zum Projekt'!$E$14),MONTH('Basisdaten zum Projekt'!$E$14),1),'Basisdaten zum Projekt'!$A$14,D129&lt;=DATE(YEAR('Basisdaten zum Projekt'!$E$15),MONTH('Basisdaten zum Projekt'!$E$15),1),'Basisdaten zum Projekt'!$A$15,D129&lt;=DATE(YEAR('Basisdaten zum Projekt'!$E$16),MONTH('Basisdaten zum Projekt'!$E$16),1),'Basisdaten zum Projekt'!$A$16),""),"")</f>
        <v/>
      </c>
      <c r="C129" s="160">
        <f>IF(C128&gt;0,C128+1,IF(DATE(YEAR('Basisdaten zum Projekt'!$C$5),MONTH('Basisdaten zum Projekt'!$C$5),1)=D129,1,0))</f>
        <v>64</v>
      </c>
      <c r="D129" s="161">
        <f t="shared" si="48"/>
        <v>46569</v>
      </c>
      <c r="E129" s="162"/>
      <c r="F129" s="115">
        <f t="shared" si="45"/>
        <v>0</v>
      </c>
      <c r="G129" s="163"/>
      <c r="H129" s="162"/>
      <c r="I129" s="115">
        <f t="shared" si="46"/>
        <v>0</v>
      </c>
      <c r="J129" s="164"/>
      <c r="M129" s="161">
        <f t="shared" si="40"/>
        <v>46569</v>
      </c>
      <c r="N129" s="166"/>
      <c r="O129" s="166"/>
      <c r="P129" s="166"/>
      <c r="Q129" s="166"/>
      <c r="R129" s="166"/>
      <c r="S129" s="166"/>
      <c r="T129" s="166"/>
      <c r="U129" s="166"/>
      <c r="V129" s="166"/>
      <c r="W129" s="166"/>
      <c r="X129" s="166"/>
      <c r="Y129" s="166"/>
      <c r="Z129" s="166"/>
      <c r="AA129" s="166"/>
      <c r="AB129" s="166"/>
      <c r="AC129" s="137">
        <f t="shared" si="47"/>
        <v>0</v>
      </c>
      <c r="AD129" s="167"/>
    </row>
    <row r="130" spans="2:30" outlineLevel="1" x14ac:dyDescent="0.25">
      <c r="B130" s="160" t="str">
        <f>IF(C130&gt;0,IFERROR(_xlfn.IFS(D130&lt;=DATE(YEAR('Basisdaten zum Projekt'!$E$12),MONTH('Basisdaten zum Projekt'!$E$12),1),'Basisdaten zum Projekt'!$A$12,D130&lt;=DATE(YEAR('Basisdaten zum Projekt'!$E$13),MONTH('Basisdaten zum Projekt'!$E$13),1),'Basisdaten zum Projekt'!$A$13,D130&lt;=DATE(YEAR('Basisdaten zum Projekt'!$E$14),MONTH('Basisdaten zum Projekt'!$E$14),1),'Basisdaten zum Projekt'!$A$14,D130&lt;=DATE(YEAR('Basisdaten zum Projekt'!$E$15),MONTH('Basisdaten zum Projekt'!$E$15),1),'Basisdaten zum Projekt'!$A$15,D130&lt;=DATE(YEAR('Basisdaten zum Projekt'!$E$16),MONTH('Basisdaten zum Projekt'!$E$16),1),'Basisdaten zum Projekt'!$A$16),""),"")</f>
        <v/>
      </c>
      <c r="C130" s="160">
        <f>IF(C129&gt;0,C129+1,IF(DATE(YEAR('Basisdaten zum Projekt'!$C$5),MONTH('Basisdaten zum Projekt'!$C$5),1)=D130,1,0))</f>
        <v>65</v>
      </c>
      <c r="D130" s="161">
        <f t="shared" si="48"/>
        <v>46600</v>
      </c>
      <c r="E130" s="162"/>
      <c r="F130" s="115">
        <f t="shared" si="45"/>
        <v>0</v>
      </c>
      <c r="G130" s="163"/>
      <c r="H130" s="162"/>
      <c r="I130" s="115">
        <f t="shared" si="46"/>
        <v>0</v>
      </c>
      <c r="J130" s="164"/>
      <c r="M130" s="161">
        <f t="shared" si="40"/>
        <v>46600</v>
      </c>
      <c r="N130" s="166"/>
      <c r="O130" s="166"/>
      <c r="P130" s="166"/>
      <c r="Q130" s="166"/>
      <c r="R130" s="166"/>
      <c r="S130" s="166"/>
      <c r="T130" s="166"/>
      <c r="U130" s="166"/>
      <c r="V130" s="166"/>
      <c r="W130" s="166"/>
      <c r="X130" s="166"/>
      <c r="Y130" s="166"/>
      <c r="Z130" s="166"/>
      <c r="AA130" s="166"/>
      <c r="AB130" s="166"/>
      <c r="AC130" s="137">
        <f t="shared" si="47"/>
        <v>0</v>
      </c>
      <c r="AD130" s="167"/>
    </row>
    <row r="131" spans="2:30" outlineLevel="1" x14ac:dyDescent="0.25">
      <c r="B131" s="160" t="str">
        <f>IF(C131&gt;0,IFERROR(_xlfn.IFS(D131&lt;=DATE(YEAR('Basisdaten zum Projekt'!$E$12),MONTH('Basisdaten zum Projekt'!$E$12),1),'Basisdaten zum Projekt'!$A$12,D131&lt;=DATE(YEAR('Basisdaten zum Projekt'!$E$13),MONTH('Basisdaten zum Projekt'!$E$13),1),'Basisdaten zum Projekt'!$A$13,D131&lt;=DATE(YEAR('Basisdaten zum Projekt'!$E$14),MONTH('Basisdaten zum Projekt'!$E$14),1),'Basisdaten zum Projekt'!$A$14,D131&lt;=DATE(YEAR('Basisdaten zum Projekt'!$E$15),MONTH('Basisdaten zum Projekt'!$E$15),1),'Basisdaten zum Projekt'!$A$15,D131&lt;=DATE(YEAR('Basisdaten zum Projekt'!$E$16),MONTH('Basisdaten zum Projekt'!$E$16),1),'Basisdaten zum Projekt'!$A$16),""),"")</f>
        <v/>
      </c>
      <c r="C131" s="160">
        <f>IF(C130&gt;0,C130+1,IF(DATE(YEAR('Basisdaten zum Projekt'!$C$5),MONTH('Basisdaten zum Projekt'!$C$5),1)=D131,1,0))</f>
        <v>66</v>
      </c>
      <c r="D131" s="161">
        <f t="shared" si="48"/>
        <v>46631</v>
      </c>
      <c r="E131" s="162"/>
      <c r="F131" s="115">
        <f t="shared" si="45"/>
        <v>0</v>
      </c>
      <c r="G131" s="163"/>
      <c r="H131" s="162"/>
      <c r="I131" s="115">
        <f t="shared" si="46"/>
        <v>0</v>
      </c>
      <c r="J131" s="164"/>
      <c r="M131" s="161">
        <f t="shared" si="40"/>
        <v>46631</v>
      </c>
      <c r="N131" s="166"/>
      <c r="O131" s="166"/>
      <c r="P131" s="166"/>
      <c r="Q131" s="166"/>
      <c r="R131" s="166"/>
      <c r="S131" s="166"/>
      <c r="T131" s="166"/>
      <c r="U131" s="166"/>
      <c r="V131" s="166"/>
      <c r="W131" s="166"/>
      <c r="X131" s="166"/>
      <c r="Y131" s="166"/>
      <c r="Z131" s="166"/>
      <c r="AA131" s="166"/>
      <c r="AB131" s="166"/>
      <c r="AC131" s="137">
        <f t="shared" si="47"/>
        <v>0</v>
      </c>
      <c r="AD131" s="167"/>
    </row>
    <row r="132" spans="2:30" outlineLevel="1" x14ac:dyDescent="0.25">
      <c r="B132" s="160" t="str">
        <f>IF(C132&gt;0,IFERROR(_xlfn.IFS(D132&lt;=DATE(YEAR('Basisdaten zum Projekt'!$E$12),MONTH('Basisdaten zum Projekt'!$E$12),1),'Basisdaten zum Projekt'!$A$12,D132&lt;=DATE(YEAR('Basisdaten zum Projekt'!$E$13),MONTH('Basisdaten zum Projekt'!$E$13),1),'Basisdaten zum Projekt'!$A$13,D132&lt;=DATE(YEAR('Basisdaten zum Projekt'!$E$14),MONTH('Basisdaten zum Projekt'!$E$14),1),'Basisdaten zum Projekt'!$A$14,D132&lt;=DATE(YEAR('Basisdaten zum Projekt'!$E$15),MONTH('Basisdaten zum Projekt'!$E$15),1),'Basisdaten zum Projekt'!$A$15,D132&lt;=DATE(YEAR('Basisdaten zum Projekt'!$E$16),MONTH('Basisdaten zum Projekt'!$E$16),1),'Basisdaten zum Projekt'!$A$16),""),"")</f>
        <v/>
      </c>
      <c r="C132" s="160">
        <f>IF(C131&gt;0,C131+1,IF(DATE(YEAR('Basisdaten zum Projekt'!$C$5),MONTH('Basisdaten zum Projekt'!$C$5),1)=D132,1,0))</f>
        <v>67</v>
      </c>
      <c r="D132" s="161">
        <f t="shared" si="48"/>
        <v>46661</v>
      </c>
      <c r="E132" s="162"/>
      <c r="F132" s="115">
        <f t="shared" si="45"/>
        <v>0</v>
      </c>
      <c r="G132" s="163"/>
      <c r="H132" s="162"/>
      <c r="I132" s="115">
        <f t="shared" si="46"/>
        <v>0</v>
      </c>
      <c r="J132" s="164"/>
      <c r="M132" s="161">
        <f t="shared" si="40"/>
        <v>46661</v>
      </c>
      <c r="N132" s="166"/>
      <c r="O132" s="166"/>
      <c r="P132" s="166"/>
      <c r="Q132" s="166"/>
      <c r="R132" s="166"/>
      <c r="S132" s="166"/>
      <c r="T132" s="166"/>
      <c r="U132" s="166"/>
      <c r="V132" s="166"/>
      <c r="W132" s="166"/>
      <c r="X132" s="166"/>
      <c r="Y132" s="166"/>
      <c r="Z132" s="166"/>
      <c r="AA132" s="166"/>
      <c r="AB132" s="166"/>
      <c r="AC132" s="137">
        <f t="shared" si="47"/>
        <v>0</v>
      </c>
      <c r="AD132" s="167"/>
    </row>
    <row r="133" spans="2:30" outlineLevel="1" x14ac:dyDescent="0.25">
      <c r="B133" s="160" t="str">
        <f>IF(C133&gt;0,IFERROR(_xlfn.IFS(D133&lt;=DATE(YEAR('Basisdaten zum Projekt'!$E$12),MONTH('Basisdaten zum Projekt'!$E$12),1),'Basisdaten zum Projekt'!$A$12,D133&lt;=DATE(YEAR('Basisdaten zum Projekt'!$E$13),MONTH('Basisdaten zum Projekt'!$E$13),1),'Basisdaten zum Projekt'!$A$13,D133&lt;=DATE(YEAR('Basisdaten zum Projekt'!$E$14),MONTH('Basisdaten zum Projekt'!$E$14),1),'Basisdaten zum Projekt'!$A$14,D133&lt;=DATE(YEAR('Basisdaten zum Projekt'!$E$15),MONTH('Basisdaten zum Projekt'!$E$15),1),'Basisdaten zum Projekt'!$A$15,D133&lt;=DATE(YEAR('Basisdaten zum Projekt'!$E$16),MONTH('Basisdaten zum Projekt'!$E$16),1),'Basisdaten zum Projekt'!$A$16),""),"")</f>
        <v/>
      </c>
      <c r="C133" s="160">
        <f>IF(C132&gt;0,C132+1,IF(DATE(YEAR('Basisdaten zum Projekt'!$C$5),MONTH('Basisdaten zum Projekt'!$C$5),1)=D133,1,0))</f>
        <v>68</v>
      </c>
      <c r="D133" s="161">
        <f t="shared" si="48"/>
        <v>46692</v>
      </c>
      <c r="E133" s="162"/>
      <c r="F133" s="115">
        <f t="shared" si="45"/>
        <v>0</v>
      </c>
      <c r="G133" s="163"/>
      <c r="H133" s="162"/>
      <c r="I133" s="115">
        <f t="shared" si="46"/>
        <v>0</v>
      </c>
      <c r="J133" s="164"/>
      <c r="M133" s="161">
        <f t="shared" si="40"/>
        <v>46692</v>
      </c>
      <c r="N133" s="166"/>
      <c r="O133" s="166"/>
      <c r="P133" s="166"/>
      <c r="Q133" s="166"/>
      <c r="R133" s="166"/>
      <c r="S133" s="166"/>
      <c r="T133" s="166"/>
      <c r="U133" s="166"/>
      <c r="V133" s="166"/>
      <c r="W133" s="166"/>
      <c r="X133" s="166"/>
      <c r="Y133" s="166"/>
      <c r="Z133" s="166"/>
      <c r="AA133" s="166"/>
      <c r="AB133" s="166"/>
      <c r="AC133" s="137">
        <f t="shared" si="47"/>
        <v>0</v>
      </c>
      <c r="AD133" s="167"/>
    </row>
    <row r="134" spans="2:30" outlineLevel="1" x14ac:dyDescent="0.25">
      <c r="B134" s="160" t="str">
        <f>IF(C134&gt;0,IFERROR(_xlfn.IFS(D134&lt;=DATE(YEAR('Basisdaten zum Projekt'!$E$12),MONTH('Basisdaten zum Projekt'!$E$12),1),'Basisdaten zum Projekt'!$A$12,D134&lt;=DATE(YEAR('Basisdaten zum Projekt'!$E$13),MONTH('Basisdaten zum Projekt'!$E$13),1),'Basisdaten zum Projekt'!$A$13,D134&lt;=DATE(YEAR('Basisdaten zum Projekt'!$E$14),MONTH('Basisdaten zum Projekt'!$E$14),1),'Basisdaten zum Projekt'!$A$14,D134&lt;=DATE(YEAR('Basisdaten zum Projekt'!$E$15),MONTH('Basisdaten zum Projekt'!$E$15),1),'Basisdaten zum Projekt'!$A$15,D134&lt;=DATE(YEAR('Basisdaten zum Projekt'!$E$16),MONTH('Basisdaten zum Projekt'!$E$16),1),'Basisdaten zum Projekt'!$A$16),""),"")</f>
        <v/>
      </c>
      <c r="C134" s="160">
        <f>IF(C133&gt;0,C133+1,IF(DATE(YEAR('Basisdaten zum Projekt'!$C$5),MONTH('Basisdaten zum Projekt'!$C$5),1)=D134,1,0))</f>
        <v>69</v>
      </c>
      <c r="D134" s="161">
        <f t="shared" si="48"/>
        <v>46722</v>
      </c>
      <c r="E134" s="162"/>
      <c r="F134" s="115">
        <f t="shared" si="45"/>
        <v>0</v>
      </c>
      <c r="G134" s="163"/>
      <c r="H134" s="162"/>
      <c r="I134" s="115">
        <f t="shared" si="46"/>
        <v>0</v>
      </c>
      <c r="J134" s="164"/>
      <c r="M134" s="161">
        <f t="shared" si="40"/>
        <v>46722</v>
      </c>
      <c r="N134" s="166"/>
      <c r="O134" s="166"/>
      <c r="P134" s="166"/>
      <c r="Q134" s="166"/>
      <c r="R134" s="166"/>
      <c r="S134" s="166"/>
      <c r="T134" s="166"/>
      <c r="U134" s="166"/>
      <c r="V134" s="166"/>
      <c r="W134" s="166"/>
      <c r="X134" s="166"/>
      <c r="Y134" s="166"/>
      <c r="Z134" s="166"/>
      <c r="AA134" s="166"/>
      <c r="AB134" s="166"/>
      <c r="AC134" s="137">
        <f t="shared" si="47"/>
        <v>0</v>
      </c>
      <c r="AD134" s="167"/>
    </row>
    <row r="135" spans="2:30" ht="15.75" thickBot="1" x14ac:dyDescent="0.3">
      <c r="B135" s="169"/>
      <c r="C135" s="170"/>
      <c r="D135" s="171">
        <f>D134</f>
        <v>46722</v>
      </c>
      <c r="E135" s="172"/>
      <c r="F135" s="173">
        <f>SUM(F123:F134)</f>
        <v>0</v>
      </c>
      <c r="G135" s="174">
        <f>SUM(G123:G134)</f>
        <v>0</v>
      </c>
      <c r="H135" s="175"/>
      <c r="I135" s="173">
        <f>SUM(I123:I134)</f>
        <v>0</v>
      </c>
      <c r="J135" s="174">
        <f>SUM(J123:J134)</f>
        <v>0</v>
      </c>
      <c r="M135" s="171">
        <f t="shared" si="40"/>
        <v>46722</v>
      </c>
      <c r="N135" s="177">
        <f>SUM(N123:N134)</f>
        <v>0</v>
      </c>
      <c r="O135" s="177">
        <f>SUM(O123:O134)</f>
        <v>0</v>
      </c>
      <c r="P135" s="177">
        <f>SUM(P123:P134)</f>
        <v>0</v>
      </c>
      <c r="Q135" s="177">
        <f>SUM(Q123:Q134)</f>
        <v>0</v>
      </c>
      <c r="R135" s="177">
        <f>SUM(R123:R134)</f>
        <v>0</v>
      </c>
      <c r="S135" s="177">
        <f t="shared" ref="S135:AB135" si="49">SUM(S123:S134)</f>
        <v>0</v>
      </c>
      <c r="T135" s="177">
        <f t="shared" si="49"/>
        <v>0</v>
      </c>
      <c r="U135" s="177">
        <f t="shared" si="49"/>
        <v>0</v>
      </c>
      <c r="V135" s="177">
        <f t="shared" si="49"/>
        <v>0</v>
      </c>
      <c r="W135" s="177">
        <f t="shared" si="49"/>
        <v>0</v>
      </c>
      <c r="X135" s="177">
        <f t="shared" si="49"/>
        <v>0</v>
      </c>
      <c r="Y135" s="177">
        <f t="shared" si="49"/>
        <v>0</v>
      </c>
      <c r="Z135" s="177">
        <f t="shared" si="49"/>
        <v>0</v>
      </c>
      <c r="AA135" s="177">
        <f t="shared" si="49"/>
        <v>0</v>
      </c>
      <c r="AB135" s="177">
        <f t="shared" si="49"/>
        <v>0</v>
      </c>
      <c r="AC135" s="177">
        <f>SUM(AC123:AC134)</f>
        <v>0</v>
      </c>
      <c r="AD135" s="167"/>
    </row>
    <row r="136" spans="2:30" ht="28.5" customHeight="1" x14ac:dyDescent="0.25">
      <c r="B136" s="19"/>
      <c r="C136" s="19"/>
      <c r="N136" s="178">
        <f>IFERROR(N135/$H$6,0)</f>
        <v>0</v>
      </c>
      <c r="O136" s="178">
        <f>IFERROR(O135/$H$6,0)</f>
        <v>0</v>
      </c>
      <c r="P136" s="178">
        <f>IFERROR(P135/$H$6,0)</f>
        <v>0</v>
      </c>
      <c r="Q136" s="178">
        <f>IFERROR(Q135/$H$6,0)</f>
        <v>0</v>
      </c>
      <c r="R136" s="178">
        <f>IFERROR(R135/$H$6,0)</f>
        <v>0</v>
      </c>
      <c r="S136" s="178">
        <f t="shared" ref="S136:AB136" si="50">IFERROR(S135/$H$6,0)</f>
        <v>0</v>
      </c>
      <c r="T136" s="178">
        <f t="shared" si="50"/>
        <v>0</v>
      </c>
      <c r="U136" s="178">
        <f t="shared" si="50"/>
        <v>0</v>
      </c>
      <c r="V136" s="178">
        <f t="shared" si="50"/>
        <v>0</v>
      </c>
      <c r="W136" s="178">
        <f t="shared" si="50"/>
        <v>0</v>
      </c>
      <c r="X136" s="178">
        <f t="shared" si="50"/>
        <v>0</v>
      </c>
      <c r="Y136" s="178">
        <f t="shared" si="50"/>
        <v>0</v>
      </c>
      <c r="Z136" s="178">
        <f t="shared" si="50"/>
        <v>0</v>
      </c>
      <c r="AA136" s="178">
        <f t="shared" si="50"/>
        <v>0</v>
      </c>
      <c r="AB136" s="178">
        <f t="shared" si="50"/>
        <v>0</v>
      </c>
      <c r="AC136" s="178">
        <f>IFERROR(AC135/$H$6,0)</f>
        <v>0</v>
      </c>
      <c r="AD136" s="180" t="s">
        <v>370</v>
      </c>
    </row>
    <row r="137" spans="2:30" ht="15.75" thickBot="1" x14ac:dyDescent="0.3">
      <c r="B137" s="19"/>
      <c r="C137" s="19"/>
      <c r="N137" s="181"/>
      <c r="O137" s="181"/>
      <c r="P137" s="181"/>
      <c r="Q137" s="181"/>
      <c r="R137" s="181"/>
      <c r="S137" s="281"/>
      <c r="T137" s="282"/>
      <c r="U137" s="283"/>
      <c r="V137" s="283"/>
      <c r="W137" s="283"/>
      <c r="X137" s="283"/>
      <c r="Y137" s="283"/>
      <c r="Z137" s="283"/>
      <c r="AA137" s="283"/>
      <c r="AB137" s="284"/>
      <c r="AC137" s="181"/>
      <c r="AD137" s="188"/>
    </row>
    <row r="138" spans="2:30" outlineLevel="1" x14ac:dyDescent="0.25">
      <c r="B138" s="160" t="str">
        <f>IF(C138&gt;0,IFERROR(_xlfn.IFS(D138&lt;=DATE(YEAR('Basisdaten zum Projekt'!$E$12),MONTH('Basisdaten zum Projekt'!$E$12),1),'Basisdaten zum Projekt'!$A$12,D138&lt;=DATE(YEAR('Basisdaten zum Projekt'!$E$13),MONTH('Basisdaten zum Projekt'!$E$13),1),'Basisdaten zum Projekt'!$A$13,D138&lt;=DATE(YEAR('Basisdaten zum Projekt'!$E$14),MONTH('Basisdaten zum Projekt'!$E$14),1),'Basisdaten zum Projekt'!$A$14,D138&lt;=DATE(YEAR('Basisdaten zum Projekt'!$E$15),MONTH('Basisdaten zum Projekt'!$E$15),1),'Basisdaten zum Projekt'!$A$15,D138&lt;=DATE(YEAR('Basisdaten zum Projekt'!$E$16),MONTH('Basisdaten zum Projekt'!$E$16),1),'Basisdaten zum Projekt'!$A$16),""),"")</f>
        <v/>
      </c>
      <c r="C138" s="160">
        <f>IF(C134&gt;0,C134+1,IF(DATE(YEAR('Basisdaten zum Projekt'!$C$5),MONTH('Basisdaten zum Projekt'!$C$5),1)=D138,1,0))</f>
        <v>70</v>
      </c>
      <c r="D138" s="161">
        <f>DATE(YEAR(D134),MONTH(D134)+1,DAY(D134))</f>
        <v>46753</v>
      </c>
      <c r="E138" s="183"/>
      <c r="F138" s="184">
        <f t="shared" ref="F138:F149" si="51">215/12*E138</f>
        <v>0</v>
      </c>
      <c r="G138" s="185"/>
      <c r="H138" s="183"/>
      <c r="I138" s="184">
        <f t="shared" ref="I138:I149" si="52">215/12*H138</f>
        <v>0</v>
      </c>
      <c r="J138" s="186"/>
      <c r="M138" s="161">
        <f t="shared" si="40"/>
        <v>46753</v>
      </c>
      <c r="N138" s="166"/>
      <c r="O138" s="166"/>
      <c r="P138" s="166"/>
      <c r="Q138" s="166"/>
      <c r="R138" s="166"/>
      <c r="S138" s="166"/>
      <c r="T138" s="166"/>
      <c r="U138" s="166"/>
      <c r="V138" s="166"/>
      <c r="W138" s="166"/>
      <c r="X138" s="166"/>
      <c r="Y138" s="166"/>
      <c r="Z138" s="166"/>
      <c r="AA138" s="166"/>
      <c r="AB138" s="166"/>
      <c r="AC138" s="137">
        <f t="shared" ref="AC138:AC149" si="53">SUM(N138:AB138)</f>
        <v>0</v>
      </c>
      <c r="AD138" s="167"/>
    </row>
    <row r="139" spans="2:30" outlineLevel="1" x14ac:dyDescent="0.25">
      <c r="B139" s="160" t="str">
        <f>IF(C139&gt;0,IFERROR(_xlfn.IFS(D139&lt;=DATE(YEAR('Basisdaten zum Projekt'!$E$12),MONTH('Basisdaten zum Projekt'!$E$12),1),'Basisdaten zum Projekt'!$A$12,D139&lt;=DATE(YEAR('Basisdaten zum Projekt'!$E$13),MONTH('Basisdaten zum Projekt'!$E$13),1),'Basisdaten zum Projekt'!$A$13,D139&lt;=DATE(YEAR('Basisdaten zum Projekt'!$E$14),MONTH('Basisdaten zum Projekt'!$E$14),1),'Basisdaten zum Projekt'!$A$14,D139&lt;=DATE(YEAR('Basisdaten zum Projekt'!$E$15),MONTH('Basisdaten zum Projekt'!$E$15),1),'Basisdaten zum Projekt'!$A$15,D139&lt;=DATE(YEAR('Basisdaten zum Projekt'!$E$16),MONTH('Basisdaten zum Projekt'!$E$16),1),'Basisdaten zum Projekt'!$A$16),""),"")</f>
        <v/>
      </c>
      <c r="C139" s="160">
        <f>IF(C138&gt;0,C138+1,IF(DATE(YEAR('Basisdaten zum Projekt'!$C$5),MONTH('Basisdaten zum Projekt'!$C$5),1)=D139,1,0))</f>
        <v>71</v>
      </c>
      <c r="D139" s="161">
        <f t="shared" ref="D139:D149" si="54">DATE(YEAR(D138),MONTH(D138)+1,DAY(D138))</f>
        <v>46784</v>
      </c>
      <c r="E139" s="162"/>
      <c r="F139" s="115">
        <f t="shared" si="51"/>
        <v>0</v>
      </c>
      <c r="G139" s="163"/>
      <c r="H139" s="162"/>
      <c r="I139" s="115">
        <f t="shared" si="52"/>
        <v>0</v>
      </c>
      <c r="J139" s="164"/>
      <c r="M139" s="161">
        <f t="shared" si="40"/>
        <v>46784</v>
      </c>
      <c r="N139" s="166"/>
      <c r="O139" s="166"/>
      <c r="P139" s="166"/>
      <c r="Q139" s="166"/>
      <c r="R139" s="166"/>
      <c r="S139" s="166"/>
      <c r="T139" s="166"/>
      <c r="U139" s="166"/>
      <c r="V139" s="166"/>
      <c r="W139" s="166"/>
      <c r="X139" s="166"/>
      <c r="Y139" s="166"/>
      <c r="Z139" s="166"/>
      <c r="AA139" s="166"/>
      <c r="AB139" s="166"/>
      <c r="AC139" s="137">
        <f t="shared" si="53"/>
        <v>0</v>
      </c>
      <c r="AD139" s="167"/>
    </row>
    <row r="140" spans="2:30" outlineLevel="1" x14ac:dyDescent="0.25">
      <c r="B140" s="160" t="str">
        <f>IF(C140&gt;0,IFERROR(_xlfn.IFS(D140&lt;=DATE(YEAR('Basisdaten zum Projekt'!$E$12),MONTH('Basisdaten zum Projekt'!$E$12),1),'Basisdaten zum Projekt'!$A$12,D140&lt;=DATE(YEAR('Basisdaten zum Projekt'!$E$13),MONTH('Basisdaten zum Projekt'!$E$13),1),'Basisdaten zum Projekt'!$A$13,D140&lt;=DATE(YEAR('Basisdaten zum Projekt'!$E$14),MONTH('Basisdaten zum Projekt'!$E$14),1),'Basisdaten zum Projekt'!$A$14,D140&lt;=DATE(YEAR('Basisdaten zum Projekt'!$E$15),MONTH('Basisdaten zum Projekt'!$E$15),1),'Basisdaten zum Projekt'!$A$15,D140&lt;=DATE(YEAR('Basisdaten zum Projekt'!$E$16),MONTH('Basisdaten zum Projekt'!$E$16),1),'Basisdaten zum Projekt'!$A$16),""),"")</f>
        <v/>
      </c>
      <c r="C140" s="160">
        <f>IF(C139&gt;0,C139+1,IF(DATE(YEAR('Basisdaten zum Projekt'!$C$5),MONTH('Basisdaten zum Projekt'!$C$5),1)=D140,1,0))</f>
        <v>72</v>
      </c>
      <c r="D140" s="161">
        <f t="shared" si="54"/>
        <v>46813</v>
      </c>
      <c r="E140" s="162"/>
      <c r="F140" s="115">
        <f t="shared" si="51"/>
        <v>0</v>
      </c>
      <c r="G140" s="163"/>
      <c r="H140" s="162"/>
      <c r="I140" s="115">
        <f t="shared" si="52"/>
        <v>0</v>
      </c>
      <c r="J140" s="164"/>
      <c r="M140" s="161">
        <f t="shared" si="40"/>
        <v>46813</v>
      </c>
      <c r="N140" s="166"/>
      <c r="O140" s="166"/>
      <c r="P140" s="166"/>
      <c r="Q140" s="166"/>
      <c r="R140" s="166"/>
      <c r="S140" s="166"/>
      <c r="T140" s="166"/>
      <c r="U140" s="166"/>
      <c r="V140" s="166"/>
      <c r="W140" s="166"/>
      <c r="X140" s="166"/>
      <c r="Y140" s="166"/>
      <c r="Z140" s="166"/>
      <c r="AA140" s="166"/>
      <c r="AB140" s="166"/>
      <c r="AC140" s="137">
        <f t="shared" si="53"/>
        <v>0</v>
      </c>
      <c r="AD140" s="167"/>
    </row>
    <row r="141" spans="2:30" outlineLevel="1" x14ac:dyDescent="0.25">
      <c r="B141" s="160" t="str">
        <f>IF(C141&gt;0,IFERROR(_xlfn.IFS(D141&lt;=DATE(YEAR('Basisdaten zum Projekt'!$E$12),MONTH('Basisdaten zum Projekt'!$E$12),1),'Basisdaten zum Projekt'!$A$12,D141&lt;=DATE(YEAR('Basisdaten zum Projekt'!$E$13),MONTH('Basisdaten zum Projekt'!$E$13),1),'Basisdaten zum Projekt'!$A$13,D141&lt;=DATE(YEAR('Basisdaten zum Projekt'!$E$14),MONTH('Basisdaten zum Projekt'!$E$14),1),'Basisdaten zum Projekt'!$A$14,D141&lt;=DATE(YEAR('Basisdaten zum Projekt'!$E$15),MONTH('Basisdaten zum Projekt'!$E$15),1),'Basisdaten zum Projekt'!$A$15,D141&lt;=DATE(YEAR('Basisdaten zum Projekt'!$E$16),MONTH('Basisdaten zum Projekt'!$E$16),1),'Basisdaten zum Projekt'!$A$16),""),"")</f>
        <v/>
      </c>
      <c r="C141" s="160">
        <f>IF(C140&gt;0,C140+1,IF(DATE(YEAR('Basisdaten zum Projekt'!$C$5),MONTH('Basisdaten zum Projekt'!$C$5),1)=D141,1,0))</f>
        <v>73</v>
      </c>
      <c r="D141" s="161">
        <f t="shared" si="54"/>
        <v>46844</v>
      </c>
      <c r="E141" s="162"/>
      <c r="F141" s="115">
        <f t="shared" si="51"/>
        <v>0</v>
      </c>
      <c r="G141" s="163"/>
      <c r="H141" s="162"/>
      <c r="I141" s="115">
        <f t="shared" si="52"/>
        <v>0</v>
      </c>
      <c r="J141" s="164"/>
      <c r="M141" s="161">
        <f t="shared" si="40"/>
        <v>46844</v>
      </c>
      <c r="N141" s="166"/>
      <c r="O141" s="166"/>
      <c r="P141" s="166"/>
      <c r="Q141" s="166"/>
      <c r="R141" s="166"/>
      <c r="S141" s="166"/>
      <c r="T141" s="166"/>
      <c r="U141" s="166"/>
      <c r="V141" s="166"/>
      <c r="W141" s="166"/>
      <c r="X141" s="166"/>
      <c r="Y141" s="166"/>
      <c r="Z141" s="166"/>
      <c r="AA141" s="166"/>
      <c r="AB141" s="166"/>
      <c r="AC141" s="137">
        <f t="shared" si="53"/>
        <v>0</v>
      </c>
      <c r="AD141" s="167"/>
    </row>
    <row r="142" spans="2:30" outlineLevel="1" x14ac:dyDescent="0.25">
      <c r="B142" s="160" t="str">
        <f>IF(C142&gt;0,IFERROR(_xlfn.IFS(D142&lt;=DATE(YEAR('Basisdaten zum Projekt'!$E$12),MONTH('Basisdaten zum Projekt'!$E$12),1),'Basisdaten zum Projekt'!$A$12,D142&lt;=DATE(YEAR('Basisdaten zum Projekt'!$E$13),MONTH('Basisdaten zum Projekt'!$E$13),1),'Basisdaten zum Projekt'!$A$13,D142&lt;=DATE(YEAR('Basisdaten zum Projekt'!$E$14),MONTH('Basisdaten zum Projekt'!$E$14),1),'Basisdaten zum Projekt'!$A$14,D142&lt;=DATE(YEAR('Basisdaten zum Projekt'!$E$15),MONTH('Basisdaten zum Projekt'!$E$15),1),'Basisdaten zum Projekt'!$A$15,D142&lt;=DATE(YEAR('Basisdaten zum Projekt'!$E$16),MONTH('Basisdaten zum Projekt'!$E$16),1),'Basisdaten zum Projekt'!$A$16),""),"")</f>
        <v/>
      </c>
      <c r="C142" s="160">
        <f>IF(C141&gt;0,C141+1,IF(DATE(YEAR('Basisdaten zum Projekt'!$C$5),MONTH('Basisdaten zum Projekt'!$C$5),1)=D142,1,0))</f>
        <v>74</v>
      </c>
      <c r="D142" s="161">
        <f t="shared" si="54"/>
        <v>46874</v>
      </c>
      <c r="E142" s="162"/>
      <c r="F142" s="115">
        <f t="shared" si="51"/>
        <v>0</v>
      </c>
      <c r="G142" s="163"/>
      <c r="H142" s="162"/>
      <c r="I142" s="115">
        <f t="shared" si="52"/>
        <v>0</v>
      </c>
      <c r="J142" s="164"/>
      <c r="M142" s="161">
        <f t="shared" si="40"/>
        <v>46874</v>
      </c>
      <c r="N142" s="166"/>
      <c r="O142" s="166"/>
      <c r="P142" s="166"/>
      <c r="Q142" s="166"/>
      <c r="R142" s="166"/>
      <c r="S142" s="166"/>
      <c r="T142" s="166"/>
      <c r="U142" s="166"/>
      <c r="V142" s="166"/>
      <c r="W142" s="166"/>
      <c r="X142" s="166"/>
      <c r="Y142" s="166"/>
      <c r="Z142" s="166"/>
      <c r="AA142" s="166"/>
      <c r="AB142" s="166"/>
      <c r="AC142" s="137">
        <f t="shared" si="53"/>
        <v>0</v>
      </c>
      <c r="AD142" s="167"/>
    </row>
    <row r="143" spans="2:30" outlineLevel="1" x14ac:dyDescent="0.25">
      <c r="B143" s="160" t="str">
        <f>IF(C143&gt;0,IFERROR(_xlfn.IFS(D143&lt;=DATE(YEAR('Basisdaten zum Projekt'!$E$12),MONTH('Basisdaten zum Projekt'!$E$12),1),'Basisdaten zum Projekt'!$A$12,D143&lt;=DATE(YEAR('Basisdaten zum Projekt'!$E$13),MONTH('Basisdaten zum Projekt'!$E$13),1),'Basisdaten zum Projekt'!$A$13,D143&lt;=DATE(YEAR('Basisdaten zum Projekt'!$E$14),MONTH('Basisdaten zum Projekt'!$E$14),1),'Basisdaten zum Projekt'!$A$14,D143&lt;=DATE(YEAR('Basisdaten zum Projekt'!$E$15),MONTH('Basisdaten zum Projekt'!$E$15),1),'Basisdaten zum Projekt'!$A$15,D143&lt;=DATE(YEAR('Basisdaten zum Projekt'!$E$16),MONTH('Basisdaten zum Projekt'!$E$16),1),'Basisdaten zum Projekt'!$A$16),""),"")</f>
        <v/>
      </c>
      <c r="C143" s="160">
        <f>IF(C142&gt;0,C142+1,IF(DATE(YEAR('Basisdaten zum Projekt'!$C$5),MONTH('Basisdaten zum Projekt'!$C$5),1)=D143,1,0))</f>
        <v>75</v>
      </c>
      <c r="D143" s="161">
        <f t="shared" si="54"/>
        <v>46905</v>
      </c>
      <c r="E143" s="162"/>
      <c r="F143" s="115">
        <f t="shared" si="51"/>
        <v>0</v>
      </c>
      <c r="G143" s="163"/>
      <c r="H143" s="162"/>
      <c r="I143" s="115">
        <f t="shared" si="52"/>
        <v>0</v>
      </c>
      <c r="J143" s="164"/>
      <c r="M143" s="161">
        <f t="shared" si="40"/>
        <v>46905</v>
      </c>
      <c r="N143" s="166"/>
      <c r="O143" s="166"/>
      <c r="P143" s="166"/>
      <c r="Q143" s="166"/>
      <c r="R143" s="166"/>
      <c r="S143" s="166"/>
      <c r="T143" s="166"/>
      <c r="U143" s="166"/>
      <c r="V143" s="166"/>
      <c r="W143" s="166"/>
      <c r="X143" s="166"/>
      <c r="Y143" s="166"/>
      <c r="Z143" s="166"/>
      <c r="AA143" s="166"/>
      <c r="AB143" s="166"/>
      <c r="AC143" s="137">
        <f t="shared" si="53"/>
        <v>0</v>
      </c>
      <c r="AD143" s="167"/>
    </row>
    <row r="144" spans="2:30" outlineLevel="1" x14ac:dyDescent="0.25">
      <c r="B144" s="160" t="str">
        <f>IF(C144&gt;0,IFERROR(_xlfn.IFS(D144&lt;=DATE(YEAR('Basisdaten zum Projekt'!$E$12),MONTH('Basisdaten zum Projekt'!$E$12),1),'Basisdaten zum Projekt'!$A$12,D144&lt;=DATE(YEAR('Basisdaten zum Projekt'!$E$13),MONTH('Basisdaten zum Projekt'!$E$13),1),'Basisdaten zum Projekt'!$A$13,D144&lt;=DATE(YEAR('Basisdaten zum Projekt'!$E$14),MONTH('Basisdaten zum Projekt'!$E$14),1),'Basisdaten zum Projekt'!$A$14,D144&lt;=DATE(YEAR('Basisdaten zum Projekt'!$E$15),MONTH('Basisdaten zum Projekt'!$E$15),1),'Basisdaten zum Projekt'!$A$15,D144&lt;=DATE(YEAR('Basisdaten zum Projekt'!$E$16),MONTH('Basisdaten zum Projekt'!$E$16),1),'Basisdaten zum Projekt'!$A$16),""),"")</f>
        <v/>
      </c>
      <c r="C144" s="160">
        <f>IF(C143&gt;0,C143+1,IF(DATE(YEAR('Basisdaten zum Projekt'!$C$5),MONTH('Basisdaten zum Projekt'!$C$5),1)=D144,1,0))</f>
        <v>76</v>
      </c>
      <c r="D144" s="161">
        <f t="shared" si="54"/>
        <v>46935</v>
      </c>
      <c r="E144" s="162"/>
      <c r="F144" s="115">
        <f t="shared" si="51"/>
        <v>0</v>
      </c>
      <c r="G144" s="163"/>
      <c r="H144" s="162"/>
      <c r="I144" s="115">
        <f t="shared" si="52"/>
        <v>0</v>
      </c>
      <c r="J144" s="164"/>
      <c r="M144" s="161">
        <f t="shared" si="40"/>
        <v>46935</v>
      </c>
      <c r="N144" s="166"/>
      <c r="O144" s="166"/>
      <c r="P144" s="166"/>
      <c r="Q144" s="166"/>
      <c r="R144" s="166"/>
      <c r="S144" s="166"/>
      <c r="T144" s="166"/>
      <c r="U144" s="166"/>
      <c r="V144" s="166"/>
      <c r="W144" s="166"/>
      <c r="X144" s="166"/>
      <c r="Y144" s="166"/>
      <c r="Z144" s="166"/>
      <c r="AA144" s="166"/>
      <c r="AB144" s="166"/>
      <c r="AC144" s="137">
        <f t="shared" si="53"/>
        <v>0</v>
      </c>
      <c r="AD144" s="167"/>
    </row>
    <row r="145" spans="1:30" outlineLevel="1" x14ac:dyDescent="0.25">
      <c r="B145" s="160" t="str">
        <f>IF(C145&gt;0,IFERROR(_xlfn.IFS(D145&lt;=DATE(YEAR('Basisdaten zum Projekt'!$E$12),MONTH('Basisdaten zum Projekt'!$E$12),1),'Basisdaten zum Projekt'!$A$12,D145&lt;=DATE(YEAR('Basisdaten zum Projekt'!$E$13),MONTH('Basisdaten zum Projekt'!$E$13),1),'Basisdaten zum Projekt'!$A$13,D145&lt;=DATE(YEAR('Basisdaten zum Projekt'!$E$14),MONTH('Basisdaten zum Projekt'!$E$14),1),'Basisdaten zum Projekt'!$A$14,D145&lt;=DATE(YEAR('Basisdaten zum Projekt'!$E$15),MONTH('Basisdaten zum Projekt'!$E$15),1),'Basisdaten zum Projekt'!$A$15,D145&lt;=DATE(YEAR('Basisdaten zum Projekt'!$E$16),MONTH('Basisdaten zum Projekt'!$E$16),1),'Basisdaten zum Projekt'!$A$16),""),"")</f>
        <v/>
      </c>
      <c r="C145" s="160">
        <f>IF(C144&gt;0,C144+1,IF(DATE(YEAR('Basisdaten zum Projekt'!$C$5),MONTH('Basisdaten zum Projekt'!$C$5),1)=D145,1,0))</f>
        <v>77</v>
      </c>
      <c r="D145" s="161">
        <f t="shared" si="54"/>
        <v>46966</v>
      </c>
      <c r="E145" s="162"/>
      <c r="F145" s="115">
        <f t="shared" si="51"/>
        <v>0</v>
      </c>
      <c r="G145" s="163"/>
      <c r="H145" s="162"/>
      <c r="I145" s="115">
        <f t="shared" si="52"/>
        <v>0</v>
      </c>
      <c r="J145" s="164"/>
      <c r="M145" s="161">
        <f t="shared" si="40"/>
        <v>46966</v>
      </c>
      <c r="N145" s="166"/>
      <c r="O145" s="166"/>
      <c r="P145" s="166"/>
      <c r="Q145" s="166"/>
      <c r="R145" s="166"/>
      <c r="S145" s="166"/>
      <c r="T145" s="166"/>
      <c r="U145" s="166"/>
      <c r="V145" s="166"/>
      <c r="W145" s="166"/>
      <c r="X145" s="166"/>
      <c r="Y145" s="166"/>
      <c r="Z145" s="166"/>
      <c r="AA145" s="166"/>
      <c r="AB145" s="166"/>
      <c r="AC145" s="137">
        <f t="shared" si="53"/>
        <v>0</v>
      </c>
      <c r="AD145" s="167"/>
    </row>
    <row r="146" spans="1:30" outlineLevel="1" x14ac:dyDescent="0.25">
      <c r="B146" s="160" t="str">
        <f>IF(C146&gt;0,IFERROR(_xlfn.IFS(D146&lt;=DATE(YEAR('Basisdaten zum Projekt'!$E$12),MONTH('Basisdaten zum Projekt'!$E$12),1),'Basisdaten zum Projekt'!$A$12,D146&lt;=DATE(YEAR('Basisdaten zum Projekt'!$E$13),MONTH('Basisdaten zum Projekt'!$E$13),1),'Basisdaten zum Projekt'!$A$13,D146&lt;=DATE(YEAR('Basisdaten zum Projekt'!$E$14),MONTH('Basisdaten zum Projekt'!$E$14),1),'Basisdaten zum Projekt'!$A$14,D146&lt;=DATE(YEAR('Basisdaten zum Projekt'!$E$15),MONTH('Basisdaten zum Projekt'!$E$15),1),'Basisdaten zum Projekt'!$A$15,D146&lt;=DATE(YEAR('Basisdaten zum Projekt'!$E$16),MONTH('Basisdaten zum Projekt'!$E$16),1),'Basisdaten zum Projekt'!$A$16),""),"")</f>
        <v/>
      </c>
      <c r="C146" s="160">
        <f>IF(C145&gt;0,C145+1,IF(DATE(YEAR('Basisdaten zum Projekt'!$C$5),MONTH('Basisdaten zum Projekt'!$C$5),1)=D146,1,0))</f>
        <v>78</v>
      </c>
      <c r="D146" s="161">
        <f t="shared" si="54"/>
        <v>46997</v>
      </c>
      <c r="E146" s="162"/>
      <c r="F146" s="115">
        <f t="shared" si="51"/>
        <v>0</v>
      </c>
      <c r="G146" s="163"/>
      <c r="H146" s="162"/>
      <c r="I146" s="115">
        <f t="shared" si="52"/>
        <v>0</v>
      </c>
      <c r="J146" s="164"/>
      <c r="M146" s="161">
        <f t="shared" si="40"/>
        <v>46997</v>
      </c>
      <c r="N146" s="166"/>
      <c r="O146" s="166"/>
      <c r="P146" s="166"/>
      <c r="Q146" s="166"/>
      <c r="R146" s="166"/>
      <c r="S146" s="166"/>
      <c r="T146" s="166"/>
      <c r="U146" s="166"/>
      <c r="V146" s="166"/>
      <c r="W146" s="166"/>
      <c r="X146" s="166"/>
      <c r="Y146" s="166"/>
      <c r="Z146" s="166"/>
      <c r="AA146" s="166"/>
      <c r="AB146" s="166"/>
      <c r="AC146" s="137">
        <f t="shared" si="53"/>
        <v>0</v>
      </c>
      <c r="AD146" s="167"/>
    </row>
    <row r="147" spans="1:30" outlineLevel="1" x14ac:dyDescent="0.25">
      <c r="B147" s="160" t="str">
        <f>IF(C147&gt;0,IFERROR(_xlfn.IFS(D147&lt;=DATE(YEAR('Basisdaten zum Projekt'!$E$12),MONTH('Basisdaten zum Projekt'!$E$12),1),'Basisdaten zum Projekt'!$A$12,D147&lt;=DATE(YEAR('Basisdaten zum Projekt'!$E$13),MONTH('Basisdaten zum Projekt'!$E$13),1),'Basisdaten zum Projekt'!$A$13,D147&lt;=DATE(YEAR('Basisdaten zum Projekt'!$E$14),MONTH('Basisdaten zum Projekt'!$E$14),1),'Basisdaten zum Projekt'!$A$14,D147&lt;=DATE(YEAR('Basisdaten zum Projekt'!$E$15),MONTH('Basisdaten zum Projekt'!$E$15),1),'Basisdaten zum Projekt'!$A$15,D147&lt;=DATE(YEAR('Basisdaten zum Projekt'!$E$16),MONTH('Basisdaten zum Projekt'!$E$16),1),'Basisdaten zum Projekt'!$A$16),""),"")</f>
        <v/>
      </c>
      <c r="C147" s="160">
        <f>IF(C146&gt;0,C146+1,IF(DATE(YEAR('Basisdaten zum Projekt'!$C$5),MONTH('Basisdaten zum Projekt'!$C$5),1)=D147,1,0))</f>
        <v>79</v>
      </c>
      <c r="D147" s="161">
        <f t="shared" si="54"/>
        <v>47027</v>
      </c>
      <c r="E147" s="162"/>
      <c r="F147" s="115">
        <f t="shared" si="51"/>
        <v>0</v>
      </c>
      <c r="G147" s="163"/>
      <c r="H147" s="162"/>
      <c r="I147" s="115">
        <f t="shared" si="52"/>
        <v>0</v>
      </c>
      <c r="J147" s="164"/>
      <c r="M147" s="161">
        <f t="shared" si="40"/>
        <v>47027</v>
      </c>
      <c r="N147" s="166"/>
      <c r="O147" s="166"/>
      <c r="P147" s="166"/>
      <c r="Q147" s="166"/>
      <c r="R147" s="166"/>
      <c r="S147" s="166"/>
      <c r="T147" s="166"/>
      <c r="U147" s="166"/>
      <c r="V147" s="166"/>
      <c r="W147" s="166"/>
      <c r="X147" s="166"/>
      <c r="Y147" s="166"/>
      <c r="Z147" s="166"/>
      <c r="AA147" s="166"/>
      <c r="AB147" s="166"/>
      <c r="AC147" s="137">
        <f t="shared" si="53"/>
        <v>0</v>
      </c>
      <c r="AD147" s="167"/>
    </row>
    <row r="148" spans="1:30" outlineLevel="1" x14ac:dyDescent="0.25">
      <c r="B148" s="160" t="str">
        <f>IF(C148&gt;0,IFERROR(_xlfn.IFS(D148&lt;=DATE(YEAR('Basisdaten zum Projekt'!$E$12),MONTH('Basisdaten zum Projekt'!$E$12),1),'Basisdaten zum Projekt'!$A$12,D148&lt;=DATE(YEAR('Basisdaten zum Projekt'!$E$13),MONTH('Basisdaten zum Projekt'!$E$13),1),'Basisdaten zum Projekt'!$A$13,D148&lt;=DATE(YEAR('Basisdaten zum Projekt'!$E$14),MONTH('Basisdaten zum Projekt'!$E$14),1),'Basisdaten zum Projekt'!$A$14,D148&lt;=DATE(YEAR('Basisdaten zum Projekt'!$E$15),MONTH('Basisdaten zum Projekt'!$E$15),1),'Basisdaten zum Projekt'!$A$15,D148&lt;=DATE(YEAR('Basisdaten zum Projekt'!$E$16),MONTH('Basisdaten zum Projekt'!$E$16),1),'Basisdaten zum Projekt'!$A$16),""),"")</f>
        <v/>
      </c>
      <c r="C148" s="160">
        <f>IF(C147&gt;0,C147+1,IF(DATE(YEAR('Basisdaten zum Projekt'!$C$5),MONTH('Basisdaten zum Projekt'!$C$5),1)=D148,1,0))</f>
        <v>80</v>
      </c>
      <c r="D148" s="161">
        <f t="shared" si="54"/>
        <v>47058</v>
      </c>
      <c r="E148" s="162"/>
      <c r="F148" s="115">
        <f t="shared" si="51"/>
        <v>0</v>
      </c>
      <c r="G148" s="163"/>
      <c r="H148" s="162"/>
      <c r="I148" s="115">
        <f t="shared" si="52"/>
        <v>0</v>
      </c>
      <c r="J148" s="164"/>
      <c r="M148" s="161">
        <f t="shared" si="40"/>
        <v>47058</v>
      </c>
      <c r="N148" s="166"/>
      <c r="O148" s="166"/>
      <c r="P148" s="166"/>
      <c r="Q148" s="166"/>
      <c r="R148" s="166"/>
      <c r="S148" s="166"/>
      <c r="T148" s="166"/>
      <c r="U148" s="166"/>
      <c r="V148" s="166"/>
      <c r="W148" s="166"/>
      <c r="X148" s="166"/>
      <c r="Y148" s="166"/>
      <c r="Z148" s="166"/>
      <c r="AA148" s="166"/>
      <c r="AB148" s="166"/>
      <c r="AC148" s="137">
        <f t="shared" si="53"/>
        <v>0</v>
      </c>
      <c r="AD148" s="167"/>
    </row>
    <row r="149" spans="1:30" outlineLevel="1" x14ac:dyDescent="0.25">
      <c r="B149" s="160" t="str">
        <f>IF(C149&gt;0,IFERROR(_xlfn.IFS(D149&lt;=DATE(YEAR('Basisdaten zum Projekt'!$E$12),MONTH('Basisdaten zum Projekt'!$E$12),1),'Basisdaten zum Projekt'!$A$12,D149&lt;=DATE(YEAR('Basisdaten zum Projekt'!$E$13),MONTH('Basisdaten zum Projekt'!$E$13),1),'Basisdaten zum Projekt'!$A$13,D149&lt;=DATE(YEAR('Basisdaten zum Projekt'!$E$14),MONTH('Basisdaten zum Projekt'!$E$14),1),'Basisdaten zum Projekt'!$A$14,D149&lt;=DATE(YEAR('Basisdaten zum Projekt'!$E$15),MONTH('Basisdaten zum Projekt'!$E$15),1),'Basisdaten zum Projekt'!$A$15,D149&lt;=DATE(YEAR('Basisdaten zum Projekt'!$E$16),MONTH('Basisdaten zum Projekt'!$E$16),1),'Basisdaten zum Projekt'!$A$16),""),"")</f>
        <v/>
      </c>
      <c r="C149" s="160">
        <f>IF(C148&gt;0,C148+1,IF(DATE(YEAR('Basisdaten zum Projekt'!$C$5),MONTH('Basisdaten zum Projekt'!$C$5),1)=D149,1,0))</f>
        <v>81</v>
      </c>
      <c r="D149" s="161">
        <f t="shared" si="54"/>
        <v>47088</v>
      </c>
      <c r="E149" s="162"/>
      <c r="F149" s="115">
        <f t="shared" si="51"/>
        <v>0</v>
      </c>
      <c r="G149" s="163"/>
      <c r="H149" s="162"/>
      <c r="I149" s="115">
        <f t="shared" si="52"/>
        <v>0</v>
      </c>
      <c r="J149" s="164"/>
      <c r="M149" s="161">
        <f t="shared" si="40"/>
        <v>47088</v>
      </c>
      <c r="N149" s="166"/>
      <c r="O149" s="166"/>
      <c r="P149" s="166"/>
      <c r="Q149" s="166"/>
      <c r="R149" s="166"/>
      <c r="S149" s="166"/>
      <c r="T149" s="166"/>
      <c r="U149" s="166"/>
      <c r="V149" s="166"/>
      <c r="W149" s="166"/>
      <c r="X149" s="166"/>
      <c r="Y149" s="166"/>
      <c r="Z149" s="166"/>
      <c r="AA149" s="166"/>
      <c r="AB149" s="166"/>
      <c r="AC149" s="137">
        <f t="shared" si="53"/>
        <v>0</v>
      </c>
      <c r="AD149" s="167"/>
    </row>
    <row r="150" spans="1:30" ht="15.75" thickBot="1" x14ac:dyDescent="0.3">
      <c r="B150" s="169"/>
      <c r="C150" s="170"/>
      <c r="D150" s="171">
        <f>D149</f>
        <v>47088</v>
      </c>
      <c r="E150" s="172"/>
      <c r="F150" s="173">
        <f>SUM(F138:F149)</f>
        <v>0</v>
      </c>
      <c r="G150" s="174">
        <f>SUM(G138:G149)</f>
        <v>0</v>
      </c>
      <c r="H150" s="175"/>
      <c r="I150" s="173">
        <f>SUM(I138:I149)</f>
        <v>0</v>
      </c>
      <c r="J150" s="174">
        <f>SUM(J138:J149)</f>
        <v>0</v>
      </c>
      <c r="M150" s="171">
        <f t="shared" si="40"/>
        <v>47088</v>
      </c>
      <c r="N150" s="177">
        <f>SUM(N138:N149)</f>
        <v>0</v>
      </c>
      <c r="O150" s="177">
        <f>SUM(O138:O149)</f>
        <v>0</v>
      </c>
      <c r="P150" s="177">
        <f>SUM(P138:P149)</f>
        <v>0</v>
      </c>
      <c r="Q150" s="177">
        <f>SUM(Q138:Q149)</f>
        <v>0</v>
      </c>
      <c r="R150" s="177">
        <f>SUM(R138:R149)</f>
        <v>0</v>
      </c>
      <c r="S150" s="177">
        <f t="shared" ref="S150:AB150" si="55">SUM(S138:S149)</f>
        <v>0</v>
      </c>
      <c r="T150" s="177">
        <f t="shared" si="55"/>
        <v>0</v>
      </c>
      <c r="U150" s="177">
        <f t="shared" si="55"/>
        <v>0</v>
      </c>
      <c r="V150" s="177">
        <f t="shared" si="55"/>
        <v>0</v>
      </c>
      <c r="W150" s="177">
        <f t="shared" si="55"/>
        <v>0</v>
      </c>
      <c r="X150" s="177">
        <f t="shared" si="55"/>
        <v>0</v>
      </c>
      <c r="Y150" s="177">
        <f t="shared" si="55"/>
        <v>0</v>
      </c>
      <c r="Z150" s="177">
        <f t="shared" si="55"/>
        <v>0</v>
      </c>
      <c r="AA150" s="177">
        <f t="shared" si="55"/>
        <v>0</v>
      </c>
      <c r="AB150" s="177">
        <f t="shared" si="55"/>
        <v>0</v>
      </c>
      <c r="AC150" s="177">
        <f>SUM(AC138:AC149)</f>
        <v>0</v>
      </c>
      <c r="AD150" s="167"/>
    </row>
    <row r="151" spans="1:30" ht="28.5" customHeight="1" x14ac:dyDescent="0.25">
      <c r="A151" s="19"/>
      <c r="B151" s="19"/>
      <c r="C151" s="19"/>
      <c r="D151" s="19"/>
      <c r="N151" s="178">
        <f>IFERROR(N150/$H$6,0)</f>
        <v>0</v>
      </c>
      <c r="O151" s="178">
        <f>IFERROR(O150/$H$6,0)</f>
        <v>0</v>
      </c>
      <c r="P151" s="178">
        <f>IFERROR(P150/$H$6,0)</f>
        <v>0</v>
      </c>
      <c r="Q151" s="178">
        <f>IFERROR(Q150/$H$6,0)</f>
        <v>0</v>
      </c>
      <c r="R151" s="178">
        <f>IFERROR(R150/$H$6,0)</f>
        <v>0</v>
      </c>
      <c r="S151" s="178">
        <f t="shared" ref="S151:AB151" si="56">IFERROR(S150/$H$6,0)</f>
        <v>0</v>
      </c>
      <c r="T151" s="178">
        <f t="shared" si="56"/>
        <v>0</v>
      </c>
      <c r="U151" s="178">
        <f t="shared" si="56"/>
        <v>0</v>
      </c>
      <c r="V151" s="178">
        <f t="shared" si="56"/>
        <v>0</v>
      </c>
      <c r="W151" s="178">
        <f t="shared" si="56"/>
        <v>0</v>
      </c>
      <c r="X151" s="178">
        <f t="shared" si="56"/>
        <v>0</v>
      </c>
      <c r="Y151" s="178">
        <f t="shared" si="56"/>
        <v>0</v>
      </c>
      <c r="Z151" s="178">
        <f t="shared" si="56"/>
        <v>0</v>
      </c>
      <c r="AA151" s="178">
        <f t="shared" si="56"/>
        <v>0</v>
      </c>
      <c r="AB151" s="178">
        <f t="shared" si="56"/>
        <v>0</v>
      </c>
      <c r="AC151" s="178">
        <f>IFERROR(AC150/$H$6,0)</f>
        <v>0</v>
      </c>
      <c r="AD151" s="180" t="s">
        <v>370</v>
      </c>
    </row>
    <row r="152" spans="1:30" x14ac:dyDescent="0.25">
      <c r="A152" s="19"/>
      <c r="B152" s="19"/>
      <c r="C152" s="19"/>
      <c r="D152" s="19"/>
      <c r="N152" s="189"/>
      <c r="O152" s="189"/>
      <c r="P152" s="189"/>
      <c r="Q152" s="189"/>
      <c r="R152" s="189"/>
      <c r="S152" s="132"/>
      <c r="T152" s="132"/>
      <c r="U152" s="132"/>
      <c r="V152" s="132"/>
      <c r="W152" s="132"/>
      <c r="X152" s="132"/>
      <c r="Y152" s="132"/>
      <c r="Z152" s="132"/>
      <c r="AA152" s="132"/>
      <c r="AB152" s="132"/>
      <c r="AC152" s="189"/>
      <c r="AD152" s="188"/>
    </row>
    <row r="153" spans="1:30" x14ac:dyDescent="0.25">
      <c r="L153" s="168"/>
      <c r="N153" s="132"/>
      <c r="O153" s="132"/>
      <c r="P153" s="132"/>
      <c r="Q153" s="132"/>
      <c r="R153" s="132"/>
      <c r="AC153" s="132"/>
    </row>
    <row r="154" spans="1:30" x14ac:dyDescent="0.25">
      <c r="L154" s="168"/>
      <c r="N154" s="132"/>
      <c r="O154" s="132"/>
      <c r="P154" s="132"/>
      <c r="Q154" s="132"/>
      <c r="R154" s="132"/>
      <c r="AC154" s="132"/>
    </row>
    <row r="155" spans="1:30" x14ac:dyDescent="0.25">
      <c r="N155" s="132"/>
      <c r="O155" s="132"/>
      <c r="P155" s="132"/>
      <c r="Q155" s="132"/>
      <c r="R155" s="132"/>
      <c r="AC155" s="132"/>
    </row>
    <row r="156" spans="1:30" x14ac:dyDescent="0.25">
      <c r="N156" s="132"/>
      <c r="O156" s="132"/>
      <c r="P156" s="132"/>
      <c r="Q156" s="132"/>
      <c r="R156" s="132"/>
      <c r="AC156" s="132"/>
    </row>
    <row r="157" spans="1:30" x14ac:dyDescent="0.25">
      <c r="N157" s="132"/>
      <c r="O157" s="132"/>
      <c r="P157" s="132"/>
      <c r="Q157" s="132"/>
      <c r="R157" s="132"/>
      <c r="AC157" s="132"/>
    </row>
    <row r="158" spans="1:30" x14ac:dyDescent="0.25">
      <c r="N158" s="132"/>
      <c r="O158" s="132"/>
      <c r="P158" s="132"/>
      <c r="Q158" s="132"/>
      <c r="R158" s="132"/>
      <c r="AC158" s="132"/>
    </row>
    <row r="159" spans="1:30" x14ac:dyDescent="0.25">
      <c r="N159" s="132"/>
      <c r="O159" s="132"/>
      <c r="P159" s="132"/>
      <c r="Q159" s="132"/>
      <c r="R159" s="132"/>
      <c r="AC159" s="132"/>
    </row>
    <row r="160" spans="1:30" x14ac:dyDescent="0.25">
      <c r="N160" s="132"/>
      <c r="O160" s="132"/>
      <c r="P160" s="132"/>
      <c r="Q160" s="132"/>
      <c r="R160" s="132"/>
      <c r="AC160" s="132"/>
    </row>
    <row r="161" spans="14:29" x14ac:dyDescent="0.25">
      <c r="N161" s="132"/>
      <c r="O161" s="132"/>
      <c r="P161" s="132"/>
      <c r="Q161" s="132"/>
      <c r="R161" s="132"/>
      <c r="AC161" s="132"/>
    </row>
    <row r="162" spans="14:29" x14ac:dyDescent="0.25">
      <c r="N162" s="132"/>
      <c r="O162" s="132"/>
      <c r="P162" s="132"/>
      <c r="Q162" s="132"/>
      <c r="R162" s="132"/>
      <c r="AC162" s="132"/>
    </row>
    <row r="163" spans="14:29" x14ac:dyDescent="0.25">
      <c r="N163" s="132"/>
      <c r="O163" s="132"/>
      <c r="P163" s="132"/>
      <c r="Q163" s="132"/>
      <c r="R163" s="132"/>
      <c r="AC163" s="132"/>
    </row>
    <row r="164" spans="14:29" x14ac:dyDescent="0.25">
      <c r="N164" s="132"/>
      <c r="O164" s="132"/>
      <c r="P164" s="132"/>
      <c r="Q164" s="132"/>
      <c r="R164" s="132"/>
      <c r="AC164" s="132"/>
    </row>
    <row r="165" spans="14:29" x14ac:dyDescent="0.25">
      <c r="N165" s="132"/>
      <c r="O165" s="132"/>
      <c r="P165" s="132"/>
      <c r="Q165" s="132"/>
      <c r="R165" s="132"/>
      <c r="AC165" s="132"/>
    </row>
    <row r="166" spans="14:29" x14ac:dyDescent="0.25">
      <c r="N166" s="132"/>
      <c r="O166" s="132"/>
      <c r="P166" s="132"/>
      <c r="Q166" s="132"/>
      <c r="R166" s="132"/>
      <c r="AC166" s="132"/>
    </row>
    <row r="167" spans="14:29" x14ac:dyDescent="0.25">
      <c r="N167" s="132"/>
      <c r="O167" s="132"/>
      <c r="P167" s="132"/>
      <c r="Q167" s="132"/>
      <c r="R167" s="132"/>
      <c r="AC167" s="132"/>
    </row>
    <row r="168" spans="14:29" x14ac:dyDescent="0.25">
      <c r="N168" s="132"/>
      <c r="O168" s="132"/>
      <c r="P168" s="132"/>
      <c r="Q168" s="132"/>
      <c r="R168" s="132"/>
      <c r="AC168" s="132"/>
    </row>
    <row r="169" spans="14:29" x14ac:dyDescent="0.25">
      <c r="N169" s="132"/>
      <c r="O169" s="132"/>
      <c r="P169" s="132"/>
      <c r="Q169" s="132"/>
      <c r="R169" s="132"/>
      <c r="AC169" s="132"/>
    </row>
    <row r="170" spans="14:29" x14ac:dyDescent="0.25">
      <c r="N170" s="132"/>
      <c r="O170" s="132"/>
      <c r="P170" s="132"/>
      <c r="Q170" s="132"/>
      <c r="R170" s="132"/>
      <c r="AC170" s="132"/>
    </row>
    <row r="171" spans="14:29" x14ac:dyDescent="0.25">
      <c r="N171" s="132"/>
      <c r="O171" s="132"/>
      <c r="P171" s="132"/>
      <c r="Q171" s="132"/>
      <c r="R171" s="132"/>
      <c r="AC171" s="132"/>
    </row>
    <row r="172" spans="14:29" x14ac:dyDescent="0.25">
      <c r="N172" s="132"/>
      <c r="O172" s="132"/>
      <c r="P172" s="132"/>
      <c r="Q172" s="132"/>
      <c r="R172" s="132"/>
      <c r="AC172" s="132"/>
    </row>
    <row r="173" spans="14:29" x14ac:dyDescent="0.25">
      <c r="N173" s="132"/>
      <c r="O173" s="132"/>
      <c r="P173" s="132"/>
      <c r="Q173" s="132"/>
      <c r="R173" s="132"/>
      <c r="AC173" s="132"/>
    </row>
    <row r="174" spans="14:29" x14ac:dyDescent="0.25">
      <c r="N174" s="132"/>
      <c r="O174" s="132"/>
      <c r="P174" s="132"/>
      <c r="Q174" s="132"/>
      <c r="R174" s="132"/>
      <c r="AC174" s="132"/>
    </row>
    <row r="175" spans="14:29" x14ac:dyDescent="0.25">
      <c r="N175" s="132"/>
      <c r="O175" s="132"/>
      <c r="P175" s="132"/>
      <c r="Q175" s="132"/>
      <c r="R175" s="132"/>
      <c r="AC175" s="132"/>
    </row>
    <row r="176" spans="14:29" x14ac:dyDescent="0.25">
      <c r="N176" s="132"/>
      <c r="O176" s="132"/>
      <c r="P176" s="132"/>
      <c r="Q176" s="132"/>
      <c r="R176" s="132"/>
      <c r="AC176" s="132"/>
    </row>
    <row r="177" spans="14:18" x14ac:dyDescent="0.25">
      <c r="N177" s="132"/>
      <c r="O177" s="132"/>
      <c r="P177" s="132"/>
      <c r="Q177" s="132"/>
      <c r="R177" s="132"/>
    </row>
    <row r="178" spans="14:18" x14ac:dyDescent="0.25">
      <c r="N178" s="132"/>
      <c r="O178" s="132"/>
      <c r="P178" s="132"/>
      <c r="Q178" s="132"/>
      <c r="R178" s="132"/>
    </row>
    <row r="179" spans="14:18" x14ac:dyDescent="0.25">
      <c r="N179" s="132"/>
      <c r="O179" s="132"/>
      <c r="P179" s="132"/>
      <c r="Q179" s="132"/>
      <c r="R179" s="132"/>
    </row>
    <row r="180" spans="14:18" x14ac:dyDescent="0.25">
      <c r="N180" s="132"/>
      <c r="O180" s="132"/>
      <c r="P180" s="132"/>
      <c r="Q180" s="132"/>
      <c r="R180" s="132"/>
    </row>
  </sheetData>
  <mergeCells count="62">
    <mergeCell ref="C3:H3"/>
    <mergeCell ref="M3:AE3"/>
    <mergeCell ref="D6:E6"/>
    <mergeCell ref="C8:C13"/>
    <mergeCell ref="C17:K17"/>
    <mergeCell ref="M17:AE18"/>
    <mergeCell ref="C14:C15"/>
    <mergeCell ref="D14:D15"/>
    <mergeCell ref="C19:E19"/>
    <mergeCell ref="G19:I19"/>
    <mergeCell ref="A20:B20"/>
    <mergeCell ref="A21:A22"/>
    <mergeCell ref="B21:B22"/>
    <mergeCell ref="C21:C22"/>
    <mergeCell ref="D21:D22"/>
    <mergeCell ref="E21:E22"/>
    <mergeCell ref="F21:F22"/>
    <mergeCell ref="G21:G22"/>
    <mergeCell ref="H21:H22"/>
    <mergeCell ref="I21:I22"/>
    <mergeCell ref="J21:J22"/>
    <mergeCell ref="K21:K22"/>
    <mergeCell ref="A23:A24"/>
    <mergeCell ref="B23:B24"/>
    <mergeCell ref="C23:C24"/>
    <mergeCell ref="D23:D24"/>
    <mergeCell ref="E23:E24"/>
    <mergeCell ref="F23:F24"/>
    <mergeCell ref="A25:A26"/>
    <mergeCell ref="B25:B26"/>
    <mergeCell ref="C25:C26"/>
    <mergeCell ref="D25:D26"/>
    <mergeCell ref="E25:E26"/>
    <mergeCell ref="K25:K26"/>
    <mergeCell ref="G23:G24"/>
    <mergeCell ref="H23:H24"/>
    <mergeCell ref="I23:I24"/>
    <mergeCell ref="J23:J24"/>
    <mergeCell ref="K23:K24"/>
    <mergeCell ref="F25:F26"/>
    <mergeCell ref="G25:G26"/>
    <mergeCell ref="H25:H26"/>
    <mergeCell ref="I25:I26"/>
    <mergeCell ref="J25:J26"/>
    <mergeCell ref="A27:A28"/>
    <mergeCell ref="B27:B28"/>
    <mergeCell ref="C27:C28"/>
    <mergeCell ref="D27:D28"/>
    <mergeCell ref="E27:E28"/>
    <mergeCell ref="E46:G46"/>
    <mergeCell ref="H46:J46"/>
    <mergeCell ref="N46:AC46"/>
    <mergeCell ref="J27:J28"/>
    <mergeCell ref="K27:K28"/>
    <mergeCell ref="H35:H41"/>
    <mergeCell ref="B44:J44"/>
    <mergeCell ref="M44:AE44"/>
    <mergeCell ref="C32:I32"/>
    <mergeCell ref="F27:F28"/>
    <mergeCell ref="G27:G28"/>
    <mergeCell ref="H27:H28"/>
    <mergeCell ref="I27:I28"/>
  </mergeCells>
  <conditionalFormatting sqref="J30">
    <cfRule type="cellIs" dxfId="1179" priority="221" operator="notEqual">
      <formula>0</formula>
    </cfRule>
  </conditionalFormatting>
  <conditionalFormatting sqref="C48:C59 F48 C93:C104 C108:C119 C123:C134 C138:C149 F50 G151:G186">
    <cfRule type="cellIs" dxfId="1178" priority="220" operator="equal">
      <formula>0</formula>
    </cfRule>
  </conditionalFormatting>
  <conditionalFormatting sqref="AC48:AC59">
    <cfRule type="cellIs" dxfId="1177" priority="219" operator="equal">
      <formula>0</formula>
    </cfRule>
  </conditionalFormatting>
  <conditionalFormatting sqref="F60:F62">
    <cfRule type="cellIs" dxfId="1176" priority="218" operator="equal">
      <formula>0</formula>
    </cfRule>
  </conditionalFormatting>
  <conditionalFormatting sqref="F49">
    <cfRule type="cellIs" dxfId="1175" priority="217" operator="equal">
      <formula>0</formula>
    </cfRule>
  </conditionalFormatting>
  <conditionalFormatting sqref="F75:F77">
    <cfRule type="cellIs" dxfId="1174" priority="216" operator="equal">
      <formula>0</formula>
    </cfRule>
  </conditionalFormatting>
  <conditionalFormatting sqref="F90:F92">
    <cfRule type="cellIs" dxfId="1173" priority="215" operator="equal">
      <formula>0</formula>
    </cfRule>
  </conditionalFormatting>
  <conditionalFormatting sqref="F105:F107">
    <cfRule type="cellIs" dxfId="1172" priority="214" operator="equal">
      <formula>0</formula>
    </cfRule>
  </conditionalFormatting>
  <conditionalFormatting sqref="F120:F122">
    <cfRule type="cellIs" dxfId="1171" priority="213" operator="equal">
      <formula>0</formula>
    </cfRule>
  </conditionalFormatting>
  <conditionalFormatting sqref="F135:F137">
    <cfRule type="cellIs" dxfId="1170" priority="212" operator="equal">
      <formula>0</formula>
    </cfRule>
  </conditionalFormatting>
  <conditionalFormatting sqref="F51:F59">
    <cfRule type="cellIs" dxfId="1169" priority="211" operator="equal">
      <formula>0</formula>
    </cfRule>
  </conditionalFormatting>
  <conditionalFormatting sqref="E42:H43 AC15:AC16">
    <cfRule type="cellIs" dxfId="1168" priority="210" operator="equal">
      <formula>0</formula>
    </cfRule>
  </conditionalFormatting>
  <conditionalFormatting sqref="I43:J43">
    <cfRule type="cellIs" dxfId="1167" priority="209" operator="notEqual">
      <formula>0</formula>
    </cfRule>
  </conditionalFormatting>
  <conditionalFormatting sqref="K30:K31">
    <cfRule type="cellIs" dxfId="1166" priority="207" operator="notEqual">
      <formula>0</formula>
    </cfRule>
  </conditionalFormatting>
  <conditionalFormatting sqref="I42:J42">
    <cfRule type="cellIs" dxfId="1165" priority="206" operator="equal">
      <formula>0</formula>
    </cfRule>
  </conditionalFormatting>
  <conditionalFormatting sqref="B93:B104 B108:B119 B122:B134 B138:B149 B48:B59">
    <cfRule type="cellIs" dxfId="1164" priority="205" operator="equal">
      <formula>"P1"</formula>
    </cfRule>
  </conditionalFormatting>
  <conditionalFormatting sqref="B93:B104 B108:B119 B122:B134 B138:B149 B48:B59">
    <cfRule type="cellIs" dxfId="1163" priority="204" operator="equal">
      <formula>"P2"</formula>
    </cfRule>
  </conditionalFormatting>
  <conditionalFormatting sqref="B93:B104 B108:B119 B122:B134 B138:B149 B48:B59">
    <cfRule type="cellIs" dxfId="1162" priority="203" operator="equal">
      <formula>"P3"</formula>
    </cfRule>
  </conditionalFormatting>
  <conditionalFormatting sqref="B93:B104 B108:B119 B122:B134 B138:B149 B48:B59">
    <cfRule type="cellIs" dxfId="1161" priority="202" operator="equal">
      <formula>"P4"</formula>
    </cfRule>
  </conditionalFormatting>
  <conditionalFormatting sqref="B93:B104 B108:B119 B123:B134 B138:B149 B48:B59">
    <cfRule type="cellIs" dxfId="1160" priority="201" operator="equal">
      <formula>"P5"</formula>
    </cfRule>
  </conditionalFormatting>
  <conditionalFormatting sqref="I48 I50">
    <cfRule type="cellIs" dxfId="1159" priority="200" operator="equal">
      <formula>0</formula>
    </cfRule>
  </conditionalFormatting>
  <conditionalFormatting sqref="I60">
    <cfRule type="cellIs" dxfId="1158" priority="199" operator="equal">
      <formula>0</formula>
    </cfRule>
  </conditionalFormatting>
  <conditionalFormatting sqref="I49">
    <cfRule type="cellIs" dxfId="1157" priority="198" operator="equal">
      <formula>0</formula>
    </cfRule>
  </conditionalFormatting>
  <conditionalFormatting sqref="I51:I59">
    <cfRule type="cellIs" dxfId="1156" priority="197" operator="equal">
      <formula>0</formula>
    </cfRule>
  </conditionalFormatting>
  <conditionalFormatting sqref="I75">
    <cfRule type="cellIs" dxfId="1155" priority="196" operator="equal">
      <formula>0</formula>
    </cfRule>
  </conditionalFormatting>
  <conditionalFormatting sqref="I90">
    <cfRule type="cellIs" dxfId="1154" priority="195" operator="equal">
      <formula>0</formula>
    </cfRule>
  </conditionalFormatting>
  <conditionalFormatting sqref="I105">
    <cfRule type="cellIs" dxfId="1153" priority="194" operator="equal">
      <formula>0</formula>
    </cfRule>
  </conditionalFormatting>
  <conditionalFormatting sqref="I120">
    <cfRule type="cellIs" dxfId="1152" priority="193" operator="equal">
      <formula>0</formula>
    </cfRule>
  </conditionalFormatting>
  <conditionalFormatting sqref="I135">
    <cfRule type="cellIs" dxfId="1151" priority="192" operator="equal">
      <formula>0</formula>
    </cfRule>
  </conditionalFormatting>
  <conditionalFormatting sqref="H62">
    <cfRule type="cellIs" dxfId="1150" priority="191" operator="equal">
      <formula>0</formula>
    </cfRule>
  </conditionalFormatting>
  <conditionalFormatting sqref="H77">
    <cfRule type="cellIs" dxfId="1149" priority="190" operator="equal">
      <formula>0</formula>
    </cfRule>
  </conditionalFormatting>
  <conditionalFormatting sqref="H92">
    <cfRule type="cellIs" dxfId="1148" priority="189" operator="equal">
      <formula>0</formula>
    </cfRule>
  </conditionalFormatting>
  <conditionalFormatting sqref="H107">
    <cfRule type="cellIs" dxfId="1147" priority="188" operator="equal">
      <formula>0</formula>
    </cfRule>
  </conditionalFormatting>
  <conditionalFormatting sqref="H122">
    <cfRule type="cellIs" dxfId="1146" priority="187" operator="equal">
      <formula>0</formula>
    </cfRule>
  </conditionalFormatting>
  <conditionalFormatting sqref="H137">
    <cfRule type="cellIs" dxfId="1145" priority="186" operator="equal">
      <formula>0</formula>
    </cfRule>
  </conditionalFormatting>
  <conditionalFormatting sqref="F63 F65">
    <cfRule type="cellIs" dxfId="1144" priority="185" operator="equal">
      <formula>0</formula>
    </cfRule>
  </conditionalFormatting>
  <conditionalFormatting sqref="F64">
    <cfRule type="cellIs" dxfId="1143" priority="184" operator="equal">
      <formula>0</formula>
    </cfRule>
  </conditionalFormatting>
  <conditionalFormatting sqref="F66:F74">
    <cfRule type="cellIs" dxfId="1142" priority="183" operator="equal">
      <formula>0</formula>
    </cfRule>
  </conditionalFormatting>
  <conditionalFormatting sqref="I63 I65">
    <cfRule type="cellIs" dxfId="1141" priority="182" operator="equal">
      <formula>0</formula>
    </cfRule>
  </conditionalFormatting>
  <conditionalFormatting sqref="I64">
    <cfRule type="cellIs" dxfId="1140" priority="181" operator="equal">
      <formula>0</formula>
    </cfRule>
  </conditionalFormatting>
  <conditionalFormatting sqref="I66:I74">
    <cfRule type="cellIs" dxfId="1139" priority="180" operator="equal">
      <formula>0</formula>
    </cfRule>
  </conditionalFormatting>
  <conditionalFormatting sqref="E66:E74">
    <cfRule type="expression" dxfId="1138" priority="179">
      <formula>$B66=""</formula>
    </cfRule>
  </conditionalFormatting>
  <conditionalFormatting sqref="G66:G74">
    <cfRule type="expression" dxfId="1137" priority="178">
      <formula>$B66=""</formula>
    </cfRule>
  </conditionalFormatting>
  <conditionalFormatting sqref="H66:H74">
    <cfRule type="expression" dxfId="1136" priority="177">
      <formula>$B66=""</formula>
    </cfRule>
  </conditionalFormatting>
  <conditionalFormatting sqref="J66:J74">
    <cfRule type="expression" dxfId="1135" priority="176">
      <formula>$B66=""</formula>
    </cfRule>
  </conditionalFormatting>
  <conditionalFormatting sqref="F78 F80">
    <cfRule type="cellIs" dxfId="1134" priority="175" operator="equal">
      <formula>0</formula>
    </cfRule>
  </conditionalFormatting>
  <conditionalFormatting sqref="F79">
    <cfRule type="cellIs" dxfId="1133" priority="174" operator="equal">
      <formula>0</formula>
    </cfRule>
  </conditionalFormatting>
  <conditionalFormatting sqref="F81:F89">
    <cfRule type="cellIs" dxfId="1132" priority="173" operator="equal">
      <formula>0</formula>
    </cfRule>
  </conditionalFormatting>
  <conditionalFormatting sqref="I78 I80">
    <cfRule type="cellIs" dxfId="1131" priority="172" operator="equal">
      <formula>0</formula>
    </cfRule>
  </conditionalFormatting>
  <conditionalFormatting sqref="I79">
    <cfRule type="cellIs" dxfId="1130" priority="171" operator="equal">
      <formula>0</formula>
    </cfRule>
  </conditionalFormatting>
  <conditionalFormatting sqref="I81:I89">
    <cfRule type="cellIs" dxfId="1129" priority="170" operator="equal">
      <formula>0</formula>
    </cfRule>
  </conditionalFormatting>
  <conditionalFormatting sqref="E78:E89">
    <cfRule type="expression" dxfId="1128" priority="169">
      <formula>$B78=""</formula>
    </cfRule>
  </conditionalFormatting>
  <conditionalFormatting sqref="G78:G89">
    <cfRule type="expression" dxfId="1127" priority="168">
      <formula>$B78=""</formula>
    </cfRule>
  </conditionalFormatting>
  <conditionalFormatting sqref="H78:H89">
    <cfRule type="expression" dxfId="1126" priority="167">
      <formula>$B78=""</formula>
    </cfRule>
  </conditionalFormatting>
  <conditionalFormatting sqref="J78:J89">
    <cfRule type="expression" dxfId="1125" priority="166">
      <formula>$B78=""</formula>
    </cfRule>
  </conditionalFormatting>
  <conditionalFormatting sqref="F93 F95">
    <cfRule type="cellIs" dxfId="1124" priority="165" operator="equal">
      <formula>0</formula>
    </cfRule>
  </conditionalFormatting>
  <conditionalFormatting sqref="F94">
    <cfRule type="cellIs" dxfId="1123" priority="164" operator="equal">
      <formula>0</formula>
    </cfRule>
  </conditionalFormatting>
  <conditionalFormatting sqref="F96:F104">
    <cfRule type="cellIs" dxfId="1122" priority="163" operator="equal">
      <formula>0</formula>
    </cfRule>
  </conditionalFormatting>
  <conditionalFormatting sqref="I93 I95">
    <cfRule type="cellIs" dxfId="1121" priority="162" operator="equal">
      <formula>0</formula>
    </cfRule>
  </conditionalFormatting>
  <conditionalFormatting sqref="I94">
    <cfRule type="cellIs" dxfId="1120" priority="161" operator="equal">
      <formula>0</formula>
    </cfRule>
  </conditionalFormatting>
  <conditionalFormatting sqref="I96:I104">
    <cfRule type="cellIs" dxfId="1119" priority="160" operator="equal">
      <formula>0</formula>
    </cfRule>
  </conditionalFormatting>
  <conditionalFormatting sqref="E93:E104">
    <cfRule type="expression" dxfId="1118" priority="159">
      <formula>$B93=""</formula>
    </cfRule>
  </conditionalFormatting>
  <conditionalFormatting sqref="G93:G104">
    <cfRule type="expression" dxfId="1117" priority="158">
      <formula>$B93=""</formula>
    </cfRule>
  </conditionalFormatting>
  <conditionalFormatting sqref="H93:H104">
    <cfRule type="expression" dxfId="1116" priority="157">
      <formula>$B93=""</formula>
    </cfRule>
  </conditionalFormatting>
  <conditionalFormatting sqref="J93:J104">
    <cfRule type="expression" dxfId="1115" priority="156">
      <formula>$B93=""</formula>
    </cfRule>
  </conditionalFormatting>
  <conditionalFormatting sqref="F108 F110">
    <cfRule type="cellIs" dxfId="1114" priority="155" operator="equal">
      <formula>0</formula>
    </cfRule>
  </conditionalFormatting>
  <conditionalFormatting sqref="F109">
    <cfRule type="cellIs" dxfId="1113" priority="154" operator="equal">
      <formula>0</formula>
    </cfRule>
  </conditionalFormatting>
  <conditionalFormatting sqref="F111:F119">
    <cfRule type="cellIs" dxfId="1112" priority="153" operator="equal">
      <formula>0</formula>
    </cfRule>
  </conditionalFormatting>
  <conditionalFormatting sqref="I108 I110">
    <cfRule type="cellIs" dxfId="1111" priority="152" operator="equal">
      <formula>0</formula>
    </cfRule>
  </conditionalFormatting>
  <conditionalFormatting sqref="I109">
    <cfRule type="cellIs" dxfId="1110" priority="151" operator="equal">
      <formula>0</formula>
    </cfRule>
  </conditionalFormatting>
  <conditionalFormatting sqref="I111:I119">
    <cfRule type="cellIs" dxfId="1109" priority="150" operator="equal">
      <formula>0</formula>
    </cfRule>
  </conditionalFormatting>
  <conditionalFormatting sqref="E108:E119">
    <cfRule type="expression" dxfId="1108" priority="149">
      <formula>$B108=""</formula>
    </cfRule>
  </conditionalFormatting>
  <conditionalFormatting sqref="G108:G119">
    <cfRule type="expression" dxfId="1107" priority="148">
      <formula>$B108=""</formula>
    </cfRule>
  </conditionalFormatting>
  <conditionalFormatting sqref="H108:H119">
    <cfRule type="expression" dxfId="1106" priority="147">
      <formula>$B108=""</formula>
    </cfRule>
  </conditionalFormatting>
  <conditionalFormatting sqref="J108:J119">
    <cfRule type="expression" dxfId="1105" priority="146">
      <formula>$B108=""</formula>
    </cfRule>
  </conditionalFormatting>
  <conditionalFormatting sqref="F123 F125">
    <cfRule type="cellIs" dxfId="1104" priority="145" operator="equal">
      <formula>0</formula>
    </cfRule>
  </conditionalFormatting>
  <conditionalFormatting sqref="F124">
    <cfRule type="cellIs" dxfId="1103" priority="144" operator="equal">
      <formula>0</formula>
    </cfRule>
  </conditionalFormatting>
  <conditionalFormatting sqref="F126:F134">
    <cfRule type="cellIs" dxfId="1102" priority="143" operator="equal">
      <formula>0</formula>
    </cfRule>
  </conditionalFormatting>
  <conditionalFormatting sqref="I123 I125">
    <cfRule type="cellIs" dxfId="1101" priority="142" operator="equal">
      <formula>0</formula>
    </cfRule>
  </conditionalFormatting>
  <conditionalFormatting sqref="I124">
    <cfRule type="cellIs" dxfId="1100" priority="141" operator="equal">
      <formula>0</formula>
    </cfRule>
  </conditionalFormatting>
  <conditionalFormatting sqref="I126:I134">
    <cfRule type="cellIs" dxfId="1099" priority="140" operator="equal">
      <formula>0</formula>
    </cfRule>
  </conditionalFormatting>
  <conditionalFormatting sqref="E123:E134">
    <cfRule type="expression" dxfId="1098" priority="139">
      <formula>$B123=""</formula>
    </cfRule>
  </conditionalFormatting>
  <conditionalFormatting sqref="G123:G134">
    <cfRule type="expression" dxfId="1097" priority="138">
      <formula>$B123=""</formula>
    </cfRule>
  </conditionalFormatting>
  <conditionalFormatting sqref="H123:H134">
    <cfRule type="expression" dxfId="1096" priority="137">
      <formula>$B123=""</formula>
    </cfRule>
  </conditionalFormatting>
  <conditionalFormatting sqref="J123:J134">
    <cfRule type="expression" dxfId="1095" priority="136">
      <formula>$B123=""</formula>
    </cfRule>
  </conditionalFormatting>
  <conditionalFormatting sqref="F150">
    <cfRule type="cellIs" dxfId="1094" priority="135" operator="equal">
      <formula>0</formula>
    </cfRule>
  </conditionalFormatting>
  <conditionalFormatting sqref="I150">
    <cfRule type="cellIs" dxfId="1093" priority="134" operator="equal">
      <formula>0</formula>
    </cfRule>
  </conditionalFormatting>
  <conditionalFormatting sqref="F138 F140">
    <cfRule type="cellIs" dxfId="1092" priority="133" operator="equal">
      <formula>0</formula>
    </cfRule>
  </conditionalFormatting>
  <conditionalFormatting sqref="F139">
    <cfRule type="cellIs" dxfId="1091" priority="132" operator="equal">
      <formula>0</formula>
    </cfRule>
  </conditionalFormatting>
  <conditionalFormatting sqref="F141:F149">
    <cfRule type="cellIs" dxfId="1090" priority="131" operator="equal">
      <formula>0</formula>
    </cfRule>
  </conditionalFormatting>
  <conditionalFormatting sqref="I138 I140">
    <cfRule type="cellIs" dxfId="1089" priority="130" operator="equal">
      <formula>0</formula>
    </cfRule>
  </conditionalFormatting>
  <conditionalFormatting sqref="I139">
    <cfRule type="cellIs" dxfId="1088" priority="129" operator="equal">
      <formula>0</formula>
    </cfRule>
  </conditionalFormatting>
  <conditionalFormatting sqref="I141:I149">
    <cfRule type="cellIs" dxfId="1087" priority="128" operator="equal">
      <formula>0</formula>
    </cfRule>
  </conditionalFormatting>
  <conditionalFormatting sqref="E138:E149">
    <cfRule type="expression" dxfId="1086" priority="127">
      <formula>$B138=""</formula>
    </cfRule>
  </conditionalFormatting>
  <conditionalFormatting sqref="G138:G149">
    <cfRule type="expression" dxfId="1085" priority="126">
      <formula>$B138=""</formula>
    </cfRule>
  </conditionalFormatting>
  <conditionalFormatting sqref="H138:H149">
    <cfRule type="expression" dxfId="1084" priority="125">
      <formula>$B138=""</formula>
    </cfRule>
  </conditionalFormatting>
  <conditionalFormatting sqref="J138:J149">
    <cfRule type="expression" dxfId="1083" priority="124">
      <formula>$B138=""</formula>
    </cfRule>
  </conditionalFormatting>
  <conditionalFormatting sqref="E57:E59">
    <cfRule type="expression" dxfId="1082" priority="123">
      <formula>$B57=""</formula>
    </cfRule>
  </conditionalFormatting>
  <conditionalFormatting sqref="E55:E56">
    <cfRule type="expression" dxfId="1081" priority="122">
      <formula>$B55=""</formula>
    </cfRule>
  </conditionalFormatting>
  <conditionalFormatting sqref="G57:G59">
    <cfRule type="expression" dxfId="1080" priority="121">
      <formula>$B57=""</formula>
    </cfRule>
  </conditionalFormatting>
  <conditionalFormatting sqref="G55:G56">
    <cfRule type="expression" dxfId="1079" priority="120">
      <formula>$B55=""</formula>
    </cfRule>
  </conditionalFormatting>
  <conditionalFormatting sqref="H57:H59">
    <cfRule type="expression" dxfId="1078" priority="119">
      <formula>$B57=""</formula>
    </cfRule>
  </conditionalFormatting>
  <conditionalFormatting sqref="H55:H56">
    <cfRule type="expression" dxfId="1077" priority="118">
      <formula>$B55=""</formula>
    </cfRule>
  </conditionalFormatting>
  <conditionalFormatting sqref="J57:J59">
    <cfRule type="expression" dxfId="1076" priority="117">
      <formula>$B57=""</formula>
    </cfRule>
  </conditionalFormatting>
  <conditionalFormatting sqref="J55:J56">
    <cfRule type="expression" dxfId="1075" priority="116">
      <formula>$B55=""</formula>
    </cfRule>
  </conditionalFormatting>
  <conditionalFormatting sqref="G63">
    <cfRule type="expression" dxfId="1074" priority="115">
      <formula>$B63=""</formula>
    </cfRule>
  </conditionalFormatting>
  <conditionalFormatting sqref="H63">
    <cfRule type="expression" dxfId="1073" priority="114">
      <formula>$B63=""</formula>
    </cfRule>
  </conditionalFormatting>
  <conditionalFormatting sqref="J63">
    <cfRule type="expression" dxfId="1072" priority="113">
      <formula>$B63=""</formula>
    </cfRule>
  </conditionalFormatting>
  <conditionalFormatting sqref="N11:R14 AD11:AD14">
    <cfRule type="cellIs" dxfId="1071" priority="112" operator="equal">
      <formula>0</formula>
    </cfRule>
  </conditionalFormatting>
  <conditionalFormatting sqref="N6">
    <cfRule type="cellIs" dxfId="1070" priority="111" operator="equal">
      <formula>0</formula>
    </cfRule>
  </conditionalFormatting>
  <conditionalFormatting sqref="N6:AB14 AD6:AD14">
    <cfRule type="cellIs" dxfId="1069" priority="110" operator="equal">
      <formula>0</formula>
    </cfRule>
  </conditionalFormatting>
  <conditionalFormatting sqref="AD28 AD26 AD24 AD22">
    <cfRule type="cellIs" dxfId="1068" priority="109" operator="equal">
      <formula>0</formula>
    </cfRule>
  </conditionalFormatting>
  <conditionalFormatting sqref="AE22:AE26">
    <cfRule type="cellIs" dxfId="1067" priority="108" operator="equal">
      <formula>"""adjustment needed"""</formula>
    </cfRule>
  </conditionalFormatting>
  <conditionalFormatting sqref="AE22 AE24 AE26">
    <cfRule type="cellIs" dxfId="1066" priority="107" operator="equal">
      <formula>"adjustment needed"</formula>
    </cfRule>
  </conditionalFormatting>
  <conditionalFormatting sqref="AE28">
    <cfRule type="cellIs" dxfId="1065" priority="106" operator="equal">
      <formula>"""adjustment needed"""</formula>
    </cfRule>
  </conditionalFormatting>
  <conditionalFormatting sqref="AE28">
    <cfRule type="cellIs" dxfId="1064" priority="105" operator="equal">
      <formula>"adjustment needed"</formula>
    </cfRule>
  </conditionalFormatting>
  <conditionalFormatting sqref="AD21:AD29">
    <cfRule type="cellIs" dxfId="1063" priority="104" operator="equal">
      <formula>0</formula>
    </cfRule>
  </conditionalFormatting>
  <conditionalFormatting sqref="C63:C74">
    <cfRule type="cellIs" dxfId="1062" priority="103" operator="equal">
      <formula>0</formula>
    </cfRule>
  </conditionalFormatting>
  <conditionalFormatting sqref="B63 B65:B74">
    <cfRule type="cellIs" dxfId="1061" priority="102" operator="equal">
      <formula>"P4"</formula>
    </cfRule>
  </conditionalFormatting>
  <conditionalFormatting sqref="B63 B65:B74">
    <cfRule type="cellIs" dxfId="1060" priority="100" operator="equal">
      <formula>"P1"</formula>
    </cfRule>
  </conditionalFormatting>
  <conditionalFormatting sqref="B63 B65:B74">
    <cfRule type="cellIs" dxfId="1059" priority="99" operator="equal">
      <formula>"P2"</formula>
    </cfRule>
  </conditionalFormatting>
  <conditionalFormatting sqref="B63 B65:B74">
    <cfRule type="cellIs" dxfId="1058" priority="98" operator="equal">
      <formula>"P3"</formula>
    </cfRule>
  </conditionalFormatting>
  <conditionalFormatting sqref="B63 B65:B74">
    <cfRule type="cellIs" dxfId="1057" priority="97" operator="equal">
      <formula>"P5"</formula>
    </cfRule>
  </conditionalFormatting>
  <conditionalFormatting sqref="C78:C89">
    <cfRule type="cellIs" dxfId="1056" priority="96" operator="equal">
      <formula>0</formula>
    </cfRule>
  </conditionalFormatting>
  <conditionalFormatting sqref="B78:B89">
    <cfRule type="cellIs" dxfId="1055" priority="94" operator="equal">
      <formula>"P1"</formula>
    </cfRule>
  </conditionalFormatting>
  <conditionalFormatting sqref="B78:B89">
    <cfRule type="cellIs" dxfId="1054" priority="93" operator="equal">
      <formula>"P2"</formula>
    </cfRule>
  </conditionalFormatting>
  <conditionalFormatting sqref="B78:B89">
    <cfRule type="cellIs" dxfId="1053" priority="92" operator="equal">
      <formula>"P3"</formula>
    </cfRule>
  </conditionalFormatting>
  <conditionalFormatting sqref="B78:B89">
    <cfRule type="cellIs" dxfId="1052" priority="91" operator="equal">
      <formula>"P4"</formula>
    </cfRule>
  </conditionalFormatting>
  <conditionalFormatting sqref="B78:B89">
    <cfRule type="cellIs" dxfId="1051" priority="90" operator="equal">
      <formula>"P5"</formula>
    </cfRule>
  </conditionalFormatting>
  <conditionalFormatting sqref="E48:E51">
    <cfRule type="expression" dxfId="1050" priority="89">
      <formula>$B48=""</formula>
    </cfRule>
  </conditionalFormatting>
  <conditionalFormatting sqref="G48:G51">
    <cfRule type="expression" dxfId="1049" priority="88">
      <formula>$B48=""</formula>
    </cfRule>
  </conditionalFormatting>
  <conditionalFormatting sqref="H48:H51">
    <cfRule type="expression" dxfId="1048" priority="87">
      <formula>$B48=""</formula>
    </cfRule>
  </conditionalFormatting>
  <conditionalFormatting sqref="J48:J49">
    <cfRule type="expression" dxfId="1047" priority="86">
      <formula>$B48=""</formula>
    </cfRule>
  </conditionalFormatting>
  <conditionalFormatting sqref="J50:J51">
    <cfRule type="expression" dxfId="1046" priority="85">
      <formula>$B50=""</formula>
    </cfRule>
  </conditionalFormatting>
  <conditionalFormatting sqref="E63">
    <cfRule type="expression" dxfId="1045" priority="84">
      <formula>$B63=""</formula>
    </cfRule>
  </conditionalFormatting>
  <conditionalFormatting sqref="H35:H41">
    <cfRule type="expression" dxfId="1044" priority="83">
      <formula>$D14="yes"</formula>
    </cfRule>
  </conditionalFormatting>
  <conditionalFormatting sqref="B64">
    <cfRule type="cellIs" dxfId="1043" priority="82" operator="equal">
      <formula>"P1"</formula>
    </cfRule>
  </conditionalFormatting>
  <conditionalFormatting sqref="B64">
    <cfRule type="cellIs" dxfId="1042" priority="81" operator="equal">
      <formula>"P2"</formula>
    </cfRule>
  </conditionalFormatting>
  <conditionalFormatting sqref="B64">
    <cfRule type="cellIs" dxfId="1041" priority="80" operator="equal">
      <formula>"P3"</formula>
    </cfRule>
  </conditionalFormatting>
  <conditionalFormatting sqref="B64">
    <cfRule type="cellIs" dxfId="1040" priority="79" operator="equal">
      <formula>"P4"</formula>
    </cfRule>
  </conditionalFormatting>
  <conditionalFormatting sqref="B64">
    <cfRule type="cellIs" dxfId="1039" priority="78" operator="equal">
      <formula>"P5"</formula>
    </cfRule>
  </conditionalFormatting>
  <conditionalFormatting sqref="D48:D60">
    <cfRule type="expression" dxfId="1038" priority="77">
      <formula>$D$48=0</formula>
    </cfRule>
  </conditionalFormatting>
  <conditionalFormatting sqref="D49:D59">
    <cfRule type="cellIs" dxfId="1037" priority="76" operator="equal">
      <formula>0</formula>
    </cfRule>
  </conditionalFormatting>
  <conditionalFormatting sqref="D63:D75">
    <cfRule type="expression" dxfId="1036" priority="75">
      <formula>$D$48=0</formula>
    </cfRule>
  </conditionalFormatting>
  <conditionalFormatting sqref="D64:D74">
    <cfRule type="cellIs" dxfId="1035" priority="74" operator="equal">
      <formula>0</formula>
    </cfRule>
  </conditionalFormatting>
  <conditionalFormatting sqref="D78:D90">
    <cfRule type="expression" dxfId="1034" priority="73">
      <formula>$D$48=0</formula>
    </cfRule>
  </conditionalFormatting>
  <conditionalFormatting sqref="D79:D89">
    <cfRule type="cellIs" dxfId="1033" priority="72" operator="equal">
      <formula>0</formula>
    </cfRule>
  </conditionalFormatting>
  <conditionalFormatting sqref="D93:D105">
    <cfRule type="expression" dxfId="1032" priority="71">
      <formula>$D$48=0</formula>
    </cfRule>
  </conditionalFormatting>
  <conditionalFormatting sqref="D94:D104">
    <cfRule type="cellIs" dxfId="1031" priority="70" operator="equal">
      <formula>0</formula>
    </cfRule>
  </conditionalFormatting>
  <conditionalFormatting sqref="D108:D120">
    <cfRule type="expression" dxfId="1030" priority="69">
      <formula>$D$48=0</formula>
    </cfRule>
  </conditionalFormatting>
  <conditionalFormatting sqref="D109:D119">
    <cfRule type="cellIs" dxfId="1029" priority="68" operator="equal">
      <formula>0</formula>
    </cfRule>
  </conditionalFormatting>
  <conditionalFormatting sqref="D123:D135">
    <cfRule type="expression" dxfId="1028" priority="67">
      <formula>$D$48=0</formula>
    </cfRule>
  </conditionalFormatting>
  <conditionalFormatting sqref="D124:D134">
    <cfRule type="cellIs" dxfId="1027" priority="66" operator="equal">
      <formula>0</formula>
    </cfRule>
  </conditionalFormatting>
  <conditionalFormatting sqref="D138:D150">
    <cfRule type="expression" dxfId="1026" priority="65">
      <formula>$D$48=0</formula>
    </cfRule>
  </conditionalFormatting>
  <conditionalFormatting sqref="D139:D149">
    <cfRule type="cellIs" dxfId="1025" priority="64" operator="equal">
      <formula>0</formula>
    </cfRule>
  </conditionalFormatting>
  <conditionalFormatting sqref="M48:M59">
    <cfRule type="expression" dxfId="1024" priority="63">
      <formula>$D$48=0</formula>
    </cfRule>
  </conditionalFormatting>
  <conditionalFormatting sqref="M49:M59">
    <cfRule type="cellIs" dxfId="1023" priority="62" operator="equal">
      <formula>0</formula>
    </cfRule>
  </conditionalFormatting>
  <conditionalFormatting sqref="N62:S62 N77:S77 N92:S92 N107:S107 N122:S122 N137:S137 N60:AC61 N75:AC76 N90:AC91 N105:AC106 N120:AC121 N135:AC136 N150:AC151">
    <cfRule type="cellIs" dxfId="1022" priority="46" operator="equal">
      <formula>0</formula>
    </cfRule>
  </conditionalFormatting>
  <conditionalFormatting sqref="AC63:AC74 AC78:AC89 AC93:AC104 AC108:AC119 AC123:AC134 AC138:AC149">
    <cfRule type="cellIs" dxfId="1021" priority="45" operator="equal">
      <formula>0</formula>
    </cfRule>
  </conditionalFormatting>
  <conditionalFormatting sqref="U62:AC62 U77:AC77 U92:AC92 U107:AC107 U122:AC122 U137:AC137 AC63:AC74 AC78:AC89 AC93:AC104 AC108:AC119 AC123:AC134 AC138:AC149">
    <cfRule type="cellIs" dxfId="1020" priority="44" operator="equal">
      <formula>0</formula>
    </cfRule>
  </conditionalFormatting>
  <conditionalFormatting sqref="M60">
    <cfRule type="expression" dxfId="1019" priority="43">
      <formula>$D$48=0</formula>
    </cfRule>
  </conditionalFormatting>
  <conditionalFormatting sqref="M63:M75">
    <cfRule type="expression" dxfId="1018" priority="42">
      <formula>$D$48=0</formula>
    </cfRule>
  </conditionalFormatting>
  <conditionalFormatting sqref="M64:M74">
    <cfRule type="cellIs" dxfId="1017" priority="41" operator="equal">
      <formula>0</formula>
    </cfRule>
  </conditionalFormatting>
  <conditionalFormatting sqref="M78:M90">
    <cfRule type="expression" dxfId="1016" priority="40">
      <formula>$D$48=0</formula>
    </cfRule>
  </conditionalFormatting>
  <conditionalFormatting sqref="M79:M89">
    <cfRule type="cellIs" dxfId="1015" priority="39" operator="equal">
      <formula>0</formula>
    </cfRule>
  </conditionalFormatting>
  <conditionalFormatting sqref="M93:M105">
    <cfRule type="expression" dxfId="1014" priority="38">
      <formula>$D$48=0</formula>
    </cfRule>
  </conditionalFormatting>
  <conditionalFormatting sqref="M94:M104">
    <cfRule type="cellIs" dxfId="1013" priority="37" operator="equal">
      <formula>0</formula>
    </cfRule>
  </conditionalFormatting>
  <conditionalFormatting sqref="M108:M120">
    <cfRule type="expression" dxfId="1012" priority="36">
      <formula>$D$48=0</formula>
    </cfRule>
  </conditionalFormatting>
  <conditionalFormatting sqref="M109:M119">
    <cfRule type="cellIs" dxfId="1011" priority="35" operator="equal">
      <formula>0</formula>
    </cfRule>
  </conditionalFormatting>
  <conditionalFormatting sqref="M123:M135">
    <cfRule type="expression" dxfId="1010" priority="34">
      <formula>$D$48=0</formula>
    </cfRule>
  </conditionalFormatting>
  <conditionalFormatting sqref="M124:M134">
    <cfRule type="cellIs" dxfId="1009" priority="33" operator="equal">
      <formula>0</formula>
    </cfRule>
  </conditionalFormatting>
  <conditionalFormatting sqref="M138:M150">
    <cfRule type="expression" dxfId="1008" priority="32">
      <formula>$D$48=0</formula>
    </cfRule>
  </conditionalFormatting>
  <conditionalFormatting sqref="M139:M149">
    <cfRule type="cellIs" dxfId="1007" priority="31" operator="equal">
      <formula>0</formula>
    </cfRule>
  </conditionalFormatting>
  <conditionalFormatting sqref="F35:F41">
    <cfRule type="cellIs" dxfId="1006" priority="30" operator="notEqual">
      <formula>0</formula>
    </cfRule>
  </conditionalFormatting>
  <conditionalFormatting sqref="D35:F35 C36:E38 C39:F41">
    <cfRule type="cellIs" dxfId="1005" priority="29" operator="equal">
      <formula>0</formula>
    </cfRule>
  </conditionalFormatting>
  <conditionalFormatting sqref="F36:F38">
    <cfRule type="cellIs" dxfId="1004" priority="28" operator="equal">
      <formula>0</formula>
    </cfRule>
  </conditionalFormatting>
  <conditionalFormatting sqref="G35:G41">
    <cfRule type="cellIs" dxfId="1003" priority="27" operator="equal">
      <formula>0</formula>
    </cfRule>
  </conditionalFormatting>
  <conditionalFormatting sqref="C35">
    <cfRule type="cellIs" dxfId="1002" priority="26" operator="equal">
      <formula>0</formula>
    </cfRule>
  </conditionalFormatting>
  <conditionalFormatting sqref="K21 H21 H29 K23 K25 K27">
    <cfRule type="cellIs" dxfId="1001" priority="25" operator="notEqual">
      <formula>0</formula>
    </cfRule>
  </conditionalFormatting>
  <conditionalFormatting sqref="K29">
    <cfRule type="cellIs" dxfId="1000" priority="24" operator="notEqual">
      <formula>0</formula>
    </cfRule>
  </conditionalFormatting>
  <conditionalFormatting sqref="H23">
    <cfRule type="cellIs" dxfId="999" priority="23" operator="notEqual">
      <formula>0</formula>
    </cfRule>
  </conditionalFormatting>
  <conditionalFormatting sqref="H25">
    <cfRule type="cellIs" dxfId="998" priority="22" operator="notEqual">
      <formula>0</formula>
    </cfRule>
  </conditionalFormatting>
  <conditionalFormatting sqref="H27">
    <cfRule type="cellIs" dxfId="997" priority="21" operator="notEqual">
      <formula>0</formula>
    </cfRule>
  </conditionalFormatting>
  <conditionalFormatting sqref="N21:AC21 N22:AB29">
    <cfRule type="cellIs" dxfId="996" priority="20" operator="equal">
      <formula>0</formula>
    </cfRule>
  </conditionalFormatting>
  <conditionalFormatting sqref="AC22:AC29">
    <cfRule type="cellIs" dxfId="995" priority="19" operator="equal">
      <formula>0</formula>
    </cfRule>
  </conditionalFormatting>
  <conditionalFormatting sqref="AC6:AC14">
    <cfRule type="cellIs" dxfId="994" priority="18" operator="equal">
      <formula>0</formula>
    </cfRule>
  </conditionalFormatting>
  <conditionalFormatting sqref="E53:E54">
    <cfRule type="expression" dxfId="993" priority="17">
      <formula>$B53=""</formula>
    </cfRule>
  </conditionalFormatting>
  <conditionalFormatting sqref="E52">
    <cfRule type="expression" dxfId="992" priority="16">
      <formula>$B52=""</formula>
    </cfRule>
  </conditionalFormatting>
  <conditionalFormatting sqref="G53:G54">
    <cfRule type="expression" dxfId="991" priority="15">
      <formula>$B53=""</formula>
    </cfRule>
  </conditionalFormatting>
  <conditionalFormatting sqref="H53:H54">
    <cfRule type="expression" dxfId="990" priority="14">
      <formula>$B53=""</formula>
    </cfRule>
  </conditionalFormatting>
  <conditionalFormatting sqref="G52">
    <cfRule type="expression" dxfId="989" priority="13">
      <formula>$B52=""</formula>
    </cfRule>
  </conditionalFormatting>
  <conditionalFormatting sqref="H52">
    <cfRule type="expression" dxfId="988" priority="12">
      <formula>$B52=""</formula>
    </cfRule>
  </conditionalFormatting>
  <conditionalFormatting sqref="J53:J54">
    <cfRule type="expression" dxfId="987" priority="11">
      <formula>$B53=""</formula>
    </cfRule>
  </conditionalFormatting>
  <conditionalFormatting sqref="J52">
    <cfRule type="expression" dxfId="986" priority="10">
      <formula>$B52=""</formula>
    </cfRule>
  </conditionalFormatting>
  <conditionalFormatting sqref="E64:E65">
    <cfRule type="expression" dxfId="985" priority="9">
      <formula>$B64=""</formula>
    </cfRule>
  </conditionalFormatting>
  <conditionalFormatting sqref="G65">
    <cfRule type="expression" dxfId="984" priority="8">
      <formula>$B65=""</formula>
    </cfRule>
  </conditionalFormatting>
  <conditionalFormatting sqref="H65">
    <cfRule type="expression" dxfId="983" priority="7">
      <formula>$B65=""</formula>
    </cfRule>
  </conditionalFormatting>
  <conditionalFormatting sqref="G64">
    <cfRule type="expression" dxfId="982" priority="6">
      <formula>$B64=""</formula>
    </cfRule>
  </conditionalFormatting>
  <conditionalFormatting sqref="H64">
    <cfRule type="expression" dxfId="981" priority="5">
      <formula>$B64=""</formula>
    </cfRule>
  </conditionalFormatting>
  <conditionalFormatting sqref="J65">
    <cfRule type="expression" dxfId="980" priority="4">
      <formula>$B65=""</formula>
    </cfRule>
  </conditionalFormatting>
  <conditionalFormatting sqref="J64">
    <cfRule type="expression" dxfId="979" priority="3">
      <formula>$B64=""</formula>
    </cfRule>
  </conditionalFormatting>
  <conditionalFormatting sqref="AE6:AE14">
    <cfRule type="cellIs" dxfId="978" priority="2" operator="equal">
      <formula>0</formula>
    </cfRule>
  </conditionalFormatting>
  <conditionalFormatting sqref="AE6:AE14">
    <cfRule type="cellIs" dxfId="977" priority="1" operator="equal">
      <formula>0</formula>
    </cfRule>
  </conditionalFormatting>
  <dataValidations count="1">
    <dataValidation type="list" allowBlank="1" showInputMessage="1" showErrorMessage="1" sqref="D14" xr:uid="{00000000-0002-0000-0B00-000000000000}">
      <formula1>$AK$5:$AK$6</formula1>
    </dataValidation>
  </dataValidations>
  <pageMargins left="0.7" right="0.7" top="0.78740157500000008" bottom="0.78740157500000008" header="0.3" footer="0.3"/>
  <pageSetup paperSize="9" scale="30" orientation="portrait"/>
  <extLst>
    <ext xmlns:x14="http://schemas.microsoft.com/office/spreadsheetml/2009/9/main" uri="{78C0D931-6437-407d-A8EE-F0AAD7539E65}">
      <x14:conditionalFormattings>
        <x14:conditionalFormatting xmlns:xm="http://schemas.microsoft.com/office/excel/2006/main">
          <x14:cfRule type="expression" priority="236" id="{8BBDDBD8-98E6-46A2-8E5D-850D1AF403B3}">
            <xm:f>AND($D48&gt;='Basisdaten zum Projekt'!$D$34,$D48&lt;='Basisdaten zum Projekt'!$E$34,'Basisdaten zum Projekt'!$F$34="x")</xm:f>
            <x14:dxf>
              <fill>
                <patternFill patternType="solid">
                  <fgColor indexed="26"/>
                  <bgColor indexed="26"/>
                </patternFill>
              </fill>
            </x14:dxf>
          </x14:cfRule>
          <xm:sqref>AB48:AB59 AB78:AB89 AB93:AB104 AB108:AB119 AB123:AB134 AB138:AB149</xm:sqref>
        </x14:conditionalFormatting>
        <x14:conditionalFormatting xmlns:xm="http://schemas.microsoft.com/office/excel/2006/main">
          <x14:cfRule type="expression" priority="235" id="{ECB882C6-1DD5-4493-B2A3-8BB5EF9BDBD6}">
            <xm:f>AND($D48&gt;='Basisdaten zum Projekt'!$D$33,$D48&lt;='Basisdaten zum Projekt'!$E$33,'Basisdaten zum Projekt'!$F$33="x")</xm:f>
            <x14:dxf>
              <fill>
                <patternFill patternType="solid">
                  <fgColor indexed="26"/>
                  <bgColor indexed="26"/>
                </patternFill>
              </fill>
            </x14:dxf>
          </x14:cfRule>
          <xm:sqref>AA48:AA59 AA78:AA89 AA93:AA104 AA108:AA119 AA123:AA134 AA138:AA149</xm:sqref>
        </x14:conditionalFormatting>
        <x14:conditionalFormatting xmlns:xm="http://schemas.microsoft.com/office/excel/2006/main">
          <x14:cfRule type="expression" priority="234" id="{4DCC3F8D-170B-4171-AC8A-395FDA2DB67A}">
            <xm:f>AND($D48&gt;='Basisdaten zum Projekt'!$D$32,$D48&lt;='Basisdaten zum Projekt'!$E$32,'Basisdaten zum Projekt'!$F$32="x")</xm:f>
            <x14:dxf>
              <fill>
                <patternFill patternType="solid">
                  <fgColor indexed="26"/>
                  <bgColor indexed="26"/>
                </patternFill>
              </fill>
            </x14:dxf>
          </x14:cfRule>
          <xm:sqref>Z48:Z59 Z78:Z89 Z93:Z104 Z108:Z119 Z123:Z134 Z138:Z149</xm:sqref>
        </x14:conditionalFormatting>
        <x14:conditionalFormatting xmlns:xm="http://schemas.microsoft.com/office/excel/2006/main">
          <x14:cfRule type="expression" priority="233" id="{F59A60B8-7BE2-41FC-9B68-3BE202DD501F}">
            <xm:f>AND($D48&gt;='Basisdaten zum Projekt'!$D$31,$D48&lt;='Basisdaten zum Projekt'!$E$31,'Basisdaten zum Projekt'!$F$31="x")</xm:f>
            <x14:dxf>
              <fill>
                <patternFill patternType="solid">
                  <fgColor indexed="26"/>
                  <bgColor indexed="26"/>
                </patternFill>
              </fill>
            </x14:dxf>
          </x14:cfRule>
          <xm:sqref>Y48:Y59 Y78:Y89 Y93:Y104 Y108:Y119 Y123:Y134 Y138:Y149</xm:sqref>
        </x14:conditionalFormatting>
        <x14:conditionalFormatting xmlns:xm="http://schemas.microsoft.com/office/excel/2006/main">
          <x14:cfRule type="expression" priority="232" id="{3843E569-1FBD-43BA-BCAD-E15132055B81}">
            <xm:f>AND($D48&gt;='Basisdaten zum Projekt'!$D$30,$D48&lt;='Basisdaten zum Projekt'!$E$30,'Basisdaten zum Projekt'!$F$30="x")</xm:f>
            <x14:dxf>
              <fill>
                <patternFill patternType="solid">
                  <fgColor indexed="26"/>
                  <bgColor indexed="26"/>
                </patternFill>
              </fill>
            </x14:dxf>
          </x14:cfRule>
          <xm:sqref>X48:X59 X78:X89 X93:X104 X108:X119 X123:X134 X138:X149</xm:sqref>
        </x14:conditionalFormatting>
        <x14:conditionalFormatting xmlns:xm="http://schemas.microsoft.com/office/excel/2006/main">
          <x14:cfRule type="expression" priority="231" id="{41B9D188-27C4-41D0-A4EC-3E2A146080EF}">
            <xm:f>AND($D48&gt;='Basisdaten zum Projekt'!$D$29,$D48&lt;='Basisdaten zum Projekt'!$E$29,'Basisdaten zum Projekt'!$F$29="x")</xm:f>
            <x14:dxf>
              <fill>
                <patternFill patternType="solid">
                  <fgColor indexed="26"/>
                  <bgColor indexed="26"/>
                </patternFill>
              </fill>
            </x14:dxf>
          </x14:cfRule>
          <xm:sqref>W48:W59 W78:W89 W93:W104 W108:W119 W123:W134 W138:W149</xm:sqref>
        </x14:conditionalFormatting>
        <x14:conditionalFormatting xmlns:xm="http://schemas.microsoft.com/office/excel/2006/main">
          <x14:cfRule type="expression" priority="230" id="{ACFEF2B2-8359-4F54-8C0E-88AD8CEB216E}">
            <xm:f>AND($D48&gt;='Basisdaten zum Projekt'!$D$28,$D48&lt;='Basisdaten zum Projekt'!$E$28,'Basisdaten zum Projekt'!$F$28="x")</xm:f>
            <x14:dxf>
              <fill>
                <patternFill patternType="solid">
                  <fgColor indexed="26"/>
                  <bgColor indexed="26"/>
                </patternFill>
              </fill>
            </x14:dxf>
          </x14:cfRule>
          <xm:sqref>V48:V59 V78:V89 V93:V104 V108:V119 V123:V134 V138:V149</xm:sqref>
        </x14:conditionalFormatting>
        <x14:conditionalFormatting xmlns:xm="http://schemas.microsoft.com/office/excel/2006/main">
          <x14:cfRule type="expression" priority="229" id="{D1B3E15C-2ADA-40D1-A4A7-81A8E41B2B76}">
            <xm:f>AND(D48&gt;='Basisdaten zum Projekt'!$D$27,D48&lt;='Basisdaten zum Projekt'!$E$27,'Basisdaten zum Projekt'!$F$27="x")</xm:f>
            <x14:dxf>
              <fill>
                <patternFill patternType="solid">
                  <fgColor indexed="26"/>
                  <bgColor indexed="26"/>
                </patternFill>
              </fill>
            </x14:dxf>
          </x14:cfRule>
          <xm:sqref>U48:U59 U78:U89 U93:U104 U108:U119 U123:U134 U138:U149</xm:sqref>
        </x14:conditionalFormatting>
        <x14:conditionalFormatting xmlns:xm="http://schemas.microsoft.com/office/excel/2006/main">
          <x14:cfRule type="expression" priority="228" id="{00724B1C-0BBE-4D75-92BF-F8262FCC9A32}">
            <xm:f>AND($D48&gt;='Basisdaten zum Projekt'!$D$26,$D48&lt;='Basisdaten zum Projekt'!$E$26,'Basisdaten zum Projekt'!$F$26="x")</xm:f>
            <x14:dxf>
              <fill>
                <patternFill patternType="solid">
                  <fgColor indexed="26"/>
                  <bgColor indexed="26"/>
                </patternFill>
              </fill>
            </x14:dxf>
          </x14:cfRule>
          <xm:sqref>T48:T59 T78:T89 T93:T104 T108:T119 T123:T134 T138:T149</xm:sqref>
        </x14:conditionalFormatting>
        <x14:conditionalFormatting xmlns:xm="http://schemas.microsoft.com/office/excel/2006/main">
          <x14:cfRule type="expression" priority="227" id="{F6C84158-5FC1-4E6F-89AB-E304367B31AE}">
            <xm:f>AND($D48&gt;='Basisdaten zum Projekt'!$D$25,$D48&lt;='Basisdaten zum Projekt'!$E$25,'Basisdaten zum Projekt'!$F$25="x")</xm:f>
            <x14:dxf>
              <fill>
                <patternFill patternType="solid">
                  <fgColor indexed="26"/>
                  <bgColor indexed="26"/>
                </patternFill>
              </fill>
            </x14:dxf>
          </x14:cfRule>
          <xm:sqref>S48:S59 S78:S89 S93:S104 S108:S119 S123:S134 S138:S149</xm:sqref>
        </x14:conditionalFormatting>
        <x14:conditionalFormatting xmlns:xm="http://schemas.microsoft.com/office/excel/2006/main">
          <x14:cfRule type="expression" priority="226" id="{BD42E244-E181-45FA-9F86-5BADCAD6C182}">
            <xm:f>AND($D48&gt;='Basisdaten zum Projekt'!$D$24,$D48&lt;='Basisdaten zum Projekt'!$E$24,'Basisdaten zum Projekt'!$F$24="x")</xm:f>
            <x14:dxf>
              <fill>
                <patternFill patternType="solid">
                  <fgColor indexed="26"/>
                  <bgColor indexed="26"/>
                </patternFill>
              </fill>
            </x14:dxf>
          </x14:cfRule>
          <xm:sqref>R48:R59 R78:R89 R93:R104 R108:R119 R123:R134 R138:R149</xm:sqref>
        </x14:conditionalFormatting>
        <x14:conditionalFormatting xmlns:xm="http://schemas.microsoft.com/office/excel/2006/main">
          <x14:cfRule type="expression" priority="225" id="{509118E1-B307-458A-B541-3B7FE9F854E4}">
            <xm:f>AND($D48&gt;='Basisdaten zum Projekt'!$D$23,$D48&lt;='Basisdaten zum Projekt'!$E$23,'Basisdaten zum Projekt'!$F$23="x")</xm:f>
            <x14:dxf>
              <fill>
                <patternFill patternType="solid">
                  <fgColor indexed="26"/>
                  <bgColor indexed="26"/>
                </patternFill>
              </fill>
            </x14:dxf>
          </x14:cfRule>
          <xm:sqref>Q48:Q59 Q78:Q89 Q93:Q104 Q108:Q119 Q123:Q134 Q138:Q149</xm:sqref>
        </x14:conditionalFormatting>
        <x14:conditionalFormatting xmlns:xm="http://schemas.microsoft.com/office/excel/2006/main">
          <x14:cfRule type="expression" priority="224" id="{4AFE177E-07BC-4CAF-B5FD-63F668059B3C}">
            <xm:f>AND($D48&gt;='Basisdaten zum Projekt'!$D$22,$D48&lt;='Basisdaten zum Projekt'!$E$22,'Basisdaten zum Projekt'!$F$22="x")</xm:f>
            <x14:dxf>
              <fill>
                <patternFill patternType="solid">
                  <fgColor indexed="26"/>
                  <bgColor indexed="26"/>
                </patternFill>
              </fill>
            </x14:dxf>
          </x14:cfRule>
          <xm:sqref>P48:P59 P78:P89 P93:P104 P108:P119 P123:P134 P138:P149</xm:sqref>
        </x14:conditionalFormatting>
        <x14:conditionalFormatting xmlns:xm="http://schemas.microsoft.com/office/excel/2006/main">
          <x14:cfRule type="expression" priority="223" id="{1EEE3D73-AD1B-471D-A160-A7A8FE5D9E67}">
            <xm:f>AND($D48&gt;='Basisdaten zum Projekt'!$D$21,$D48&lt;='Basisdaten zum Projekt'!$E$21,'Basisdaten zum Projekt'!$F$21="x")</xm:f>
            <x14:dxf>
              <fill>
                <patternFill patternType="solid">
                  <fgColor indexed="26"/>
                  <bgColor indexed="26"/>
                </patternFill>
              </fill>
            </x14:dxf>
          </x14:cfRule>
          <xm:sqref>O48:O59 O78:O89 O93:O104 O108:O119 O123:O134 O138:O149</xm:sqref>
        </x14:conditionalFormatting>
        <x14:conditionalFormatting xmlns:xm="http://schemas.microsoft.com/office/excel/2006/main">
          <x14:cfRule type="expression" priority="222" id="{4D8365E9-5B9F-4650-97D6-F0B0A2ECBA0F}">
            <xm:f>AND($D48&gt;='Basisdaten zum Projekt'!$D$20,$D48&lt;='Basisdaten zum Projekt'!$E$20,'Basisdaten zum Projekt'!$F$20="x")</xm:f>
            <x14:dxf>
              <fill>
                <patternFill patternType="solid">
                  <fgColor indexed="26"/>
                  <bgColor indexed="26"/>
                </patternFill>
              </fill>
            </x14:dxf>
          </x14:cfRule>
          <xm:sqref>N48:N59 N78:N89 N93:N104 N108:N119 N123:N134 N138:N149</xm:sqref>
        </x14:conditionalFormatting>
        <x14:conditionalFormatting xmlns:xm="http://schemas.microsoft.com/office/excel/2006/main">
          <x14:cfRule type="cellIs" priority="208" operator="greaterThan" id="{0B48C282-54D5-40C0-B86A-E3EC47E2CB84}">
            <xm:f>'Basisdaten zum Projekt'!$C$7</xm:f>
            <x14:dxf>
              <font>
                <color rgb="FFF2F2F2"/>
              </font>
            </x14:dxf>
          </x14:cfRule>
          <xm:sqref>C48:C62 C75:C77 C90:C149</xm:sqref>
        </x14:conditionalFormatting>
        <x14:conditionalFormatting xmlns:xm="http://schemas.microsoft.com/office/excel/2006/main">
          <x14:cfRule type="cellIs" priority="101" operator="greaterThan" id="{28D3F1CD-BB99-4F68-9C66-3534BBE91D7F}">
            <xm:f>'Basisdaten zum Projekt'!$C$7</xm:f>
            <x14:dxf>
              <font>
                <color rgb="FFF2F2F2"/>
              </font>
            </x14:dxf>
          </x14:cfRule>
          <xm:sqref>C63:C74</xm:sqref>
        </x14:conditionalFormatting>
        <x14:conditionalFormatting xmlns:xm="http://schemas.microsoft.com/office/excel/2006/main">
          <x14:cfRule type="cellIs" priority="95" operator="greaterThan" id="{17A7B2AC-EE4D-4646-AF59-AF65B9F080BF}">
            <xm:f>'Basisdaten zum Projekt'!$C$7</xm:f>
            <x14:dxf>
              <font>
                <color rgb="FFF2F2F2"/>
              </font>
            </x14:dxf>
          </x14:cfRule>
          <xm:sqref>C78:C89</xm:sqref>
        </x14:conditionalFormatting>
        <x14:conditionalFormatting xmlns:xm="http://schemas.microsoft.com/office/excel/2006/main">
          <x14:cfRule type="expression" priority="61" id="{63F96B04-7792-4E08-AC9E-FE8B85D95F9D}">
            <xm:f>AND($D63&gt;='Basisdaten zum Projekt'!$D$34,$D63&lt;='Basisdaten zum Projekt'!$E$34,'Basisdaten zum Projekt'!$F$34="x")</xm:f>
            <x14:dxf>
              <fill>
                <patternFill patternType="solid">
                  <fgColor indexed="26"/>
                  <bgColor indexed="26"/>
                </patternFill>
              </fill>
            </x14:dxf>
          </x14:cfRule>
          <xm:sqref>AB63:AB74</xm:sqref>
        </x14:conditionalFormatting>
        <x14:conditionalFormatting xmlns:xm="http://schemas.microsoft.com/office/excel/2006/main">
          <x14:cfRule type="expression" priority="60" id="{E25AE962-0A24-4001-BB76-461D24975D4D}">
            <xm:f>AND($D63&gt;='Basisdaten zum Projekt'!$D$33,$D63&lt;='Basisdaten zum Projekt'!$E$33,'Basisdaten zum Projekt'!$F$33="x")</xm:f>
            <x14:dxf>
              <fill>
                <patternFill patternType="solid">
                  <fgColor indexed="26"/>
                  <bgColor indexed="26"/>
                </patternFill>
              </fill>
            </x14:dxf>
          </x14:cfRule>
          <xm:sqref>AA63:AA74</xm:sqref>
        </x14:conditionalFormatting>
        <x14:conditionalFormatting xmlns:xm="http://schemas.microsoft.com/office/excel/2006/main">
          <x14:cfRule type="expression" priority="59" id="{5856F357-EE30-4063-914E-4D66E974FEDA}">
            <xm:f>AND($D63&gt;='Basisdaten zum Projekt'!$D$32,$D63&lt;='Basisdaten zum Projekt'!$E$32,'Basisdaten zum Projekt'!$F$32="x")</xm:f>
            <x14:dxf>
              <fill>
                <patternFill patternType="solid">
                  <fgColor indexed="26"/>
                  <bgColor indexed="26"/>
                </patternFill>
              </fill>
            </x14:dxf>
          </x14:cfRule>
          <xm:sqref>Z63:Z74</xm:sqref>
        </x14:conditionalFormatting>
        <x14:conditionalFormatting xmlns:xm="http://schemas.microsoft.com/office/excel/2006/main">
          <x14:cfRule type="expression" priority="58" id="{92ED9B85-2CD0-4D79-8E65-592558DACF57}">
            <xm:f>AND($D63&gt;='Basisdaten zum Projekt'!$D$31,$D63&lt;='Basisdaten zum Projekt'!$E$31,'Basisdaten zum Projekt'!$F$31="x")</xm:f>
            <x14:dxf>
              <fill>
                <patternFill patternType="solid">
                  <fgColor indexed="26"/>
                  <bgColor indexed="26"/>
                </patternFill>
              </fill>
            </x14:dxf>
          </x14:cfRule>
          <xm:sqref>Y63:Y74</xm:sqref>
        </x14:conditionalFormatting>
        <x14:conditionalFormatting xmlns:xm="http://schemas.microsoft.com/office/excel/2006/main">
          <x14:cfRule type="expression" priority="57" id="{FEA09C80-CC29-4CC5-BF54-255B7CB11FA0}">
            <xm:f>AND($D63&gt;='Basisdaten zum Projekt'!$D$30,$D63&lt;='Basisdaten zum Projekt'!$E$30,'Basisdaten zum Projekt'!$F$30="x")</xm:f>
            <x14:dxf>
              <fill>
                <patternFill patternType="solid">
                  <fgColor indexed="26"/>
                  <bgColor indexed="26"/>
                </patternFill>
              </fill>
            </x14:dxf>
          </x14:cfRule>
          <xm:sqref>X63:X74</xm:sqref>
        </x14:conditionalFormatting>
        <x14:conditionalFormatting xmlns:xm="http://schemas.microsoft.com/office/excel/2006/main">
          <x14:cfRule type="expression" priority="56" id="{16B1C37B-8347-4119-9488-F2E06CDD3C4B}">
            <xm:f>AND($D63&gt;='Basisdaten zum Projekt'!$D$29,$D63&lt;='Basisdaten zum Projekt'!$E$29,'Basisdaten zum Projekt'!$F$29="x")</xm:f>
            <x14:dxf>
              <fill>
                <patternFill patternType="solid">
                  <fgColor indexed="26"/>
                  <bgColor indexed="26"/>
                </patternFill>
              </fill>
            </x14:dxf>
          </x14:cfRule>
          <xm:sqref>W63:W74</xm:sqref>
        </x14:conditionalFormatting>
        <x14:conditionalFormatting xmlns:xm="http://schemas.microsoft.com/office/excel/2006/main">
          <x14:cfRule type="expression" priority="55" id="{2300372A-9FFF-46D2-B0C1-BBCB3688964E}">
            <xm:f>AND($D63&gt;='Basisdaten zum Projekt'!$D$28,$D63&lt;='Basisdaten zum Projekt'!$E$28,'Basisdaten zum Projekt'!$F$28="x")</xm:f>
            <x14:dxf>
              <fill>
                <patternFill patternType="solid">
                  <fgColor indexed="26"/>
                  <bgColor indexed="26"/>
                </patternFill>
              </fill>
            </x14:dxf>
          </x14:cfRule>
          <xm:sqref>V63:V74</xm:sqref>
        </x14:conditionalFormatting>
        <x14:conditionalFormatting xmlns:xm="http://schemas.microsoft.com/office/excel/2006/main">
          <x14:cfRule type="expression" priority="54" id="{A8E0EBDE-3821-4F47-B923-10449E01921A}">
            <xm:f>AND(D63&gt;='Basisdaten zum Projekt'!$D$27,D63&lt;='Basisdaten zum Projekt'!$E$27,'Basisdaten zum Projekt'!$F$27="x")</xm:f>
            <x14:dxf>
              <fill>
                <patternFill patternType="solid">
                  <fgColor indexed="26"/>
                  <bgColor indexed="26"/>
                </patternFill>
              </fill>
            </x14:dxf>
          </x14:cfRule>
          <xm:sqref>U63:U74</xm:sqref>
        </x14:conditionalFormatting>
        <x14:conditionalFormatting xmlns:xm="http://schemas.microsoft.com/office/excel/2006/main">
          <x14:cfRule type="expression" priority="53" id="{89C4BDA5-4D65-4996-ADD3-A66F50E14908}">
            <xm:f>AND($D63&gt;='Basisdaten zum Projekt'!$D$26,$D63&lt;='Basisdaten zum Projekt'!$E$26,'Basisdaten zum Projekt'!$F$26="x")</xm:f>
            <x14:dxf>
              <fill>
                <patternFill patternType="solid">
                  <fgColor indexed="26"/>
                  <bgColor indexed="26"/>
                </patternFill>
              </fill>
            </x14:dxf>
          </x14:cfRule>
          <xm:sqref>T63:T74</xm:sqref>
        </x14:conditionalFormatting>
        <x14:conditionalFormatting xmlns:xm="http://schemas.microsoft.com/office/excel/2006/main">
          <x14:cfRule type="expression" priority="52" id="{75F8A13B-5A68-4531-A5B7-BE8D60BD029B}">
            <xm:f>AND($D63&gt;='Basisdaten zum Projekt'!$D$25,$D63&lt;='Basisdaten zum Projekt'!$E$25,'Basisdaten zum Projekt'!$F$25="x")</xm:f>
            <x14:dxf>
              <fill>
                <patternFill patternType="solid">
                  <fgColor indexed="26"/>
                  <bgColor indexed="26"/>
                </patternFill>
              </fill>
            </x14:dxf>
          </x14:cfRule>
          <xm:sqref>S63:S74</xm:sqref>
        </x14:conditionalFormatting>
        <x14:conditionalFormatting xmlns:xm="http://schemas.microsoft.com/office/excel/2006/main">
          <x14:cfRule type="expression" priority="51" id="{5485CF34-6472-46A0-B18B-DC300AF19439}">
            <xm:f>AND($D63&gt;='Basisdaten zum Projekt'!$D$24,$D63&lt;='Basisdaten zum Projekt'!$E$24,'Basisdaten zum Projekt'!$F$24="x")</xm:f>
            <x14:dxf>
              <fill>
                <patternFill patternType="solid">
                  <fgColor indexed="26"/>
                  <bgColor indexed="26"/>
                </patternFill>
              </fill>
            </x14:dxf>
          </x14:cfRule>
          <xm:sqref>R63:R74</xm:sqref>
        </x14:conditionalFormatting>
        <x14:conditionalFormatting xmlns:xm="http://schemas.microsoft.com/office/excel/2006/main">
          <x14:cfRule type="expression" priority="50" id="{E7B77DED-A207-48CB-BB88-B12EBB4F4C4C}">
            <xm:f>AND($D63&gt;='Basisdaten zum Projekt'!$D$23,$D63&lt;='Basisdaten zum Projekt'!$E$23,'Basisdaten zum Projekt'!$F$23="x")</xm:f>
            <x14:dxf>
              <fill>
                <patternFill patternType="solid">
                  <fgColor indexed="26"/>
                  <bgColor indexed="26"/>
                </patternFill>
              </fill>
            </x14:dxf>
          </x14:cfRule>
          <xm:sqref>Q63:Q74</xm:sqref>
        </x14:conditionalFormatting>
        <x14:conditionalFormatting xmlns:xm="http://schemas.microsoft.com/office/excel/2006/main">
          <x14:cfRule type="expression" priority="49" id="{5F3F1788-8E71-4336-9D21-8101FA0E5ACC}">
            <xm:f>AND($D63&gt;='Basisdaten zum Projekt'!$D$22,$D63&lt;='Basisdaten zum Projekt'!$E$22,'Basisdaten zum Projekt'!$F$22="x")</xm:f>
            <x14:dxf>
              <fill>
                <patternFill patternType="solid">
                  <fgColor indexed="26"/>
                  <bgColor indexed="26"/>
                </patternFill>
              </fill>
            </x14:dxf>
          </x14:cfRule>
          <xm:sqref>P63:P74</xm:sqref>
        </x14:conditionalFormatting>
        <x14:conditionalFormatting xmlns:xm="http://schemas.microsoft.com/office/excel/2006/main">
          <x14:cfRule type="expression" priority="48" id="{0729D767-4458-4A56-AC77-BB5B3A243E80}">
            <xm:f>AND($D63&gt;='Basisdaten zum Projekt'!$D$21,$D63&lt;='Basisdaten zum Projekt'!$E$21,'Basisdaten zum Projekt'!$F$21="x")</xm:f>
            <x14:dxf>
              <fill>
                <patternFill patternType="solid">
                  <fgColor indexed="26"/>
                  <bgColor indexed="26"/>
                </patternFill>
              </fill>
            </x14:dxf>
          </x14:cfRule>
          <xm:sqref>O63:O74</xm:sqref>
        </x14:conditionalFormatting>
        <x14:conditionalFormatting xmlns:xm="http://schemas.microsoft.com/office/excel/2006/main">
          <x14:cfRule type="expression" priority="47" id="{F3E1BFB2-5458-43CF-8404-B9491B26C4A2}">
            <xm:f>AND($D63&gt;='Basisdaten zum Projekt'!$D$20,$D63&lt;='Basisdaten zum Projekt'!$E$20,'Basisdaten zum Projekt'!$F$20="x")</xm:f>
            <x14:dxf>
              <fill>
                <patternFill patternType="solid">
                  <fgColor indexed="26"/>
                  <bgColor indexed="26"/>
                </patternFill>
              </fill>
            </x14:dxf>
          </x14:cfRule>
          <xm:sqref>N63:N74</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xr:uid="{00000000-0002-0000-0B00-000001000000}">
          <x14:formula1>
            <xm:f>'Übersicht Berichte'!$A$3:$A$8</xm:f>
          </x14:formula1>
          <xm:sqref>H5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AL180"/>
  <sheetViews>
    <sheetView showGridLines="0" topLeftCell="Z1" zoomScale="70" zoomScaleNormal="70" workbookViewId="0">
      <selection activeCell="AE6" sqref="AE6:AE14"/>
    </sheetView>
  </sheetViews>
  <sheetFormatPr baseColWidth="10" defaultColWidth="11.5546875" defaultRowHeight="15" outlineLevelRow="1" outlineLevelCol="1" x14ac:dyDescent="0.25"/>
  <cols>
    <col min="1" max="2" width="11.109375" style="4" customWidth="1"/>
    <col min="3" max="11" width="14.6640625" style="4" customWidth="1"/>
    <col min="12" max="12" width="4.77734375" style="4" customWidth="1"/>
    <col min="13" max="13" width="9.5546875" style="4" customWidth="1"/>
    <col min="14" max="14" width="10" style="4" customWidth="1"/>
    <col min="15" max="15" width="10.5546875" style="4" customWidth="1"/>
    <col min="16" max="18" width="10.33203125" style="4" customWidth="1"/>
    <col min="19" max="28" width="10.33203125" style="4" customWidth="1" outlineLevel="1"/>
    <col min="29" max="29" width="10.21875" style="4" bestFit="1" customWidth="1"/>
    <col min="30" max="30" width="19.5546875" style="4" bestFit="1" customWidth="1"/>
    <col min="31" max="31" width="14.77734375" style="4" customWidth="1"/>
    <col min="32" max="36" width="11.5546875" style="4"/>
    <col min="37" max="37" width="0" style="4" hidden="1" customWidth="1"/>
    <col min="38" max="16384" width="11.5546875" style="4"/>
  </cols>
  <sheetData>
    <row r="3" spans="3:38" ht="60.75" customHeight="1" x14ac:dyDescent="0.5">
      <c r="C3" s="370" t="s">
        <v>300</v>
      </c>
      <c r="D3" s="370"/>
      <c r="E3" s="370"/>
      <c r="F3" s="370"/>
      <c r="G3" s="370"/>
      <c r="H3" s="370"/>
      <c r="M3" s="376" t="s">
        <v>301</v>
      </c>
      <c r="N3" s="376"/>
      <c r="O3" s="376"/>
      <c r="P3" s="376"/>
      <c r="Q3" s="376"/>
      <c r="R3" s="376"/>
      <c r="S3" s="376"/>
      <c r="T3" s="376"/>
      <c r="U3" s="376"/>
      <c r="V3" s="376"/>
      <c r="W3" s="376"/>
      <c r="X3" s="376"/>
      <c r="Y3" s="376"/>
      <c r="Z3" s="376"/>
      <c r="AA3" s="376"/>
      <c r="AB3" s="376"/>
      <c r="AC3" s="376"/>
      <c r="AD3" s="376"/>
      <c r="AE3" s="376"/>
      <c r="AF3" s="190"/>
      <c r="AG3" s="190"/>
      <c r="AH3" s="190"/>
      <c r="AI3" s="190"/>
      <c r="AJ3" s="190"/>
      <c r="AK3" s="190"/>
      <c r="AL3" s="190"/>
    </row>
    <row r="4" spans="3:38" ht="15.75" thickBot="1" x14ac:dyDescent="0.3">
      <c r="K4" s="76"/>
      <c r="N4" s="77"/>
    </row>
    <row r="5" spans="3:38" ht="37.5" customHeight="1" x14ac:dyDescent="0.25">
      <c r="C5" s="78" t="s">
        <v>302</v>
      </c>
      <c r="D5" s="207"/>
      <c r="E5" s="79"/>
      <c r="F5" s="80"/>
      <c r="G5" s="230" t="s">
        <v>303</v>
      </c>
      <c r="H5" s="239"/>
      <c r="N5" s="81" t="s">
        <v>304</v>
      </c>
      <c r="O5" s="81" t="s">
        <v>305</v>
      </c>
      <c r="P5" s="81" t="s">
        <v>306</v>
      </c>
      <c r="Q5" s="81" t="s">
        <v>307</v>
      </c>
      <c r="R5" s="81" t="s">
        <v>308</v>
      </c>
      <c r="S5" s="81" t="s">
        <v>309</v>
      </c>
      <c r="T5" s="81" t="s">
        <v>310</v>
      </c>
      <c r="U5" s="81" t="s">
        <v>311</v>
      </c>
      <c r="V5" s="81" t="s">
        <v>312</v>
      </c>
      <c r="W5" s="81" t="s">
        <v>313</v>
      </c>
      <c r="X5" s="81" t="s">
        <v>314</v>
      </c>
      <c r="Y5" s="81" t="s">
        <v>315</v>
      </c>
      <c r="Z5" s="81" t="s">
        <v>316</v>
      </c>
      <c r="AA5" s="81" t="s">
        <v>317</v>
      </c>
      <c r="AB5" s="81" t="s">
        <v>291</v>
      </c>
      <c r="AC5" s="82" t="s">
        <v>292</v>
      </c>
      <c r="AD5" s="83" t="s">
        <v>318</v>
      </c>
      <c r="AE5" s="84" t="s">
        <v>319</v>
      </c>
      <c r="AK5" s="4" t="s">
        <v>320</v>
      </c>
    </row>
    <row r="6" spans="3:38" ht="18.75" outlineLevel="1" x14ac:dyDescent="0.3">
      <c r="C6" s="85" t="s">
        <v>321</v>
      </c>
      <c r="D6" s="371"/>
      <c r="E6" s="372"/>
      <c r="G6" s="230" t="s">
        <v>322</v>
      </c>
      <c r="H6" s="240"/>
      <c r="M6" s="249" t="s">
        <v>77</v>
      </c>
      <c r="N6" s="214"/>
      <c r="O6" s="86"/>
      <c r="P6" s="86"/>
      <c r="Q6" s="86"/>
      <c r="R6" s="86"/>
      <c r="S6" s="86">
        <v>0</v>
      </c>
      <c r="T6" s="86">
        <v>0</v>
      </c>
      <c r="U6" s="86">
        <v>0</v>
      </c>
      <c r="V6" s="86">
        <v>0</v>
      </c>
      <c r="W6" s="86">
        <v>0</v>
      </c>
      <c r="X6" s="86">
        <v>0</v>
      </c>
      <c r="Y6" s="86">
        <v>0</v>
      </c>
      <c r="Z6" s="86">
        <v>0</v>
      </c>
      <c r="AA6" s="86">
        <v>0</v>
      </c>
      <c r="AB6" s="86">
        <v>0</v>
      </c>
      <c r="AC6" s="196">
        <f t="shared" ref="AC6:AC14" si="0">SUM(N6:AB6)</f>
        <v>0</v>
      </c>
      <c r="AD6" s="265"/>
      <c r="AE6" s="88"/>
      <c r="AK6" s="4" t="s">
        <v>323</v>
      </c>
    </row>
    <row r="7" spans="3:38" ht="18.75" outlineLevel="1" x14ac:dyDescent="0.3">
      <c r="C7" s="89"/>
      <c r="H7" s="90"/>
      <c r="M7" s="251" t="s">
        <v>142</v>
      </c>
      <c r="N7" s="86"/>
      <c r="O7" s="86"/>
      <c r="P7" s="86"/>
      <c r="Q7" s="86"/>
      <c r="R7" s="86"/>
      <c r="S7" s="86"/>
      <c r="T7" s="86"/>
      <c r="U7" s="86"/>
      <c r="V7" s="86"/>
      <c r="W7" s="86"/>
      <c r="X7" s="86"/>
      <c r="Y7" s="86"/>
      <c r="Z7" s="86"/>
      <c r="AA7" s="86"/>
      <c r="AB7" s="86"/>
      <c r="AC7" s="196">
        <f t="shared" si="0"/>
        <v>0</v>
      </c>
      <c r="AD7" s="265"/>
      <c r="AE7" s="88"/>
    </row>
    <row r="8" spans="3:38" ht="18.75" customHeight="1" outlineLevel="1" x14ac:dyDescent="0.3">
      <c r="C8" s="379" t="s">
        <v>324</v>
      </c>
      <c r="D8" s="231" t="s">
        <v>83</v>
      </c>
      <c r="E8" s="231" t="s">
        <v>84</v>
      </c>
      <c r="F8" s="231" t="s">
        <v>325</v>
      </c>
      <c r="G8" s="231" t="s">
        <v>326</v>
      </c>
      <c r="H8" s="231" t="s">
        <v>327</v>
      </c>
      <c r="M8" s="252" t="s">
        <v>78</v>
      </c>
      <c r="N8" s="86"/>
      <c r="O8" s="86"/>
      <c r="P8" s="86"/>
      <c r="Q8" s="86"/>
      <c r="R8" s="86"/>
      <c r="S8" s="86"/>
      <c r="T8" s="86"/>
      <c r="U8" s="86"/>
      <c r="V8" s="86"/>
      <c r="W8" s="86"/>
      <c r="X8" s="86"/>
      <c r="Y8" s="86"/>
      <c r="Z8" s="86"/>
      <c r="AA8" s="86"/>
      <c r="AB8" s="86"/>
      <c r="AC8" s="196">
        <f t="shared" si="0"/>
        <v>0</v>
      </c>
      <c r="AD8" s="265"/>
      <c r="AE8" s="88"/>
    </row>
    <row r="9" spans="3:38" ht="18.75" outlineLevel="1" x14ac:dyDescent="0.3">
      <c r="C9" s="380"/>
      <c r="D9" s="91"/>
      <c r="E9" s="91"/>
      <c r="F9" s="206"/>
      <c r="G9" s="93"/>
      <c r="H9" s="93"/>
      <c r="M9" s="253" t="s">
        <v>177</v>
      </c>
      <c r="N9" s="86"/>
      <c r="O9" s="86"/>
      <c r="P9" s="86"/>
      <c r="Q9" s="86"/>
      <c r="R9" s="86"/>
      <c r="S9" s="86"/>
      <c r="T9" s="86"/>
      <c r="U9" s="86"/>
      <c r="V9" s="86"/>
      <c r="W9" s="86"/>
      <c r="X9" s="86"/>
      <c r="Y9" s="86"/>
      <c r="Z9" s="86"/>
      <c r="AA9" s="86"/>
      <c r="AB9" s="86"/>
      <c r="AC9" s="196">
        <f t="shared" si="0"/>
        <v>0</v>
      </c>
      <c r="AD9" s="265"/>
      <c r="AE9" s="88"/>
    </row>
    <row r="10" spans="3:38" ht="18.75" outlineLevel="1" x14ac:dyDescent="0.3">
      <c r="C10" s="380"/>
      <c r="D10" s="91"/>
      <c r="E10" s="91"/>
      <c r="F10" s="206"/>
      <c r="G10" s="93"/>
      <c r="H10" s="93"/>
      <c r="M10" s="254" t="s">
        <v>79</v>
      </c>
      <c r="N10" s="86"/>
      <c r="O10" s="86"/>
      <c r="P10" s="86"/>
      <c r="Q10" s="86"/>
      <c r="R10" s="86"/>
      <c r="S10" s="86"/>
      <c r="T10" s="86"/>
      <c r="U10" s="86"/>
      <c r="V10" s="86"/>
      <c r="W10" s="86"/>
      <c r="X10" s="86"/>
      <c r="Y10" s="86"/>
      <c r="Z10" s="86"/>
      <c r="AA10" s="86"/>
      <c r="AB10" s="86"/>
      <c r="AC10" s="196">
        <f t="shared" si="0"/>
        <v>0</v>
      </c>
      <c r="AD10" s="265"/>
      <c r="AE10" s="88"/>
    </row>
    <row r="11" spans="3:38" ht="18.75" outlineLevel="1" x14ac:dyDescent="0.3">
      <c r="C11" s="380"/>
      <c r="D11" s="91"/>
      <c r="E11" s="91"/>
      <c r="F11" s="92"/>
      <c r="G11" s="93"/>
      <c r="H11" s="93"/>
      <c r="M11" s="255" t="s">
        <v>212</v>
      </c>
      <c r="N11" s="86"/>
      <c r="O11" s="86"/>
      <c r="P11" s="86"/>
      <c r="Q11" s="86"/>
      <c r="R11" s="86"/>
      <c r="S11" s="86"/>
      <c r="T11" s="86"/>
      <c r="U11" s="86"/>
      <c r="V11" s="86"/>
      <c r="W11" s="86"/>
      <c r="X11" s="86"/>
      <c r="Y11" s="86"/>
      <c r="Z11" s="86"/>
      <c r="AA11" s="86"/>
      <c r="AB11" s="86"/>
      <c r="AC11" s="196">
        <f t="shared" si="0"/>
        <v>0</v>
      </c>
      <c r="AD11" s="265"/>
      <c r="AE11" s="88"/>
    </row>
    <row r="12" spans="3:38" ht="18.75" outlineLevel="1" x14ac:dyDescent="0.3">
      <c r="C12" s="380"/>
      <c r="D12" s="93"/>
      <c r="E12" s="93"/>
      <c r="F12" s="92"/>
      <c r="G12" s="93"/>
      <c r="H12" s="93"/>
      <c r="M12" s="256" t="s">
        <v>80</v>
      </c>
      <c r="N12" s="86"/>
      <c r="O12" s="86"/>
      <c r="P12" s="86"/>
      <c r="Q12" s="86"/>
      <c r="R12" s="86"/>
      <c r="S12" s="86"/>
      <c r="T12" s="86"/>
      <c r="U12" s="86"/>
      <c r="V12" s="86"/>
      <c r="W12" s="86"/>
      <c r="X12" s="86"/>
      <c r="Y12" s="86"/>
      <c r="Z12" s="86"/>
      <c r="AA12" s="86"/>
      <c r="AB12" s="86"/>
      <c r="AC12" s="196">
        <f t="shared" si="0"/>
        <v>0</v>
      </c>
      <c r="AD12" s="265"/>
      <c r="AE12" s="88"/>
    </row>
    <row r="13" spans="3:38" ht="18.75" outlineLevel="1" x14ac:dyDescent="0.3">
      <c r="C13" s="381"/>
      <c r="D13" s="93"/>
      <c r="E13" s="93"/>
      <c r="F13" s="92"/>
      <c r="G13" s="93"/>
      <c r="H13" s="93"/>
      <c r="M13" s="256" t="s">
        <v>247</v>
      </c>
      <c r="N13" s="86"/>
      <c r="O13" s="86"/>
      <c r="P13" s="86"/>
      <c r="Q13" s="86"/>
      <c r="R13" s="86"/>
      <c r="S13" s="86"/>
      <c r="T13" s="86"/>
      <c r="U13" s="86"/>
      <c r="V13" s="86"/>
      <c r="W13" s="86"/>
      <c r="X13" s="86"/>
      <c r="Y13" s="86"/>
      <c r="Z13" s="86"/>
      <c r="AA13" s="86"/>
      <c r="AB13" s="86"/>
      <c r="AC13" s="196">
        <f t="shared" si="0"/>
        <v>0</v>
      </c>
      <c r="AD13" s="265"/>
      <c r="AE13" s="88"/>
    </row>
    <row r="14" spans="3:38" ht="18.75" customHeight="1" outlineLevel="1" thickBot="1" x14ac:dyDescent="0.35">
      <c r="C14" s="383" t="s">
        <v>328</v>
      </c>
      <c r="D14" s="378"/>
      <c r="E14" s="94"/>
      <c r="F14" s="95"/>
      <c r="G14" s="96"/>
      <c r="H14" s="96"/>
      <c r="M14" s="257" t="s">
        <v>81</v>
      </c>
      <c r="N14" s="86"/>
      <c r="O14" s="86"/>
      <c r="P14" s="86"/>
      <c r="Q14" s="86"/>
      <c r="R14" s="86"/>
      <c r="S14" s="86"/>
      <c r="T14" s="86"/>
      <c r="U14" s="86"/>
      <c r="V14" s="86"/>
      <c r="W14" s="86"/>
      <c r="X14" s="86"/>
      <c r="Y14" s="86"/>
      <c r="Z14" s="86"/>
      <c r="AA14" s="86"/>
      <c r="AB14" s="86"/>
      <c r="AC14" s="196">
        <f t="shared" si="0"/>
        <v>0</v>
      </c>
      <c r="AD14" s="266"/>
      <c r="AE14" s="88"/>
    </row>
    <row r="15" spans="3:38" outlineLevel="1" x14ac:dyDescent="0.25">
      <c r="C15" s="383"/>
      <c r="D15" s="378"/>
      <c r="E15" s="98"/>
      <c r="F15" s="28"/>
      <c r="G15" s="28"/>
      <c r="H15" s="99"/>
      <c r="I15" s="28"/>
      <c r="J15" s="28"/>
      <c r="K15" s="28"/>
      <c r="M15" s="258"/>
      <c r="N15" s="101"/>
      <c r="O15" s="101"/>
      <c r="P15" s="101"/>
      <c r="Q15" s="101"/>
      <c r="R15" s="101"/>
      <c r="S15" s="101"/>
      <c r="T15" s="101"/>
      <c r="U15" s="101"/>
      <c r="V15" s="101"/>
      <c r="W15" s="101"/>
      <c r="X15" s="101"/>
      <c r="Y15" s="101"/>
      <c r="Z15" s="101"/>
      <c r="AA15" s="101"/>
      <c r="AB15" s="101"/>
      <c r="AC15" s="103"/>
      <c r="AD15" s="147"/>
      <c r="AE15" s="147"/>
    </row>
    <row r="16" spans="3:38" outlineLevel="1" x14ac:dyDescent="0.25">
      <c r="E16" s="98"/>
      <c r="F16" s="28"/>
      <c r="G16" s="28"/>
      <c r="H16" s="99"/>
      <c r="I16" s="28"/>
      <c r="J16" s="28"/>
      <c r="K16" s="28"/>
      <c r="M16" s="258"/>
      <c r="N16" s="101"/>
      <c r="O16" s="101"/>
      <c r="P16" s="101"/>
      <c r="Q16" s="101"/>
      <c r="R16" s="101"/>
      <c r="S16" s="101"/>
      <c r="T16" s="101"/>
      <c r="U16" s="101"/>
      <c r="V16" s="101"/>
      <c r="W16" s="101"/>
      <c r="X16" s="101"/>
      <c r="Y16" s="101"/>
      <c r="Z16" s="101"/>
      <c r="AA16" s="101"/>
      <c r="AB16" s="101"/>
      <c r="AC16" s="103"/>
      <c r="AD16" s="147"/>
      <c r="AE16" s="147"/>
    </row>
    <row r="17" spans="1:31" ht="30" customHeight="1" outlineLevel="1" x14ac:dyDescent="0.5">
      <c r="B17" s="106"/>
      <c r="C17" s="319" t="s">
        <v>57</v>
      </c>
      <c r="D17" s="319"/>
      <c r="E17" s="319"/>
      <c r="F17" s="319"/>
      <c r="G17" s="319"/>
      <c r="H17" s="319"/>
      <c r="I17" s="319"/>
      <c r="J17" s="319"/>
      <c r="K17" s="319"/>
      <c r="M17" s="382" t="s">
        <v>329</v>
      </c>
      <c r="N17" s="382"/>
      <c r="O17" s="382"/>
      <c r="P17" s="382"/>
      <c r="Q17" s="382"/>
      <c r="R17" s="382"/>
      <c r="S17" s="382"/>
      <c r="T17" s="382"/>
      <c r="U17" s="382"/>
      <c r="V17" s="382"/>
      <c r="W17" s="382"/>
      <c r="X17" s="382"/>
      <c r="Y17" s="382"/>
      <c r="Z17" s="382"/>
      <c r="AA17" s="382"/>
      <c r="AB17" s="382"/>
      <c r="AC17" s="382"/>
      <c r="AD17" s="382"/>
      <c r="AE17" s="382"/>
    </row>
    <row r="18" spans="1:31" ht="30" customHeight="1" thickBot="1" x14ac:dyDescent="0.3">
      <c r="E18" s="19"/>
      <c r="K18" s="76"/>
      <c r="M18" s="382"/>
      <c r="N18" s="382"/>
      <c r="O18" s="382"/>
      <c r="P18" s="382"/>
      <c r="Q18" s="382"/>
      <c r="R18" s="382"/>
      <c r="S18" s="382"/>
      <c r="T18" s="382"/>
      <c r="U18" s="382"/>
      <c r="V18" s="382"/>
      <c r="W18" s="382"/>
      <c r="X18" s="382"/>
      <c r="Y18" s="382"/>
      <c r="Z18" s="382"/>
      <c r="AA18" s="382"/>
      <c r="AB18" s="382"/>
      <c r="AC18" s="382"/>
      <c r="AD18" s="382"/>
      <c r="AE18" s="382"/>
    </row>
    <row r="19" spans="1:31" x14ac:dyDescent="0.25">
      <c r="C19" s="356" t="s">
        <v>330</v>
      </c>
      <c r="D19" s="357"/>
      <c r="E19" s="358"/>
      <c r="G19" s="359" t="s">
        <v>331</v>
      </c>
      <c r="H19" s="360"/>
      <c r="I19" s="361"/>
      <c r="K19" s="76"/>
      <c r="M19" s="168"/>
      <c r="N19" s="259"/>
      <c r="O19" s="168"/>
      <c r="P19" s="168"/>
      <c r="Q19" s="168"/>
      <c r="R19" s="168"/>
      <c r="S19" s="168"/>
      <c r="T19" s="168"/>
      <c r="U19" s="168"/>
      <c r="V19" s="168"/>
      <c r="W19" s="168"/>
      <c r="X19" s="168"/>
      <c r="Y19" s="168"/>
      <c r="Z19" s="168"/>
      <c r="AA19" s="168"/>
      <c r="AB19" s="168"/>
      <c r="AC19" s="168"/>
      <c r="AD19" s="168"/>
      <c r="AE19" s="168"/>
    </row>
    <row r="20" spans="1:31" ht="60" customHeight="1" x14ac:dyDescent="0.25">
      <c r="A20" s="362" t="s">
        <v>332</v>
      </c>
      <c r="B20" s="363"/>
      <c r="C20" s="228" t="s">
        <v>333</v>
      </c>
      <c r="D20" s="107" t="s">
        <v>334</v>
      </c>
      <c r="E20" s="108" t="s">
        <v>335</v>
      </c>
      <c r="F20" s="109" t="s">
        <v>336</v>
      </c>
      <c r="G20" s="110" t="s">
        <v>387</v>
      </c>
      <c r="H20" s="107" t="s">
        <v>337</v>
      </c>
      <c r="I20" s="108" t="s">
        <v>338</v>
      </c>
      <c r="J20" s="111" t="s">
        <v>339</v>
      </c>
      <c r="K20" s="107" t="s">
        <v>340</v>
      </c>
      <c r="M20" s="168"/>
      <c r="N20" s="260" t="s">
        <v>304</v>
      </c>
      <c r="O20" s="260" t="s">
        <v>305</v>
      </c>
      <c r="P20" s="260" t="s">
        <v>306</v>
      </c>
      <c r="Q20" s="260" t="s">
        <v>307</v>
      </c>
      <c r="R20" s="260" t="s">
        <v>308</v>
      </c>
      <c r="S20" s="260" t="s">
        <v>309</v>
      </c>
      <c r="T20" s="260" t="s">
        <v>310</v>
      </c>
      <c r="U20" s="260" t="s">
        <v>311</v>
      </c>
      <c r="V20" s="260" t="s">
        <v>312</v>
      </c>
      <c r="W20" s="260" t="s">
        <v>313</v>
      </c>
      <c r="X20" s="260" t="s">
        <v>314</v>
      </c>
      <c r="Y20" s="260" t="s">
        <v>315</v>
      </c>
      <c r="Z20" s="260" t="s">
        <v>316</v>
      </c>
      <c r="AA20" s="260" t="s">
        <v>317</v>
      </c>
      <c r="AB20" s="260" t="s">
        <v>291</v>
      </c>
      <c r="AC20" s="261" t="s">
        <v>292</v>
      </c>
      <c r="AD20" s="260" t="s">
        <v>341</v>
      </c>
      <c r="AE20" s="168"/>
    </row>
    <row r="21" spans="1:31" ht="19.5" customHeight="1" outlineLevel="1" x14ac:dyDescent="0.3">
      <c r="A21" s="364">
        <f>'Basisdaten zum Projekt'!D12</f>
        <v>44652</v>
      </c>
      <c r="B21" s="366">
        <f>'Basisdaten zum Projekt'!E12</f>
        <v>45016</v>
      </c>
      <c r="C21" s="334">
        <f>IFERROR(SUMIF(B:B,M21,G:G),0)</f>
        <v>0</v>
      </c>
      <c r="D21" s="328">
        <f>MROUND(SUMIF(B:B,M21,F:F),0.5)</f>
        <v>0</v>
      </c>
      <c r="E21" s="336">
        <f>IFERROR(C21/D21,0)</f>
        <v>0</v>
      </c>
      <c r="F21" s="338">
        <f>E21*MROUND(J21,0.5)</f>
        <v>0</v>
      </c>
      <c r="G21" s="340">
        <f>SUMIF(B:B,M21,J:J)</f>
        <v>0</v>
      </c>
      <c r="H21" s="342">
        <f>IFERROR(G21-F21,0)</f>
        <v>0</v>
      </c>
      <c r="I21" s="368">
        <f>(SUMIF(B:B,M21,I:I))</f>
        <v>0</v>
      </c>
      <c r="J21" s="346">
        <f>IFERROR(((SUMIF(B:B,M21,AC:AC))/$H$6),0)</f>
        <v>0</v>
      </c>
      <c r="K21" s="328">
        <f>D21-J21</f>
        <v>0</v>
      </c>
      <c r="M21" s="249" t="s">
        <v>77</v>
      </c>
      <c r="N21" s="115">
        <f>IFERROR(IF(($I21&lt;$J21),(SUMIF($B:$B,$M21,N:N)/SUMIF($B:$B,$M21,$AC:$AC)*$I21),(SUMIF($B:$B,$M21,N:N)/SUMIF($B:$B,$M21,$AC:$AC)*$J21)),0)</f>
        <v>0</v>
      </c>
      <c r="O21" s="115">
        <f t="shared" ref="O21:AB29" si="1">IFERROR(IF(($I21&lt;$J21),(SUMIF($B:$B,$M21,O:O)/SUMIF($B:$B,$M21,$AC:$AC)*$I21),(SUMIF($B:$B,$M21,O:O)/SUMIF($B:$B,$M21,$AC:$AC)*$J21)),0)</f>
        <v>0</v>
      </c>
      <c r="P21" s="115">
        <f t="shared" si="1"/>
        <v>0</v>
      </c>
      <c r="Q21" s="115">
        <f t="shared" si="1"/>
        <v>0</v>
      </c>
      <c r="R21" s="115">
        <f t="shared" si="1"/>
        <v>0</v>
      </c>
      <c r="S21" s="115">
        <f t="shared" si="1"/>
        <v>0</v>
      </c>
      <c r="T21" s="115">
        <f t="shared" si="1"/>
        <v>0</v>
      </c>
      <c r="U21" s="115">
        <f t="shared" si="1"/>
        <v>0</v>
      </c>
      <c r="V21" s="115">
        <f t="shared" si="1"/>
        <v>0</v>
      </c>
      <c r="W21" s="115">
        <f t="shared" si="1"/>
        <v>0</v>
      </c>
      <c r="X21" s="115">
        <f t="shared" si="1"/>
        <v>0</v>
      </c>
      <c r="Y21" s="115">
        <f t="shared" si="1"/>
        <v>0</v>
      </c>
      <c r="Z21" s="115">
        <f t="shared" si="1"/>
        <v>0</v>
      </c>
      <c r="AA21" s="115">
        <f t="shared" si="1"/>
        <v>0</v>
      </c>
      <c r="AB21" s="115">
        <f t="shared" si="1"/>
        <v>0</v>
      </c>
      <c r="AC21" s="213">
        <f>SUM(N21:AB21)</f>
        <v>0</v>
      </c>
      <c r="AD21" s="267">
        <f>ROUND(IF(F21&gt;G21,G21,F21),2)</f>
        <v>0</v>
      </c>
      <c r="AE21" s="168"/>
    </row>
    <row r="22" spans="1:31" ht="19.5" customHeight="1" outlineLevel="1" x14ac:dyDescent="0.3">
      <c r="A22" s="365"/>
      <c r="B22" s="367"/>
      <c r="C22" s="335"/>
      <c r="D22" s="329"/>
      <c r="E22" s="337"/>
      <c r="F22" s="339"/>
      <c r="G22" s="341"/>
      <c r="H22" s="343"/>
      <c r="I22" s="369"/>
      <c r="J22" s="347"/>
      <c r="K22" s="329"/>
      <c r="M22" s="251" t="s">
        <v>142</v>
      </c>
      <c r="N22" s="117">
        <f>IFERROR(IF(OR((N6+N7)=N21,N6=0),0,N21-N6-N7),"")</f>
        <v>0</v>
      </c>
      <c r="O22" s="117">
        <f t="shared" ref="O22:AC22" si="2">IFERROR(IF(OR((O6+O7)=O21,O6=0),0,O21-O6-O7),"")</f>
        <v>0</v>
      </c>
      <c r="P22" s="117">
        <f t="shared" si="2"/>
        <v>0</v>
      </c>
      <c r="Q22" s="117">
        <f t="shared" si="2"/>
        <v>0</v>
      </c>
      <c r="R22" s="117">
        <f t="shared" si="2"/>
        <v>0</v>
      </c>
      <c r="S22" s="117">
        <f t="shared" si="2"/>
        <v>0</v>
      </c>
      <c r="T22" s="117">
        <f t="shared" si="2"/>
        <v>0</v>
      </c>
      <c r="U22" s="117">
        <f t="shared" si="2"/>
        <v>0</v>
      </c>
      <c r="V22" s="117">
        <f t="shared" si="2"/>
        <v>0</v>
      </c>
      <c r="W22" s="117">
        <f t="shared" si="2"/>
        <v>0</v>
      </c>
      <c r="X22" s="117">
        <f t="shared" si="2"/>
        <v>0</v>
      </c>
      <c r="Y22" s="117">
        <f t="shared" si="2"/>
        <v>0</v>
      </c>
      <c r="Z22" s="117">
        <f t="shared" si="2"/>
        <v>0</v>
      </c>
      <c r="AA22" s="117">
        <f t="shared" si="2"/>
        <v>0</v>
      </c>
      <c r="AB22" s="117">
        <f t="shared" si="2"/>
        <v>0</v>
      </c>
      <c r="AC22" s="213">
        <f t="shared" si="2"/>
        <v>0</v>
      </c>
      <c r="AD22" s="268">
        <f>IFERROR(IF(OR((AD6+AD7)=AD21,AD6=0),0,AD21-AD6-AD7),"")</f>
        <v>0</v>
      </c>
      <c r="AE22" s="263" t="str">
        <f>IF((AD21)=AD6+AD7,"no adjustment needed",IF(AD6=0,"no adjustment needed","adjustment needed"))</f>
        <v>no adjustment needed</v>
      </c>
    </row>
    <row r="23" spans="1:31" ht="19.5" customHeight="1" outlineLevel="1" x14ac:dyDescent="0.3">
      <c r="A23" s="352">
        <f>'Basisdaten zum Projekt'!D13</f>
        <v>45017</v>
      </c>
      <c r="B23" s="354">
        <f>'Basisdaten zum Projekt'!E13</f>
        <v>45747</v>
      </c>
      <c r="C23" s="334">
        <f>IFERROR(SUMIF(B:B,M23,G:G),0)</f>
        <v>0</v>
      </c>
      <c r="D23" s="328">
        <f>MROUND(SUMIF(B:B,M23,F:F),0.5)</f>
        <v>0</v>
      </c>
      <c r="E23" s="336">
        <f>IFERROR(C23/D23,0)</f>
        <v>0</v>
      </c>
      <c r="F23" s="338">
        <f>E23*MROUND(J23,0.5)</f>
        <v>0</v>
      </c>
      <c r="G23" s="340">
        <f>SUMIF(B:B,M23,J:J)</f>
        <v>0</v>
      </c>
      <c r="H23" s="342">
        <f>IFERROR(G23-F23,0)</f>
        <v>0</v>
      </c>
      <c r="I23" s="344">
        <f t="shared" ref="I23" si="3">(SUMIF(B:B,M23,I:I))</f>
        <v>0</v>
      </c>
      <c r="J23" s="346">
        <f>IFERROR(((SUMIF(B:B,M23,AC:AC))/$H$6),0)</f>
        <v>0</v>
      </c>
      <c r="K23" s="328">
        <f>D23-J23</f>
        <v>0</v>
      </c>
      <c r="M23" s="252" t="s">
        <v>78</v>
      </c>
      <c r="N23" s="115">
        <f>IFERROR(IF(($I23&lt;$J23),(SUMIF($B:$B,$M23,N:N)/SUMIF($B:$B,$M23,$AC:$AC)*$I23),(SUMIF($B:$B,$M23,N:N)/SUMIF($B:$B,$M23,$AC:$AC)*$J23)),0)</f>
        <v>0</v>
      </c>
      <c r="O23" s="115">
        <f t="shared" si="1"/>
        <v>0</v>
      </c>
      <c r="P23" s="115">
        <f t="shared" si="1"/>
        <v>0</v>
      </c>
      <c r="Q23" s="115">
        <f t="shared" si="1"/>
        <v>0</v>
      </c>
      <c r="R23" s="115">
        <f t="shared" si="1"/>
        <v>0</v>
      </c>
      <c r="S23" s="115">
        <f t="shared" si="1"/>
        <v>0</v>
      </c>
      <c r="T23" s="115">
        <f t="shared" si="1"/>
        <v>0</v>
      </c>
      <c r="U23" s="115">
        <f t="shared" si="1"/>
        <v>0</v>
      </c>
      <c r="V23" s="115">
        <f t="shared" si="1"/>
        <v>0</v>
      </c>
      <c r="W23" s="115">
        <f t="shared" si="1"/>
        <v>0</v>
      </c>
      <c r="X23" s="115">
        <f t="shared" si="1"/>
        <v>0</v>
      </c>
      <c r="Y23" s="115">
        <f t="shared" si="1"/>
        <v>0</v>
      </c>
      <c r="Z23" s="115">
        <f t="shared" si="1"/>
        <v>0</v>
      </c>
      <c r="AA23" s="115">
        <f t="shared" si="1"/>
        <v>0</v>
      </c>
      <c r="AB23" s="115">
        <f t="shared" si="1"/>
        <v>0</v>
      </c>
      <c r="AC23" s="213">
        <f>SUM(N23:AB23)</f>
        <v>0</v>
      </c>
      <c r="AD23" s="267">
        <f>ROUND(IF(F23&gt;G23,G23,F23),2)</f>
        <v>0</v>
      </c>
      <c r="AE23" s="264"/>
    </row>
    <row r="24" spans="1:31" ht="19.5" customHeight="1" outlineLevel="1" x14ac:dyDescent="0.3">
      <c r="A24" s="353"/>
      <c r="B24" s="355"/>
      <c r="C24" s="335"/>
      <c r="D24" s="329"/>
      <c r="E24" s="337"/>
      <c r="F24" s="339"/>
      <c r="G24" s="341"/>
      <c r="H24" s="343"/>
      <c r="I24" s="345"/>
      <c r="J24" s="347"/>
      <c r="K24" s="329"/>
      <c r="M24" s="253" t="s">
        <v>177</v>
      </c>
      <c r="N24" s="117">
        <f>IFERROR(IF(OR((N8+N9)=N23,N8=0),0,N23-N8-N9),"")</f>
        <v>0</v>
      </c>
      <c r="O24" s="117">
        <f t="shared" ref="O24:AC24" si="4">IFERROR(IF(OR((O8+O9)=O23,O8=0),0,O23-O8-O9),"")</f>
        <v>0</v>
      </c>
      <c r="P24" s="117">
        <f t="shared" si="4"/>
        <v>0</v>
      </c>
      <c r="Q24" s="117">
        <f t="shared" si="4"/>
        <v>0</v>
      </c>
      <c r="R24" s="117">
        <f t="shared" si="4"/>
        <v>0</v>
      </c>
      <c r="S24" s="117">
        <f t="shared" si="4"/>
        <v>0</v>
      </c>
      <c r="T24" s="117">
        <f t="shared" si="4"/>
        <v>0</v>
      </c>
      <c r="U24" s="117">
        <f t="shared" si="4"/>
        <v>0</v>
      </c>
      <c r="V24" s="117">
        <f t="shared" si="4"/>
        <v>0</v>
      </c>
      <c r="W24" s="117">
        <f t="shared" si="4"/>
        <v>0</v>
      </c>
      <c r="X24" s="117">
        <f t="shared" si="4"/>
        <v>0</v>
      </c>
      <c r="Y24" s="117">
        <f t="shared" si="4"/>
        <v>0</v>
      </c>
      <c r="Z24" s="117">
        <f t="shared" si="4"/>
        <v>0</v>
      </c>
      <c r="AA24" s="117">
        <f t="shared" si="4"/>
        <v>0</v>
      </c>
      <c r="AB24" s="117">
        <f t="shared" si="4"/>
        <v>0</v>
      </c>
      <c r="AC24" s="213">
        <f t="shared" si="4"/>
        <v>0</v>
      </c>
      <c r="AD24" s="268">
        <f>IFERROR(IF(OR((AD8+AD9)=AD23,AD8=0),0,AD23-AD8-AD9),"")</f>
        <v>0</v>
      </c>
      <c r="AE24" s="263" t="str">
        <f>IF((AD23)=AD8+AD9,"no adjustment needed",IF(AD8=0,"no adjustment needed","adjustment needed"))</f>
        <v>no adjustment needed</v>
      </c>
    </row>
    <row r="25" spans="1:31" ht="19.5" customHeight="1" outlineLevel="1" x14ac:dyDescent="0.3">
      <c r="A25" s="348" t="str">
        <f>'Basisdaten zum Projekt'!D14</f>
        <v/>
      </c>
      <c r="B25" s="350" t="str">
        <f>'Basisdaten zum Projekt'!E14</f>
        <v/>
      </c>
      <c r="C25" s="334">
        <f>IFERROR(SUMIF(B:B,M25,G:G),0)</f>
        <v>0</v>
      </c>
      <c r="D25" s="328">
        <f>MROUND(SUMIF(B:B,M25,F:F),0.5)</f>
        <v>0</v>
      </c>
      <c r="E25" s="336">
        <f>IFERROR(C25/D25,0)</f>
        <v>0</v>
      </c>
      <c r="F25" s="338">
        <f>E25*MROUND(J25,0.5)</f>
        <v>0</v>
      </c>
      <c r="G25" s="340">
        <f>SUMIF(B:B,M25,J:J)</f>
        <v>0</v>
      </c>
      <c r="H25" s="342">
        <f>IFERROR(G25-F25,0)</f>
        <v>0</v>
      </c>
      <c r="I25" s="344">
        <f t="shared" ref="I25" si="5">(SUMIF(B:B,M25,I:I))</f>
        <v>0</v>
      </c>
      <c r="J25" s="346">
        <f>IFERROR(((SUMIF(B:B,M25,AC:AC))/$H$6),0)</f>
        <v>0</v>
      </c>
      <c r="K25" s="328">
        <f t="shared" ref="K25:K29" si="6">D25-J25</f>
        <v>0</v>
      </c>
      <c r="M25" s="254" t="s">
        <v>79</v>
      </c>
      <c r="N25" s="115">
        <f>IFERROR(IF(($I25&lt;$J25),(SUMIF($B:$B,$M25,N:N)/SUMIF($B:$B,$M25,$AC:$AC)*$I25),(SUMIF($B:$B,$M25,N:N)/SUMIF($B:$B,$M25,$AC:$AC)*$J25)),0)</f>
        <v>0</v>
      </c>
      <c r="O25" s="115">
        <f t="shared" si="1"/>
        <v>0</v>
      </c>
      <c r="P25" s="115">
        <f t="shared" si="1"/>
        <v>0</v>
      </c>
      <c r="Q25" s="115">
        <f t="shared" si="1"/>
        <v>0</v>
      </c>
      <c r="R25" s="115">
        <f t="shared" si="1"/>
        <v>0</v>
      </c>
      <c r="S25" s="115">
        <f t="shared" si="1"/>
        <v>0</v>
      </c>
      <c r="T25" s="115">
        <f t="shared" si="1"/>
        <v>0</v>
      </c>
      <c r="U25" s="115">
        <f t="shared" si="1"/>
        <v>0</v>
      </c>
      <c r="V25" s="115">
        <f t="shared" si="1"/>
        <v>0</v>
      </c>
      <c r="W25" s="115">
        <f t="shared" si="1"/>
        <v>0</v>
      </c>
      <c r="X25" s="115">
        <f t="shared" si="1"/>
        <v>0</v>
      </c>
      <c r="Y25" s="115">
        <f t="shared" si="1"/>
        <v>0</v>
      </c>
      <c r="Z25" s="115">
        <f t="shared" si="1"/>
        <v>0</v>
      </c>
      <c r="AA25" s="115">
        <f t="shared" si="1"/>
        <v>0</v>
      </c>
      <c r="AB25" s="115">
        <f t="shared" si="1"/>
        <v>0</v>
      </c>
      <c r="AC25" s="213">
        <f t="shared" ref="AC25:AC29" si="7">SUM(N25:AB25)</f>
        <v>0</v>
      </c>
      <c r="AD25" s="267">
        <f>ROUND(IF(F25&gt;G25,G25,F25),2)</f>
        <v>0</v>
      </c>
      <c r="AE25" s="264"/>
    </row>
    <row r="26" spans="1:31" ht="19.5" customHeight="1" outlineLevel="1" x14ac:dyDescent="0.3">
      <c r="A26" s="349"/>
      <c r="B26" s="351"/>
      <c r="C26" s="335"/>
      <c r="D26" s="329"/>
      <c r="E26" s="337"/>
      <c r="F26" s="339"/>
      <c r="G26" s="341"/>
      <c r="H26" s="343"/>
      <c r="I26" s="345"/>
      <c r="J26" s="347"/>
      <c r="K26" s="329"/>
      <c r="M26" s="255" t="s">
        <v>212</v>
      </c>
      <c r="N26" s="117">
        <f>IFERROR(IF(OR((N10+N11)=N25,N10=0),0,N25-N10-N11),"")</f>
        <v>0</v>
      </c>
      <c r="O26" s="117">
        <f t="shared" ref="O26:AC26" si="8">IFERROR(IF(OR((O10+O11)=O25,O10=0),0,O25-O10-O11),"")</f>
        <v>0</v>
      </c>
      <c r="P26" s="117">
        <f t="shared" si="8"/>
        <v>0</v>
      </c>
      <c r="Q26" s="117">
        <f t="shared" si="8"/>
        <v>0</v>
      </c>
      <c r="R26" s="117">
        <f t="shared" si="8"/>
        <v>0</v>
      </c>
      <c r="S26" s="117">
        <f t="shared" si="8"/>
        <v>0</v>
      </c>
      <c r="T26" s="117">
        <f t="shared" si="8"/>
        <v>0</v>
      </c>
      <c r="U26" s="117">
        <f t="shared" si="8"/>
        <v>0</v>
      </c>
      <c r="V26" s="117">
        <f t="shared" si="8"/>
        <v>0</v>
      </c>
      <c r="W26" s="117">
        <f t="shared" si="8"/>
        <v>0</v>
      </c>
      <c r="X26" s="117">
        <f t="shared" si="8"/>
        <v>0</v>
      </c>
      <c r="Y26" s="117">
        <f t="shared" si="8"/>
        <v>0</v>
      </c>
      <c r="Z26" s="117">
        <f t="shared" si="8"/>
        <v>0</v>
      </c>
      <c r="AA26" s="117">
        <f t="shared" si="8"/>
        <v>0</v>
      </c>
      <c r="AB26" s="117">
        <f t="shared" si="8"/>
        <v>0</v>
      </c>
      <c r="AC26" s="213">
        <f t="shared" si="8"/>
        <v>0</v>
      </c>
      <c r="AD26" s="268">
        <f>IFERROR(IF(OR((AD10+AD11)=AD25,AD10=0),0,AD25-AD10-AD11),"")</f>
        <v>0</v>
      </c>
      <c r="AE26" s="263" t="str">
        <f>IF((AD25)=AD10+AD11,"no adjustment needed",IF(AD10=0,"no adjustment needed","adjustment needed"))</f>
        <v>no adjustment needed</v>
      </c>
    </row>
    <row r="27" spans="1:31" ht="19.5" customHeight="1" outlineLevel="1" x14ac:dyDescent="0.3">
      <c r="A27" s="330" t="str">
        <f>'Basisdaten zum Projekt'!D15</f>
        <v/>
      </c>
      <c r="B27" s="332" t="str">
        <f>'Basisdaten zum Projekt'!E15</f>
        <v/>
      </c>
      <c r="C27" s="334">
        <f>IFERROR(SUMIF(B:B,M27,G:G),0)</f>
        <v>0</v>
      </c>
      <c r="D27" s="328">
        <f>MROUND(SUMIF(B:B,M27,F:F),0.5)</f>
        <v>0</v>
      </c>
      <c r="E27" s="336">
        <f>IFERROR(C27/D27,0)</f>
        <v>0</v>
      </c>
      <c r="F27" s="338">
        <f>E27*MROUND(J27,0.5)</f>
        <v>0</v>
      </c>
      <c r="G27" s="340">
        <f>SUMIF(B:B,M27,J:J)</f>
        <v>0</v>
      </c>
      <c r="H27" s="342">
        <f>IFERROR(G27-F27,0)</f>
        <v>0</v>
      </c>
      <c r="I27" s="344">
        <f t="shared" ref="I27" si="9">(SUMIF(B:B,M27,I:I))</f>
        <v>0</v>
      </c>
      <c r="J27" s="346">
        <f>IFERROR(((SUMIF(B:B,M27,AC:AC))/$H$6),0)</f>
        <v>0</v>
      </c>
      <c r="K27" s="328">
        <f t="shared" si="6"/>
        <v>0</v>
      </c>
      <c r="M27" s="256" t="s">
        <v>80</v>
      </c>
      <c r="N27" s="115">
        <f>IFERROR(IF(($I27&lt;$J27),(SUMIF($B:$B,$M27,N:N)/SUMIF($B:$B,$M27,$AC:$AC)*$I27),(SUMIF($B:$B,$M27,N:N)/SUMIF($B:$B,$M27,$AC:$AC)*$J27)),0)</f>
        <v>0</v>
      </c>
      <c r="O27" s="115">
        <f t="shared" si="1"/>
        <v>0</v>
      </c>
      <c r="P27" s="115">
        <f t="shared" si="1"/>
        <v>0</v>
      </c>
      <c r="Q27" s="115">
        <f t="shared" si="1"/>
        <v>0</v>
      </c>
      <c r="R27" s="115">
        <f t="shared" si="1"/>
        <v>0</v>
      </c>
      <c r="S27" s="115">
        <f t="shared" si="1"/>
        <v>0</v>
      </c>
      <c r="T27" s="115">
        <f t="shared" si="1"/>
        <v>0</v>
      </c>
      <c r="U27" s="115">
        <f t="shared" si="1"/>
        <v>0</v>
      </c>
      <c r="V27" s="115">
        <f t="shared" si="1"/>
        <v>0</v>
      </c>
      <c r="W27" s="115">
        <f t="shared" si="1"/>
        <v>0</v>
      </c>
      <c r="X27" s="115">
        <f t="shared" si="1"/>
        <v>0</v>
      </c>
      <c r="Y27" s="115">
        <f t="shared" si="1"/>
        <v>0</v>
      </c>
      <c r="Z27" s="115">
        <f t="shared" si="1"/>
        <v>0</v>
      </c>
      <c r="AA27" s="115">
        <f t="shared" si="1"/>
        <v>0</v>
      </c>
      <c r="AB27" s="115">
        <f t="shared" si="1"/>
        <v>0</v>
      </c>
      <c r="AC27" s="213">
        <f t="shared" si="7"/>
        <v>0</v>
      </c>
      <c r="AD27" s="267">
        <f>ROUND(IF(F27&gt;G27,G27,F27),2)</f>
        <v>0</v>
      </c>
      <c r="AE27" s="168"/>
    </row>
    <row r="28" spans="1:31" ht="19.5" customHeight="1" outlineLevel="1" x14ac:dyDescent="0.3">
      <c r="A28" s="331"/>
      <c r="B28" s="333"/>
      <c r="C28" s="335"/>
      <c r="D28" s="329"/>
      <c r="E28" s="337"/>
      <c r="F28" s="339"/>
      <c r="G28" s="341"/>
      <c r="H28" s="343"/>
      <c r="I28" s="345"/>
      <c r="J28" s="347"/>
      <c r="K28" s="329"/>
      <c r="M28" s="256" t="s">
        <v>247</v>
      </c>
      <c r="N28" s="117">
        <f>IFERROR(IF(OR((N12+N13)=N27,N12=0),0,N27-N12-N13),"")</f>
        <v>0</v>
      </c>
      <c r="O28" s="117">
        <f t="shared" ref="O28:AC28" si="10">IFERROR(IF(OR((O12+O13)=O27,O12=0),0,O27-O12-O13),"")</f>
        <v>0</v>
      </c>
      <c r="P28" s="117">
        <f t="shared" si="10"/>
        <v>0</v>
      </c>
      <c r="Q28" s="117">
        <f t="shared" si="10"/>
        <v>0</v>
      </c>
      <c r="R28" s="117">
        <f t="shared" si="10"/>
        <v>0</v>
      </c>
      <c r="S28" s="117">
        <f t="shared" si="10"/>
        <v>0</v>
      </c>
      <c r="T28" s="117">
        <f t="shared" si="10"/>
        <v>0</v>
      </c>
      <c r="U28" s="117">
        <f t="shared" si="10"/>
        <v>0</v>
      </c>
      <c r="V28" s="117">
        <f t="shared" si="10"/>
        <v>0</v>
      </c>
      <c r="W28" s="117">
        <f t="shared" si="10"/>
        <v>0</v>
      </c>
      <c r="X28" s="117">
        <f t="shared" si="10"/>
        <v>0</v>
      </c>
      <c r="Y28" s="117">
        <f t="shared" si="10"/>
        <v>0</v>
      </c>
      <c r="Z28" s="117">
        <f t="shared" si="10"/>
        <v>0</v>
      </c>
      <c r="AA28" s="117">
        <f t="shared" si="10"/>
        <v>0</v>
      </c>
      <c r="AB28" s="117">
        <f t="shared" si="10"/>
        <v>0</v>
      </c>
      <c r="AC28" s="213">
        <f t="shared" si="10"/>
        <v>0</v>
      </c>
      <c r="AD28" s="268">
        <f>IFERROR(IF(OR((AD12+AD13)=AD27,AD12=0),0,AD27-AD12-AD13),"")</f>
        <v>0</v>
      </c>
      <c r="AE28" s="263" t="str">
        <f>IF((AD27)=AD12+AD13,"no adjustment needed",IF(AD12=0,"no adjustment needed","adjustment needed"))</f>
        <v>no adjustment needed</v>
      </c>
    </row>
    <row r="29" spans="1:31" ht="19.5" customHeight="1" outlineLevel="1" thickBot="1" x14ac:dyDescent="0.35">
      <c r="A29" s="121" t="str">
        <f>'Basisdaten zum Projekt'!D16</f>
        <v/>
      </c>
      <c r="B29" s="122" t="str">
        <f>'Basisdaten zum Projekt'!E16</f>
        <v/>
      </c>
      <c r="C29" s="191">
        <f>IFERROR(SUMIF(B:B,M29,G:G),0)</f>
        <v>0</v>
      </c>
      <c r="D29" s="123">
        <f>MROUND(SUMIF(A:A,M29,G:G),0.5)</f>
        <v>0</v>
      </c>
      <c r="E29" s="192">
        <f>IFERROR(C29/D29,0)</f>
        <v>0</v>
      </c>
      <c r="F29" s="124">
        <f>E29*MROUND(J29,0.5)</f>
        <v>0</v>
      </c>
      <c r="G29" s="193">
        <f>SUMIF(B:B,M29,J:J)</f>
        <v>0</v>
      </c>
      <c r="H29" s="194">
        <f>IFERROR(G29-F29,0)</f>
        <v>0</v>
      </c>
      <c r="I29" s="125">
        <f>(SUMIF(B:B,M29,I:I))</f>
        <v>0</v>
      </c>
      <c r="J29" s="195">
        <f>IFERROR(((SUMIF(B:B,M29,AC:AC))/$H$6),0)</f>
        <v>0</v>
      </c>
      <c r="K29" s="114">
        <f t="shared" si="6"/>
        <v>0</v>
      </c>
      <c r="M29" s="257" t="s">
        <v>81</v>
      </c>
      <c r="N29" s="115">
        <f>IFERROR(IF(($I29&lt;$J29),(SUMIF($B:$B,$M29,N:N)/SUMIF($B:$B,$M29,$AC:$AC)*$I29),(SUMIF($B:$B,$M29,N:N)/SUMIF($B:$B,$M29,$AC:$AC)*$J29)),0)</f>
        <v>0</v>
      </c>
      <c r="O29" s="115">
        <f t="shared" si="1"/>
        <v>0</v>
      </c>
      <c r="P29" s="115">
        <f t="shared" si="1"/>
        <v>0</v>
      </c>
      <c r="Q29" s="115">
        <f t="shared" si="1"/>
        <v>0</v>
      </c>
      <c r="R29" s="115">
        <f t="shared" si="1"/>
        <v>0</v>
      </c>
      <c r="S29" s="115">
        <f t="shared" si="1"/>
        <v>0</v>
      </c>
      <c r="T29" s="115">
        <f t="shared" si="1"/>
        <v>0</v>
      </c>
      <c r="U29" s="115">
        <f t="shared" si="1"/>
        <v>0</v>
      </c>
      <c r="V29" s="115">
        <f t="shared" si="1"/>
        <v>0</v>
      </c>
      <c r="W29" s="115">
        <f t="shared" si="1"/>
        <v>0</v>
      </c>
      <c r="X29" s="115">
        <f t="shared" si="1"/>
        <v>0</v>
      </c>
      <c r="Y29" s="115">
        <f t="shared" si="1"/>
        <v>0</v>
      </c>
      <c r="Z29" s="115">
        <f t="shared" si="1"/>
        <v>0</v>
      </c>
      <c r="AA29" s="115">
        <f t="shared" si="1"/>
        <v>0</v>
      </c>
      <c r="AB29" s="115">
        <f t="shared" si="1"/>
        <v>0</v>
      </c>
      <c r="AC29" s="213">
        <f t="shared" si="7"/>
        <v>0</v>
      </c>
      <c r="AD29" s="267">
        <f>ROUND(IF(F29&gt;G29,G29,F29),2)</f>
        <v>0</v>
      </c>
      <c r="AE29" s="168"/>
    </row>
    <row r="30" spans="1:31" outlineLevel="1" x14ac:dyDescent="0.25">
      <c r="A30" s="126"/>
      <c r="B30" s="126"/>
      <c r="C30" s="127"/>
      <c r="D30" s="127"/>
      <c r="E30" s="128"/>
      <c r="F30" s="129"/>
      <c r="G30" s="130"/>
      <c r="H30" s="104"/>
      <c r="J30" s="129"/>
      <c r="K30" s="131"/>
      <c r="M30" s="100"/>
      <c r="N30" s="100"/>
      <c r="O30" s="100"/>
      <c r="P30" s="100"/>
      <c r="Q30" s="100"/>
      <c r="R30" s="100"/>
      <c r="S30" s="100"/>
      <c r="T30" s="100"/>
      <c r="U30" s="100"/>
      <c r="V30" s="100"/>
      <c r="W30" s="100"/>
      <c r="X30" s="100"/>
      <c r="Y30" s="100"/>
      <c r="Z30" s="100"/>
      <c r="AA30" s="100"/>
      <c r="AB30" s="100"/>
      <c r="AC30" s="100"/>
      <c r="AD30" s="100"/>
    </row>
    <row r="31" spans="1:31" outlineLevel="1" x14ac:dyDescent="0.25">
      <c r="A31" s="126"/>
      <c r="B31" s="126"/>
      <c r="C31" s="126"/>
      <c r="D31" s="126"/>
      <c r="E31" s="128"/>
      <c r="F31" s="129"/>
      <c r="G31" s="130"/>
      <c r="H31" s="104"/>
      <c r="K31" s="131"/>
      <c r="M31" s="100"/>
      <c r="N31" s="100"/>
      <c r="O31" s="100"/>
      <c r="P31" s="100"/>
      <c r="Q31" s="100"/>
      <c r="R31" s="100"/>
      <c r="S31" s="100"/>
      <c r="T31" s="100"/>
      <c r="U31" s="100"/>
      <c r="V31" s="100"/>
      <c r="W31" s="100"/>
      <c r="X31" s="100"/>
      <c r="Y31" s="100"/>
      <c r="Z31" s="100"/>
      <c r="AA31" s="100"/>
      <c r="AB31" s="100"/>
      <c r="AC31" s="100"/>
      <c r="AD31" s="100"/>
    </row>
    <row r="32" spans="1:31" ht="31.5" x14ac:dyDescent="0.25">
      <c r="C32" s="319" t="s">
        <v>59</v>
      </c>
      <c r="D32" s="319"/>
      <c r="E32" s="319"/>
      <c r="F32" s="319"/>
      <c r="G32" s="319"/>
      <c r="H32" s="319"/>
      <c r="I32" s="319"/>
      <c r="J32" s="132"/>
      <c r="N32" s="77"/>
    </row>
    <row r="33" spans="1:31" x14ac:dyDescent="0.25">
      <c r="N33" s="77"/>
    </row>
    <row r="34" spans="1:31" ht="47.25" customHeight="1" x14ac:dyDescent="0.25">
      <c r="C34" s="112" t="s">
        <v>342</v>
      </c>
      <c r="D34" s="112" t="s">
        <v>343</v>
      </c>
      <c r="E34" s="112" t="s">
        <v>344</v>
      </c>
      <c r="F34" s="112" t="s">
        <v>388</v>
      </c>
      <c r="G34" s="112" t="s">
        <v>346</v>
      </c>
      <c r="H34" s="133"/>
      <c r="I34" s="134"/>
      <c r="J34" s="134"/>
      <c r="M34" s="77"/>
    </row>
    <row r="35" spans="1:31" ht="15" customHeight="1" outlineLevel="1" x14ac:dyDescent="0.25">
      <c r="C35" s="135">
        <f>IF('Basisdaten zum Projekt'!C5=0,0,DATE(YEAR('Basisdaten zum Projekt'!C5),1,1))</f>
        <v>44562</v>
      </c>
      <c r="D35" s="136">
        <f>F60</f>
        <v>0</v>
      </c>
      <c r="E35" s="137">
        <f t="shared" ref="E35" si="11">IFERROR(AC61,0)</f>
        <v>0</v>
      </c>
      <c r="F35" s="138">
        <f t="shared" ref="F35:F41" si="12">D35-E35</f>
        <v>0</v>
      </c>
      <c r="G35" s="139" t="str">
        <f>INDEX($B$1:B149,SUMPRODUCT(MAX((B48:B59&lt;&gt;"")*ROW(B48:B59))))</f>
        <v>P1</v>
      </c>
      <c r="H35" s="320" t="s">
        <v>347</v>
      </c>
      <c r="I35" s="140"/>
      <c r="J35" s="140"/>
      <c r="K35" s="141"/>
      <c r="L35" s="142"/>
      <c r="M35" s="143"/>
    </row>
    <row r="36" spans="1:31" outlineLevel="1" x14ac:dyDescent="0.25">
      <c r="C36" s="135">
        <f>IFERROR(IF(EDATE(C35,12)&lt;=(DATE(YEAR('Basisdaten zum Projekt'!$C$6),1,1)),EDATE(C35,12),""),"")</f>
        <v>44927</v>
      </c>
      <c r="D36" s="136">
        <f>F75</f>
        <v>0</v>
      </c>
      <c r="E36" s="137">
        <f>IFERROR(AC76,0)</f>
        <v>0</v>
      </c>
      <c r="F36" s="138">
        <f t="shared" si="12"/>
        <v>0</v>
      </c>
      <c r="G36" s="139" t="str">
        <f>INDEX(B1:B149,SUMPRODUCT(MAX((B63:B74&lt;&gt;"")*ROW(B63:B74))))</f>
        <v>P2</v>
      </c>
      <c r="H36" s="320"/>
      <c r="I36" s="140"/>
      <c r="J36" s="140"/>
      <c r="K36" s="141"/>
      <c r="L36" s="141"/>
      <c r="M36" s="77"/>
    </row>
    <row r="37" spans="1:31" ht="15.75" outlineLevel="1" x14ac:dyDescent="0.25">
      <c r="C37" s="135">
        <f>IFERROR(IF(EDATE(C36,12)&lt;=(DATE(YEAR('Basisdaten zum Projekt'!$C$6),1,1)),EDATE(C36,12),""),"")</f>
        <v>45292</v>
      </c>
      <c r="D37" s="136">
        <f>F90</f>
        <v>0</v>
      </c>
      <c r="E37" s="137">
        <f>IFERROR(AC91,0)</f>
        <v>0</v>
      </c>
      <c r="F37" s="138">
        <f t="shared" si="12"/>
        <v>0</v>
      </c>
      <c r="G37" s="139" t="str">
        <f>INDEX(B1:B149,SUMPRODUCT(MAX((B78:B89&lt;&gt;"")*ROW(B78:B89))))</f>
        <v>P2</v>
      </c>
      <c r="H37" s="320"/>
      <c r="M37"/>
    </row>
    <row r="38" spans="1:31" outlineLevel="1" x14ac:dyDescent="0.25">
      <c r="C38" s="135">
        <f>IFERROR(IF(EDATE(C37,12)&lt;=(DATE(YEAR('Basisdaten zum Projekt'!$C$6),1,1)),EDATE(C37,12),""),"")</f>
        <v>45658</v>
      </c>
      <c r="D38" s="136">
        <f>F105</f>
        <v>0</v>
      </c>
      <c r="E38" s="137">
        <f>IFERROR(AC106,0)</f>
        <v>0</v>
      </c>
      <c r="F38" s="138">
        <f t="shared" si="12"/>
        <v>0</v>
      </c>
      <c r="G38" s="139" t="str">
        <f>INDEX(B1:B149,SUMPRODUCT(MAX((B93:B104&lt;&gt;"")*ROW(B93:B104))))</f>
        <v>P2</v>
      </c>
      <c r="H38" s="320"/>
      <c r="M38" s="77"/>
    </row>
    <row r="39" spans="1:31" outlineLevel="1" x14ac:dyDescent="0.25">
      <c r="C39" s="135" t="str">
        <f>IFERROR(IF(EDATE(C38,12)&lt;=(DATE(YEAR('Basisdaten zum Projekt'!$C$6),1,1)),EDATE(C38,12),""),"")</f>
        <v/>
      </c>
      <c r="D39" s="136">
        <f>F120</f>
        <v>0</v>
      </c>
      <c r="E39" s="137">
        <f>IFERROR(AC121,0)</f>
        <v>0</v>
      </c>
      <c r="F39" s="138">
        <f t="shared" si="12"/>
        <v>0</v>
      </c>
      <c r="G39" s="139">
        <f>INDEX(B1:B149,SUMPRODUCT(MAX((B108:B119&lt;&gt;"")*ROW(B108:B119))))</f>
        <v>0</v>
      </c>
      <c r="H39" s="320"/>
      <c r="M39" s="144"/>
    </row>
    <row r="40" spans="1:31" outlineLevel="1" x14ac:dyDescent="0.25">
      <c r="C40" s="135" t="str">
        <f>IFERROR(IF(EDATE(C39,12)&lt;=(DATE(YEAR('Basisdaten zum Projekt'!$C$6),1,1)),EDATE(C39,12),""),"")</f>
        <v/>
      </c>
      <c r="D40" s="136">
        <f>F135</f>
        <v>0</v>
      </c>
      <c r="E40" s="137">
        <f>IFERROR(AC136,0)</f>
        <v>0</v>
      </c>
      <c r="F40" s="138">
        <f t="shared" si="12"/>
        <v>0</v>
      </c>
      <c r="G40" s="139">
        <f>INDEX(B1:B149,SUMPRODUCT(MAX((B123:B134&lt;&gt;"")*ROW(B123:B134))))</f>
        <v>0</v>
      </c>
      <c r="H40" s="320"/>
      <c r="M40" s="77"/>
    </row>
    <row r="41" spans="1:31" outlineLevel="1" x14ac:dyDescent="0.25">
      <c r="C41" s="135" t="str">
        <f>IFERROR(IF(EDATE(C40,12)&lt;=(DATE(YEAR('Basisdaten zum Projekt'!$C$6),1,1)),EDATE(C40,12),""),"")</f>
        <v/>
      </c>
      <c r="D41" s="136">
        <f>F150</f>
        <v>0</v>
      </c>
      <c r="E41" s="137">
        <f>IFERROR(AC151,0)</f>
        <v>0</v>
      </c>
      <c r="F41" s="138">
        <f t="shared" si="12"/>
        <v>0</v>
      </c>
      <c r="G41" s="139">
        <f>INDEX(B1:B149,SUMPRODUCT(MAX((B138:B149&lt;&gt;"")*ROW(B138:B149))))</f>
        <v>0</v>
      </c>
      <c r="H41" s="320"/>
      <c r="N41" s="77"/>
    </row>
    <row r="42" spans="1:31" outlineLevel="1" x14ac:dyDescent="0.25">
      <c r="E42" s="145"/>
      <c r="F42" s="146"/>
      <c r="G42" s="103"/>
      <c r="H42" s="147"/>
      <c r="I42" s="148"/>
      <c r="J42" s="149"/>
      <c r="O42" s="77"/>
    </row>
    <row r="43" spans="1:31" ht="24.75" customHeight="1" outlineLevel="1" x14ac:dyDescent="0.25">
      <c r="E43" s="145"/>
      <c r="F43" s="146"/>
      <c r="G43" s="103"/>
      <c r="H43" s="147"/>
      <c r="I43" s="150"/>
      <c r="J43" s="150"/>
      <c r="K43" s="149"/>
      <c r="O43" s="77"/>
    </row>
    <row r="44" spans="1:31" ht="33.75" x14ac:dyDescent="0.25">
      <c r="B44" s="319" t="s">
        <v>54</v>
      </c>
      <c r="C44" s="319"/>
      <c r="D44" s="319"/>
      <c r="E44" s="319"/>
      <c r="F44" s="319"/>
      <c r="G44" s="319"/>
      <c r="H44" s="319"/>
      <c r="I44" s="319"/>
      <c r="J44" s="319"/>
      <c r="K44" s="151"/>
      <c r="M44" s="321" t="s">
        <v>55</v>
      </c>
      <c r="N44" s="321"/>
      <c r="O44" s="321"/>
      <c r="P44" s="321"/>
      <c r="Q44" s="321"/>
      <c r="R44" s="321"/>
      <c r="S44" s="321"/>
      <c r="T44" s="321"/>
      <c r="U44" s="321"/>
      <c r="V44" s="321"/>
      <c r="W44" s="321"/>
      <c r="X44" s="321"/>
      <c r="Y44" s="321"/>
      <c r="Z44" s="321"/>
      <c r="AA44" s="321"/>
      <c r="AB44" s="321"/>
      <c r="AC44" s="321"/>
      <c r="AD44" s="321"/>
      <c r="AE44" s="321"/>
    </row>
    <row r="45" spans="1:31" ht="15.75" thickBot="1" x14ac:dyDescent="0.3">
      <c r="A45" s="45"/>
      <c r="E45" s="45"/>
    </row>
    <row r="46" spans="1:31" ht="15.75" customHeight="1" x14ac:dyDescent="0.25">
      <c r="B46" s="152"/>
      <c r="C46" s="152"/>
      <c r="D46" s="152"/>
      <c r="E46" s="322" t="s">
        <v>330</v>
      </c>
      <c r="F46" s="323"/>
      <c r="G46" s="324"/>
      <c r="H46" s="322" t="s">
        <v>331</v>
      </c>
      <c r="I46" s="323"/>
      <c r="J46" s="324"/>
      <c r="N46" s="325" t="s">
        <v>348</v>
      </c>
      <c r="O46" s="326"/>
      <c r="P46" s="326"/>
      <c r="Q46" s="326"/>
      <c r="R46" s="326"/>
      <c r="S46" s="326"/>
      <c r="T46" s="326"/>
      <c r="U46" s="326"/>
      <c r="V46" s="326"/>
      <c r="W46" s="326"/>
      <c r="X46" s="326"/>
      <c r="Y46" s="326"/>
      <c r="Z46" s="326"/>
      <c r="AA46" s="326"/>
      <c r="AB46" s="326"/>
      <c r="AC46" s="327"/>
    </row>
    <row r="47" spans="1:31" ht="49.5" customHeight="1" x14ac:dyDescent="0.25">
      <c r="B47" s="153" t="s">
        <v>105</v>
      </c>
      <c r="C47" s="153" t="s">
        <v>71</v>
      </c>
      <c r="D47" s="154" t="s">
        <v>349</v>
      </c>
      <c r="E47" s="155" t="s">
        <v>350</v>
      </c>
      <c r="F47" s="31" t="s">
        <v>351</v>
      </c>
      <c r="G47" s="156" t="s">
        <v>352</v>
      </c>
      <c r="H47" s="157" t="s">
        <v>350</v>
      </c>
      <c r="I47" s="31" t="s">
        <v>351</v>
      </c>
      <c r="J47" s="156" t="s">
        <v>353</v>
      </c>
      <c r="M47" s="31" t="s">
        <v>349</v>
      </c>
      <c r="N47" s="158" t="s">
        <v>354</v>
      </c>
      <c r="O47" s="158" t="s">
        <v>355</v>
      </c>
      <c r="P47" s="158" t="s">
        <v>356</v>
      </c>
      <c r="Q47" s="158" t="s">
        <v>357</v>
      </c>
      <c r="R47" s="158" t="s">
        <v>358</v>
      </c>
      <c r="S47" s="31" t="s">
        <v>359</v>
      </c>
      <c r="T47" s="31" t="s">
        <v>360</v>
      </c>
      <c r="U47" s="31" t="s">
        <v>361</v>
      </c>
      <c r="V47" s="31" t="s">
        <v>362</v>
      </c>
      <c r="W47" s="31" t="s">
        <v>363</v>
      </c>
      <c r="X47" s="31" t="s">
        <v>364</v>
      </c>
      <c r="Y47" s="31" t="s">
        <v>365</v>
      </c>
      <c r="Z47" s="31" t="s">
        <v>366</v>
      </c>
      <c r="AA47" s="31" t="s">
        <v>367</v>
      </c>
      <c r="AB47" s="31" t="s">
        <v>368</v>
      </c>
      <c r="AC47" s="158" t="s">
        <v>369</v>
      </c>
      <c r="AE47" s="159"/>
    </row>
    <row r="48" spans="1:31" outlineLevel="1" x14ac:dyDescent="0.25">
      <c r="B48" s="160" t="str">
        <f>IF(C48&gt;0,IFERROR(_xlfn.IFS(D48&lt;=DATE(YEAR('Basisdaten zum Projekt'!$E$12),MONTH('Basisdaten zum Projekt'!$E$12),1),'Basisdaten zum Projekt'!$A$12,D48&lt;=DATE(YEAR('Basisdaten zum Projekt'!$E$13),MONTH('Basisdaten zum Projekt'!$E$13),1),'Basisdaten zum Projekt'!$A$13,D48&lt;=DATE(YEAR('Basisdaten zum Projekt'!$E$14),MONTH('Basisdaten zum Projekt'!$E$14),1),'Basisdaten zum Projekt'!$A$14,D48&lt;=DATE(YEAR('Basisdaten zum Projekt'!$E$15),MONTH('Basisdaten zum Projekt'!$E$15),1),'Basisdaten zum Projekt'!$A$15,D48&lt;=DATE(YEAR('Basisdaten zum Projekt'!$E$16),MONTH('Basisdaten zum Projekt'!$E$16),1),'Basisdaten zum Projekt'!$A$16),""),"")</f>
        <v/>
      </c>
      <c r="C48" s="160">
        <f>IF(DATE(YEAR('Basisdaten zum Projekt'!$C$5),MONTH('Basisdaten zum Projekt'!$C$5),1)=D48,1,0)</f>
        <v>0</v>
      </c>
      <c r="D48" s="161">
        <f>IF('Basisdaten zum Projekt'!C5=0,0,DATE(YEAR('Basisdaten zum Projekt'!$C$5),1,1))</f>
        <v>44562</v>
      </c>
      <c r="E48" s="162"/>
      <c r="F48" s="115">
        <f t="shared" ref="F48:F59" si="13">215/12*E48</f>
        <v>0</v>
      </c>
      <c r="G48" s="163"/>
      <c r="H48" s="162"/>
      <c r="I48" s="115">
        <f t="shared" ref="I48:I59" si="14">215/12*H48</f>
        <v>0</v>
      </c>
      <c r="J48" s="164"/>
      <c r="M48" s="161">
        <f t="shared" ref="M48:M105" si="15">D48</f>
        <v>44562</v>
      </c>
      <c r="N48" s="166"/>
      <c r="O48" s="166"/>
      <c r="P48" s="166"/>
      <c r="Q48" s="166"/>
      <c r="R48" s="166"/>
      <c r="S48" s="166"/>
      <c r="T48" s="166"/>
      <c r="U48" s="166"/>
      <c r="V48" s="166"/>
      <c r="W48" s="166"/>
      <c r="X48" s="166"/>
      <c r="Y48" s="166"/>
      <c r="Z48" s="166"/>
      <c r="AA48" s="166"/>
      <c r="AB48" s="166"/>
      <c r="AC48" s="137">
        <f t="shared" ref="AC48:AC59" si="16">SUM(N48:AB48)</f>
        <v>0</v>
      </c>
      <c r="AE48" s="159"/>
    </row>
    <row r="49" spans="2:31" outlineLevel="1" x14ac:dyDescent="0.25">
      <c r="B49" s="160" t="str">
        <f>IF(C49&gt;0,IFERROR(_xlfn.IFS(D49&lt;=DATE(YEAR('Basisdaten zum Projekt'!$E$12),MONTH('Basisdaten zum Projekt'!$E$12),1),'Basisdaten zum Projekt'!$A$12,D49&lt;=DATE(YEAR('Basisdaten zum Projekt'!$E$13),MONTH('Basisdaten zum Projekt'!$E$13),1),'Basisdaten zum Projekt'!$A$13,D49&lt;=DATE(YEAR('Basisdaten zum Projekt'!$E$14),MONTH('Basisdaten zum Projekt'!$E$14),1),'Basisdaten zum Projekt'!$A$14,D49&lt;=DATE(YEAR('Basisdaten zum Projekt'!$E$15),MONTH('Basisdaten zum Projekt'!$E$15),1),'Basisdaten zum Projekt'!$A$15,D49&lt;=DATE(YEAR('Basisdaten zum Projekt'!$E$16),MONTH('Basisdaten zum Projekt'!$E$16),1),'Basisdaten zum Projekt'!$A$16),""),"")</f>
        <v/>
      </c>
      <c r="C49" s="160">
        <f>IF(C48&gt;0,C48+1,IF(DATE(YEAR('Basisdaten zum Projekt'!$C$5),MONTH('Basisdaten zum Projekt'!$C$5),1)=D49,1,0))</f>
        <v>0</v>
      </c>
      <c r="D49" s="161">
        <f t="shared" ref="D49:D59" si="17">DATE(YEAR(D48),MONTH(D48)+1,DAY(D48))</f>
        <v>44593</v>
      </c>
      <c r="E49" s="162"/>
      <c r="F49" s="115">
        <f t="shared" si="13"/>
        <v>0</v>
      </c>
      <c r="G49" s="163"/>
      <c r="H49" s="162"/>
      <c r="I49" s="115">
        <f t="shared" si="14"/>
        <v>0</v>
      </c>
      <c r="J49" s="164"/>
      <c r="M49" s="161">
        <f t="shared" si="15"/>
        <v>44593</v>
      </c>
      <c r="N49" s="166"/>
      <c r="O49" s="166"/>
      <c r="P49" s="166"/>
      <c r="Q49" s="166"/>
      <c r="R49" s="166"/>
      <c r="S49" s="166"/>
      <c r="T49" s="166"/>
      <c r="U49" s="166"/>
      <c r="V49" s="166"/>
      <c r="W49" s="166"/>
      <c r="X49" s="166"/>
      <c r="Y49" s="166"/>
      <c r="Z49" s="166"/>
      <c r="AA49" s="166"/>
      <c r="AB49" s="166"/>
      <c r="AC49" s="137">
        <f t="shared" si="16"/>
        <v>0</v>
      </c>
      <c r="AE49" s="159"/>
    </row>
    <row r="50" spans="2:31" outlineLevel="1" x14ac:dyDescent="0.25">
      <c r="B50" s="160" t="str">
        <f>IF(C50&gt;0,IFERROR(_xlfn.IFS(D50&lt;=DATE(YEAR('Basisdaten zum Projekt'!$E$12),MONTH('Basisdaten zum Projekt'!$E$12),1),'Basisdaten zum Projekt'!$A$12,D50&lt;=DATE(YEAR('Basisdaten zum Projekt'!$E$13),MONTH('Basisdaten zum Projekt'!$E$13),1),'Basisdaten zum Projekt'!$A$13,D50&lt;=DATE(YEAR('Basisdaten zum Projekt'!$E$14),MONTH('Basisdaten zum Projekt'!$E$14),1),'Basisdaten zum Projekt'!$A$14,D50&lt;=DATE(YEAR('Basisdaten zum Projekt'!$E$15),MONTH('Basisdaten zum Projekt'!$E$15),1),'Basisdaten zum Projekt'!$A$15,D50&lt;=DATE(YEAR('Basisdaten zum Projekt'!$E$16),MONTH('Basisdaten zum Projekt'!$E$16),1),'Basisdaten zum Projekt'!$A$16),""),"")</f>
        <v/>
      </c>
      <c r="C50" s="160">
        <f>IF(C49&gt;0,C49+1,IF(DATE(YEAR('Basisdaten zum Projekt'!$C$5),MONTH('Basisdaten zum Projekt'!$C$5),1)=D50,1,0))</f>
        <v>0</v>
      </c>
      <c r="D50" s="161">
        <f t="shared" si="17"/>
        <v>44621</v>
      </c>
      <c r="E50" s="162"/>
      <c r="F50" s="115">
        <f t="shared" si="13"/>
        <v>0</v>
      </c>
      <c r="G50" s="163"/>
      <c r="H50" s="162"/>
      <c r="I50" s="115">
        <f t="shared" si="14"/>
        <v>0</v>
      </c>
      <c r="J50" s="164"/>
      <c r="M50" s="161">
        <f t="shared" si="15"/>
        <v>44621</v>
      </c>
      <c r="N50" s="166"/>
      <c r="O50" s="166"/>
      <c r="P50" s="166"/>
      <c r="Q50" s="166"/>
      <c r="R50" s="166"/>
      <c r="S50" s="166"/>
      <c r="T50" s="166"/>
      <c r="U50" s="166"/>
      <c r="V50" s="166"/>
      <c r="W50" s="166"/>
      <c r="X50" s="166"/>
      <c r="Y50" s="166"/>
      <c r="Z50" s="166"/>
      <c r="AA50" s="166"/>
      <c r="AB50" s="166"/>
      <c r="AC50" s="137">
        <f t="shared" si="16"/>
        <v>0</v>
      </c>
      <c r="AE50" s="159"/>
    </row>
    <row r="51" spans="2:31" outlineLevel="1" x14ac:dyDescent="0.25">
      <c r="B51" s="160" t="str">
        <f>IF(C51&gt;0,IFERROR(_xlfn.IFS(D51&lt;=DATE(YEAR('Basisdaten zum Projekt'!$E$12),MONTH('Basisdaten zum Projekt'!$E$12),1),'Basisdaten zum Projekt'!$A$12,D51&lt;=DATE(YEAR('Basisdaten zum Projekt'!$E$13),MONTH('Basisdaten zum Projekt'!$E$13),1),'Basisdaten zum Projekt'!$A$13,D51&lt;=DATE(YEAR('Basisdaten zum Projekt'!$E$14),MONTH('Basisdaten zum Projekt'!$E$14),1),'Basisdaten zum Projekt'!$A$14,D51&lt;=DATE(YEAR('Basisdaten zum Projekt'!$E$15),MONTH('Basisdaten zum Projekt'!$E$15),1),'Basisdaten zum Projekt'!$A$15,D51&lt;=DATE(YEAR('Basisdaten zum Projekt'!$E$16),MONTH('Basisdaten zum Projekt'!$E$16),1),'Basisdaten zum Projekt'!$A$16),""),"")</f>
        <v>P1</v>
      </c>
      <c r="C51" s="160">
        <f>IF(C50&gt;0,C50+1,IF(DATE(YEAR('Basisdaten zum Projekt'!$C$5),MONTH('Basisdaten zum Projekt'!$C$5),1)=D51,1,0))</f>
        <v>1</v>
      </c>
      <c r="D51" s="161">
        <f t="shared" si="17"/>
        <v>44652</v>
      </c>
      <c r="E51" s="162"/>
      <c r="F51" s="115">
        <f t="shared" si="13"/>
        <v>0</v>
      </c>
      <c r="G51" s="163"/>
      <c r="H51" s="162"/>
      <c r="I51" s="115">
        <f t="shared" si="14"/>
        <v>0</v>
      </c>
      <c r="J51" s="164"/>
      <c r="M51" s="161">
        <f t="shared" si="15"/>
        <v>44652</v>
      </c>
      <c r="N51" s="166"/>
      <c r="O51" s="166"/>
      <c r="P51" s="166"/>
      <c r="Q51" s="166"/>
      <c r="R51" s="166"/>
      <c r="S51" s="166"/>
      <c r="T51" s="166"/>
      <c r="U51" s="166"/>
      <c r="V51" s="166"/>
      <c r="W51" s="166"/>
      <c r="X51" s="166"/>
      <c r="Y51" s="166"/>
      <c r="Z51" s="166"/>
      <c r="AA51" s="166"/>
      <c r="AB51" s="166"/>
      <c r="AC51" s="137">
        <f t="shared" si="16"/>
        <v>0</v>
      </c>
      <c r="AD51" s="167"/>
    </row>
    <row r="52" spans="2:31" outlineLevel="1" x14ac:dyDescent="0.25">
      <c r="B52" s="160" t="str">
        <f>IF(C52&gt;0,IFERROR(_xlfn.IFS(D52&lt;=DATE(YEAR('Basisdaten zum Projekt'!$E$12),MONTH('Basisdaten zum Projekt'!$E$12),1),'Basisdaten zum Projekt'!$A$12,D52&lt;=DATE(YEAR('Basisdaten zum Projekt'!$E$13),MONTH('Basisdaten zum Projekt'!$E$13),1),'Basisdaten zum Projekt'!$A$13,D52&lt;=DATE(YEAR('Basisdaten zum Projekt'!$E$14),MONTH('Basisdaten zum Projekt'!$E$14),1),'Basisdaten zum Projekt'!$A$14,D52&lt;=DATE(YEAR('Basisdaten zum Projekt'!$E$15),MONTH('Basisdaten zum Projekt'!$E$15),1),'Basisdaten zum Projekt'!$A$15,D52&lt;=DATE(YEAR('Basisdaten zum Projekt'!$E$16),MONTH('Basisdaten zum Projekt'!$E$16),1),'Basisdaten zum Projekt'!$A$16),""),"")</f>
        <v>P1</v>
      </c>
      <c r="C52" s="160">
        <f>IF(C51&gt;0,C51+1,IF(DATE(YEAR('Basisdaten zum Projekt'!$C$5),MONTH('Basisdaten zum Projekt'!$C$5),1)=D52,1,0))</f>
        <v>2</v>
      </c>
      <c r="D52" s="161">
        <f t="shared" si="17"/>
        <v>44682</v>
      </c>
      <c r="E52" s="198"/>
      <c r="F52" s="115">
        <f t="shared" si="13"/>
        <v>0</v>
      </c>
      <c r="G52" s="199"/>
      <c r="H52" s="198"/>
      <c r="I52" s="115">
        <f t="shared" si="14"/>
        <v>0</v>
      </c>
      <c r="J52" s="200"/>
      <c r="M52" s="161">
        <f t="shared" si="15"/>
        <v>44682</v>
      </c>
      <c r="N52" s="166"/>
      <c r="O52" s="166"/>
      <c r="P52" s="166"/>
      <c r="Q52" s="166"/>
      <c r="R52" s="166"/>
      <c r="S52" s="166"/>
      <c r="T52" s="166"/>
      <c r="U52" s="166"/>
      <c r="V52" s="166"/>
      <c r="W52" s="166"/>
      <c r="X52" s="166"/>
      <c r="Y52" s="166"/>
      <c r="Z52" s="166"/>
      <c r="AA52" s="166"/>
      <c r="AB52" s="166"/>
      <c r="AC52" s="137">
        <f t="shared" si="16"/>
        <v>0</v>
      </c>
      <c r="AD52" s="167"/>
      <c r="AE52" s="159"/>
    </row>
    <row r="53" spans="2:31" outlineLevel="1" x14ac:dyDescent="0.25">
      <c r="B53" s="160" t="str">
        <f>IF(C53&gt;0,IFERROR(_xlfn.IFS(D53&lt;=DATE(YEAR('Basisdaten zum Projekt'!$E$12),MONTH('Basisdaten zum Projekt'!$E$12),1),'Basisdaten zum Projekt'!$A$12,D53&lt;=DATE(YEAR('Basisdaten zum Projekt'!$E$13),MONTH('Basisdaten zum Projekt'!$E$13),1),'Basisdaten zum Projekt'!$A$13,D53&lt;=DATE(YEAR('Basisdaten zum Projekt'!$E$14),MONTH('Basisdaten zum Projekt'!$E$14),1),'Basisdaten zum Projekt'!$A$14,D53&lt;=DATE(YEAR('Basisdaten zum Projekt'!$E$15),MONTH('Basisdaten zum Projekt'!$E$15),1),'Basisdaten zum Projekt'!$A$15,D53&lt;=DATE(YEAR('Basisdaten zum Projekt'!$E$16),MONTH('Basisdaten zum Projekt'!$E$16),1),'Basisdaten zum Projekt'!$A$16),""),"")</f>
        <v>P1</v>
      </c>
      <c r="C53" s="160">
        <f>IF(C52&gt;0,C52+1,IF(DATE(YEAR('Basisdaten zum Projekt'!$C$5),MONTH('Basisdaten zum Projekt'!$C$5),1)=D53,1,0))</f>
        <v>3</v>
      </c>
      <c r="D53" s="161">
        <f t="shared" si="17"/>
        <v>44713</v>
      </c>
      <c r="E53" s="198"/>
      <c r="F53" s="115">
        <f t="shared" si="13"/>
        <v>0</v>
      </c>
      <c r="G53" s="199"/>
      <c r="H53" s="198"/>
      <c r="I53" s="115">
        <f t="shared" si="14"/>
        <v>0</v>
      </c>
      <c r="J53" s="200"/>
      <c r="M53" s="161">
        <f t="shared" si="15"/>
        <v>44713</v>
      </c>
      <c r="N53" s="166"/>
      <c r="O53" s="166"/>
      <c r="P53" s="166"/>
      <c r="Q53" s="166"/>
      <c r="R53" s="166"/>
      <c r="S53" s="166"/>
      <c r="T53" s="166"/>
      <c r="U53" s="166"/>
      <c r="V53" s="166"/>
      <c r="W53" s="166"/>
      <c r="X53" s="166"/>
      <c r="Y53" s="166"/>
      <c r="Z53" s="166"/>
      <c r="AA53" s="166"/>
      <c r="AB53" s="166"/>
      <c r="AC53" s="137">
        <f t="shared" si="16"/>
        <v>0</v>
      </c>
      <c r="AD53" s="167"/>
      <c r="AE53" s="159"/>
    </row>
    <row r="54" spans="2:31" outlineLevel="1" x14ac:dyDescent="0.25">
      <c r="B54" s="160" t="str">
        <f>IF(C54&gt;0,IFERROR(_xlfn.IFS(D54&lt;=DATE(YEAR('Basisdaten zum Projekt'!$E$12),MONTH('Basisdaten zum Projekt'!$E$12),1),'Basisdaten zum Projekt'!$A$12,D54&lt;=DATE(YEAR('Basisdaten zum Projekt'!$E$13),MONTH('Basisdaten zum Projekt'!$E$13),1),'Basisdaten zum Projekt'!$A$13,D54&lt;=DATE(YEAR('Basisdaten zum Projekt'!$E$14),MONTH('Basisdaten zum Projekt'!$E$14),1),'Basisdaten zum Projekt'!$A$14,D54&lt;=DATE(YEAR('Basisdaten zum Projekt'!$E$15),MONTH('Basisdaten zum Projekt'!$E$15),1),'Basisdaten zum Projekt'!$A$15,D54&lt;=DATE(YEAR('Basisdaten zum Projekt'!$E$16),MONTH('Basisdaten zum Projekt'!$E$16),1),'Basisdaten zum Projekt'!$A$16),""),"")</f>
        <v>P1</v>
      </c>
      <c r="C54" s="160">
        <f>IF(C53&gt;0,C53+1,IF(DATE(YEAR('Basisdaten zum Projekt'!$C$5),MONTH('Basisdaten zum Projekt'!$C$5),1)=D54,1,0))</f>
        <v>4</v>
      </c>
      <c r="D54" s="161">
        <f t="shared" si="17"/>
        <v>44743</v>
      </c>
      <c r="E54" s="198"/>
      <c r="F54" s="115">
        <f t="shared" si="13"/>
        <v>0</v>
      </c>
      <c r="G54" s="199"/>
      <c r="H54" s="198"/>
      <c r="I54" s="115">
        <f t="shared" si="14"/>
        <v>0</v>
      </c>
      <c r="J54" s="200"/>
      <c r="M54" s="161">
        <f t="shared" si="15"/>
        <v>44743</v>
      </c>
      <c r="N54" s="166"/>
      <c r="O54" s="166"/>
      <c r="P54" s="166"/>
      <c r="Q54" s="166"/>
      <c r="R54" s="166"/>
      <c r="S54" s="166"/>
      <c r="T54" s="166"/>
      <c r="U54" s="166"/>
      <c r="V54" s="166"/>
      <c r="W54" s="166"/>
      <c r="X54" s="166"/>
      <c r="Y54" s="166"/>
      <c r="Z54" s="166"/>
      <c r="AA54" s="166"/>
      <c r="AB54" s="166"/>
      <c r="AC54" s="137">
        <f t="shared" si="16"/>
        <v>0</v>
      </c>
      <c r="AD54" s="167"/>
      <c r="AE54" s="151"/>
    </row>
    <row r="55" spans="2:31" outlineLevel="1" x14ac:dyDescent="0.25">
      <c r="B55" s="160" t="str">
        <f>IF(C55&gt;0,IFERROR(_xlfn.IFS(D55&lt;=DATE(YEAR('Basisdaten zum Projekt'!$E$12),MONTH('Basisdaten zum Projekt'!$E$12),1),'Basisdaten zum Projekt'!$A$12,D55&lt;=DATE(YEAR('Basisdaten zum Projekt'!$E$13),MONTH('Basisdaten zum Projekt'!$E$13),1),'Basisdaten zum Projekt'!$A$13,D55&lt;=DATE(YEAR('Basisdaten zum Projekt'!$E$14),MONTH('Basisdaten zum Projekt'!$E$14),1),'Basisdaten zum Projekt'!$A$14,D55&lt;=DATE(YEAR('Basisdaten zum Projekt'!$E$15),MONTH('Basisdaten zum Projekt'!$E$15),1),'Basisdaten zum Projekt'!$A$15,D55&lt;=DATE(YEAR('Basisdaten zum Projekt'!$E$16),MONTH('Basisdaten zum Projekt'!$E$16),1),'Basisdaten zum Projekt'!$A$16),""),"")</f>
        <v>P1</v>
      </c>
      <c r="C55" s="160">
        <f>IF(C54&gt;0,C54+1,IF(DATE(YEAR('Basisdaten zum Projekt'!$C$5),MONTH('Basisdaten zum Projekt'!$C$5),1)=D55,1,0))</f>
        <v>5</v>
      </c>
      <c r="D55" s="161">
        <f t="shared" si="17"/>
        <v>44774</v>
      </c>
      <c r="E55" s="162"/>
      <c r="F55" s="115">
        <f t="shared" si="13"/>
        <v>0</v>
      </c>
      <c r="G55" s="163"/>
      <c r="H55" s="162"/>
      <c r="I55" s="115">
        <f t="shared" si="14"/>
        <v>0</v>
      </c>
      <c r="J55" s="164"/>
      <c r="M55" s="161">
        <f t="shared" si="15"/>
        <v>44774</v>
      </c>
      <c r="N55" s="166"/>
      <c r="O55" s="166"/>
      <c r="P55" s="166"/>
      <c r="Q55" s="166"/>
      <c r="R55" s="166"/>
      <c r="S55" s="166"/>
      <c r="T55" s="166"/>
      <c r="U55" s="166"/>
      <c r="V55" s="166"/>
      <c r="W55" s="166"/>
      <c r="X55" s="166"/>
      <c r="Y55" s="166"/>
      <c r="Z55" s="166"/>
      <c r="AA55" s="166"/>
      <c r="AB55" s="166"/>
      <c r="AC55" s="137">
        <f t="shared" si="16"/>
        <v>0</v>
      </c>
      <c r="AD55" s="167"/>
      <c r="AE55" s="151"/>
    </row>
    <row r="56" spans="2:31" outlineLevel="1" x14ac:dyDescent="0.25">
      <c r="B56" s="160" t="str">
        <f>IF(C56&gt;0,IFERROR(_xlfn.IFS(D56&lt;=DATE(YEAR('Basisdaten zum Projekt'!$E$12),MONTH('Basisdaten zum Projekt'!$E$12),1),'Basisdaten zum Projekt'!$A$12,D56&lt;=DATE(YEAR('Basisdaten zum Projekt'!$E$13),MONTH('Basisdaten zum Projekt'!$E$13),1),'Basisdaten zum Projekt'!$A$13,D56&lt;=DATE(YEAR('Basisdaten zum Projekt'!$E$14),MONTH('Basisdaten zum Projekt'!$E$14),1),'Basisdaten zum Projekt'!$A$14,D56&lt;=DATE(YEAR('Basisdaten zum Projekt'!$E$15),MONTH('Basisdaten zum Projekt'!$E$15),1),'Basisdaten zum Projekt'!$A$15,D56&lt;=DATE(YEAR('Basisdaten zum Projekt'!$E$16),MONTH('Basisdaten zum Projekt'!$E$16),1),'Basisdaten zum Projekt'!$A$16),""),"")</f>
        <v>P1</v>
      </c>
      <c r="C56" s="160">
        <f>IF(C55&gt;0,C55+1,IF(DATE(YEAR('Basisdaten zum Projekt'!$C$5),MONTH('Basisdaten zum Projekt'!$C$5),1)=D56,1,0))</f>
        <v>6</v>
      </c>
      <c r="D56" s="161">
        <f t="shared" si="17"/>
        <v>44805</v>
      </c>
      <c r="E56" s="162"/>
      <c r="F56" s="115">
        <f t="shared" si="13"/>
        <v>0</v>
      </c>
      <c r="G56" s="163"/>
      <c r="H56" s="162"/>
      <c r="I56" s="115">
        <f t="shared" si="14"/>
        <v>0</v>
      </c>
      <c r="J56" s="164"/>
      <c r="M56" s="161">
        <f t="shared" si="15"/>
        <v>44805</v>
      </c>
      <c r="N56" s="166"/>
      <c r="O56" s="166"/>
      <c r="P56" s="166"/>
      <c r="Q56" s="166"/>
      <c r="R56" s="166"/>
      <c r="S56" s="166"/>
      <c r="T56" s="166"/>
      <c r="U56" s="166"/>
      <c r="V56" s="166"/>
      <c r="W56" s="166"/>
      <c r="X56" s="166"/>
      <c r="Y56" s="166"/>
      <c r="Z56" s="166"/>
      <c r="AA56" s="166"/>
      <c r="AB56" s="166"/>
      <c r="AC56" s="137">
        <f t="shared" si="16"/>
        <v>0</v>
      </c>
      <c r="AD56" s="167"/>
    </row>
    <row r="57" spans="2:31" outlineLevel="1" x14ac:dyDescent="0.25">
      <c r="B57" s="160" t="str">
        <f>IF(C57&gt;0,IFERROR(_xlfn.IFS(D57&lt;=DATE(YEAR('Basisdaten zum Projekt'!$E$12),MONTH('Basisdaten zum Projekt'!$E$12),1),'Basisdaten zum Projekt'!$A$12,D57&lt;=DATE(YEAR('Basisdaten zum Projekt'!$E$13),MONTH('Basisdaten zum Projekt'!$E$13),1),'Basisdaten zum Projekt'!$A$13,D57&lt;=DATE(YEAR('Basisdaten zum Projekt'!$E$14),MONTH('Basisdaten zum Projekt'!$E$14),1),'Basisdaten zum Projekt'!$A$14,D57&lt;=DATE(YEAR('Basisdaten zum Projekt'!$E$15),MONTH('Basisdaten zum Projekt'!$E$15),1),'Basisdaten zum Projekt'!$A$15,D57&lt;=DATE(YEAR('Basisdaten zum Projekt'!$E$16),MONTH('Basisdaten zum Projekt'!$E$16),1),'Basisdaten zum Projekt'!$A$16),""),"")</f>
        <v>P1</v>
      </c>
      <c r="C57" s="160">
        <f>IF(C56&gt;0,C56+1,IF(DATE(YEAR('Basisdaten zum Projekt'!$C$5),MONTH('Basisdaten zum Projekt'!$C$5),1)=D57,1,0))</f>
        <v>7</v>
      </c>
      <c r="D57" s="161">
        <f t="shared" si="17"/>
        <v>44835</v>
      </c>
      <c r="E57" s="162"/>
      <c r="F57" s="115">
        <f t="shared" si="13"/>
        <v>0</v>
      </c>
      <c r="G57" s="163"/>
      <c r="H57" s="162"/>
      <c r="I57" s="115">
        <f t="shared" si="14"/>
        <v>0</v>
      </c>
      <c r="J57" s="164"/>
      <c r="M57" s="161">
        <f t="shared" si="15"/>
        <v>44835</v>
      </c>
      <c r="N57" s="166"/>
      <c r="O57" s="166"/>
      <c r="P57" s="166"/>
      <c r="Q57" s="166"/>
      <c r="R57" s="166"/>
      <c r="S57" s="166"/>
      <c r="T57" s="166"/>
      <c r="U57" s="166"/>
      <c r="V57" s="166"/>
      <c r="W57" s="166"/>
      <c r="X57" s="166"/>
      <c r="Y57" s="166"/>
      <c r="Z57" s="166"/>
      <c r="AA57" s="166"/>
      <c r="AB57" s="166"/>
      <c r="AC57" s="137">
        <f t="shared" si="16"/>
        <v>0</v>
      </c>
      <c r="AD57" s="167"/>
      <c r="AE57" s="168"/>
    </row>
    <row r="58" spans="2:31" outlineLevel="1" x14ac:dyDescent="0.25">
      <c r="B58" s="160" t="str">
        <f>IF(C58&gt;0,IFERROR(_xlfn.IFS(D58&lt;=DATE(YEAR('Basisdaten zum Projekt'!$E$12),MONTH('Basisdaten zum Projekt'!$E$12),1),'Basisdaten zum Projekt'!$A$12,D58&lt;=DATE(YEAR('Basisdaten zum Projekt'!$E$13),MONTH('Basisdaten zum Projekt'!$E$13),1),'Basisdaten zum Projekt'!$A$13,D58&lt;=DATE(YEAR('Basisdaten zum Projekt'!$E$14),MONTH('Basisdaten zum Projekt'!$E$14),1),'Basisdaten zum Projekt'!$A$14,D58&lt;=DATE(YEAR('Basisdaten zum Projekt'!$E$15),MONTH('Basisdaten zum Projekt'!$E$15),1),'Basisdaten zum Projekt'!$A$15,D58&lt;=DATE(YEAR('Basisdaten zum Projekt'!$E$16),MONTH('Basisdaten zum Projekt'!$E$16),1),'Basisdaten zum Projekt'!$A$16),""),"")</f>
        <v>P1</v>
      </c>
      <c r="C58" s="160">
        <f>IF(C57&gt;0,C57+1,IF(DATE(YEAR('Basisdaten zum Projekt'!$C$5),MONTH('Basisdaten zum Projekt'!$C$5),1)=D58,1,0))</f>
        <v>8</v>
      </c>
      <c r="D58" s="161">
        <f t="shared" si="17"/>
        <v>44866</v>
      </c>
      <c r="E58" s="162"/>
      <c r="F58" s="115">
        <f t="shared" si="13"/>
        <v>0</v>
      </c>
      <c r="G58" s="163"/>
      <c r="H58" s="162"/>
      <c r="I58" s="115">
        <f t="shared" si="14"/>
        <v>0</v>
      </c>
      <c r="J58" s="164"/>
      <c r="M58" s="161">
        <f t="shared" si="15"/>
        <v>44866</v>
      </c>
      <c r="N58" s="166"/>
      <c r="O58" s="166"/>
      <c r="P58" s="166"/>
      <c r="Q58" s="166"/>
      <c r="R58" s="166"/>
      <c r="S58" s="166"/>
      <c r="T58" s="166"/>
      <c r="U58" s="166"/>
      <c r="V58" s="166"/>
      <c r="W58" s="166"/>
      <c r="X58" s="166"/>
      <c r="Y58" s="166"/>
      <c r="Z58" s="166"/>
      <c r="AA58" s="166"/>
      <c r="AB58" s="166"/>
      <c r="AC58" s="137">
        <f t="shared" si="16"/>
        <v>0</v>
      </c>
      <c r="AD58" s="167"/>
    </row>
    <row r="59" spans="2:31" outlineLevel="1" x14ac:dyDescent="0.25">
      <c r="B59" s="160" t="str">
        <f>IF(C59&gt;0,IFERROR(_xlfn.IFS(D59&lt;=DATE(YEAR('Basisdaten zum Projekt'!$E$12),MONTH('Basisdaten zum Projekt'!$E$12),1),'Basisdaten zum Projekt'!$A$12,D59&lt;=DATE(YEAR('Basisdaten zum Projekt'!$E$13),MONTH('Basisdaten zum Projekt'!$E$13),1),'Basisdaten zum Projekt'!$A$13,D59&lt;=DATE(YEAR('Basisdaten zum Projekt'!$E$14),MONTH('Basisdaten zum Projekt'!$E$14),1),'Basisdaten zum Projekt'!$A$14,D59&lt;=DATE(YEAR('Basisdaten zum Projekt'!$E$15),MONTH('Basisdaten zum Projekt'!$E$15),1),'Basisdaten zum Projekt'!$A$15,D59&lt;=DATE(YEAR('Basisdaten zum Projekt'!$E$16),MONTH('Basisdaten zum Projekt'!$E$16),1),'Basisdaten zum Projekt'!$A$16),""),"")</f>
        <v>P1</v>
      </c>
      <c r="C59" s="160">
        <f>IF(C58&gt;0,C58+1,IF(DATE(YEAR('Basisdaten zum Projekt'!$C$5),MONTH('Basisdaten zum Projekt'!$C$5),1)=D59,1,0))</f>
        <v>9</v>
      </c>
      <c r="D59" s="161">
        <f t="shared" si="17"/>
        <v>44896</v>
      </c>
      <c r="E59" s="162"/>
      <c r="F59" s="115">
        <f t="shared" si="13"/>
        <v>0</v>
      </c>
      <c r="G59" s="163"/>
      <c r="H59" s="162"/>
      <c r="I59" s="115">
        <f t="shared" si="14"/>
        <v>0</v>
      </c>
      <c r="J59" s="164"/>
      <c r="M59" s="161">
        <f t="shared" si="15"/>
        <v>44896</v>
      </c>
      <c r="N59" s="166"/>
      <c r="O59" s="166"/>
      <c r="P59" s="166"/>
      <c r="Q59" s="166"/>
      <c r="R59" s="166"/>
      <c r="S59" s="166"/>
      <c r="T59" s="166"/>
      <c r="U59" s="166"/>
      <c r="V59" s="166"/>
      <c r="W59" s="166"/>
      <c r="X59" s="166"/>
      <c r="Y59" s="166"/>
      <c r="Z59" s="166"/>
      <c r="AA59" s="166"/>
      <c r="AB59" s="166"/>
      <c r="AC59" s="137">
        <f t="shared" si="16"/>
        <v>0</v>
      </c>
      <c r="AD59" s="167"/>
    </row>
    <row r="60" spans="2:31" ht="15.75" thickBot="1" x14ac:dyDescent="0.3">
      <c r="B60" s="169"/>
      <c r="C60" s="170"/>
      <c r="D60" s="171">
        <f>D59</f>
        <v>44896</v>
      </c>
      <c r="E60" s="172"/>
      <c r="F60" s="173">
        <f>SUM(F48:F59)</f>
        <v>0</v>
      </c>
      <c r="G60" s="174">
        <f>SUM(G48:G59)</f>
        <v>0</v>
      </c>
      <c r="H60" s="175"/>
      <c r="I60" s="173">
        <f>SUM(I48:I59)</f>
        <v>0</v>
      </c>
      <c r="J60" s="174">
        <f>SUM(J48:J59)</f>
        <v>0</v>
      </c>
      <c r="M60" s="171">
        <f t="shared" si="15"/>
        <v>44896</v>
      </c>
      <c r="N60" s="178">
        <f>SUM(N48:N59)</f>
        <v>0</v>
      </c>
      <c r="O60" s="177">
        <f>SUM(O48:O59)</f>
        <v>0</v>
      </c>
      <c r="P60" s="178">
        <f>SUM(P48:P59)</f>
        <v>0</v>
      </c>
      <c r="Q60" s="177">
        <f>SUM(Q48:Q59)</f>
        <v>0</v>
      </c>
      <c r="R60" s="177">
        <f>SUM(R48:R59)</f>
        <v>0</v>
      </c>
      <c r="S60" s="177">
        <f t="shared" ref="S60:AB60" si="18">SUM(S48:S59)</f>
        <v>0</v>
      </c>
      <c r="T60" s="177">
        <f t="shared" si="18"/>
        <v>0</v>
      </c>
      <c r="U60" s="177">
        <f t="shared" si="18"/>
        <v>0</v>
      </c>
      <c r="V60" s="177">
        <f t="shared" si="18"/>
        <v>0</v>
      </c>
      <c r="W60" s="177">
        <f t="shared" si="18"/>
        <v>0</v>
      </c>
      <c r="X60" s="177">
        <f t="shared" si="18"/>
        <v>0</v>
      </c>
      <c r="Y60" s="177">
        <f t="shared" si="18"/>
        <v>0</v>
      </c>
      <c r="Z60" s="177">
        <f t="shared" si="18"/>
        <v>0</v>
      </c>
      <c r="AA60" s="177">
        <f t="shared" si="18"/>
        <v>0</v>
      </c>
      <c r="AB60" s="177">
        <f t="shared" si="18"/>
        <v>0</v>
      </c>
      <c r="AC60" s="177">
        <f>SUM(AC48:AC59)</f>
        <v>0</v>
      </c>
      <c r="AD60" s="167"/>
    </row>
    <row r="61" spans="2:31" ht="28.5" customHeight="1" x14ac:dyDescent="0.25">
      <c r="B61" s="19"/>
      <c r="C61" s="19"/>
      <c r="N61" s="178">
        <f>IFERROR(N60/$H$6,0)</f>
        <v>0</v>
      </c>
      <c r="O61" s="178">
        <f>IFERROR(O60/$H$6,0)</f>
        <v>0</v>
      </c>
      <c r="P61" s="178">
        <f>IFERROR(P60/$H$6,0)</f>
        <v>0</v>
      </c>
      <c r="Q61" s="178">
        <f>IFERROR(Q60/$H$6,0)</f>
        <v>0</v>
      </c>
      <c r="R61" s="178">
        <f>IFERROR(R60/$H$6,0)</f>
        <v>0</v>
      </c>
      <c r="S61" s="178">
        <f t="shared" ref="S61:AB61" si="19">IFERROR(S60/$H$6,0)</f>
        <v>0</v>
      </c>
      <c r="T61" s="178">
        <f t="shared" si="19"/>
        <v>0</v>
      </c>
      <c r="U61" s="178">
        <f t="shared" si="19"/>
        <v>0</v>
      </c>
      <c r="V61" s="178">
        <f t="shared" si="19"/>
        <v>0</v>
      </c>
      <c r="W61" s="178">
        <f t="shared" si="19"/>
        <v>0</v>
      </c>
      <c r="X61" s="178">
        <f t="shared" si="19"/>
        <v>0</v>
      </c>
      <c r="Y61" s="178">
        <f t="shared" si="19"/>
        <v>0</v>
      </c>
      <c r="Z61" s="178">
        <f t="shared" si="19"/>
        <v>0</v>
      </c>
      <c r="AA61" s="178">
        <f t="shared" si="19"/>
        <v>0</v>
      </c>
      <c r="AB61" s="178">
        <f t="shared" si="19"/>
        <v>0</v>
      </c>
      <c r="AC61" s="178">
        <f>IFERROR(AC60/$H$6,0)</f>
        <v>0</v>
      </c>
      <c r="AD61" s="180" t="s">
        <v>370</v>
      </c>
    </row>
    <row r="62" spans="2:31" ht="15.75" thickBot="1" x14ac:dyDescent="0.3">
      <c r="B62" s="19"/>
      <c r="C62" s="19"/>
      <c r="N62" s="181"/>
      <c r="O62" s="181"/>
      <c r="P62" s="181"/>
      <c r="Q62" s="181"/>
      <c r="R62" s="181"/>
      <c r="S62" s="281"/>
      <c r="T62" s="282"/>
      <c r="U62" s="283"/>
      <c r="V62" s="283"/>
      <c r="W62" s="283"/>
      <c r="X62" s="283"/>
      <c r="Y62" s="283"/>
      <c r="Z62" s="283"/>
      <c r="AA62" s="283"/>
      <c r="AB62" s="284"/>
      <c r="AC62" s="181"/>
      <c r="AD62" s="182"/>
    </row>
    <row r="63" spans="2:31" outlineLevel="1" x14ac:dyDescent="0.25">
      <c r="B63" s="160" t="str">
        <f>IF(C63&gt;0,IFERROR(_xlfn.IFS(D63&lt;=DATE(YEAR('Basisdaten zum Projekt'!$E$12),MONTH('Basisdaten zum Projekt'!$E$12),1),'Basisdaten zum Projekt'!$A$12,D63&lt;=DATE(YEAR('Basisdaten zum Projekt'!$E$13),MONTH('Basisdaten zum Projekt'!$E$13),1),'Basisdaten zum Projekt'!$A$13,D63&lt;=DATE(YEAR('Basisdaten zum Projekt'!$E$14),MONTH('Basisdaten zum Projekt'!$E$14),1),'Basisdaten zum Projekt'!$A$14,D63&lt;=DATE(YEAR('Basisdaten zum Projekt'!$E$15),MONTH('Basisdaten zum Projekt'!$E$15),1),'Basisdaten zum Projekt'!$A$15,D63&lt;=DATE(YEAR('Basisdaten zum Projekt'!$E$16),MONTH('Basisdaten zum Projekt'!$E$16),1),'Basisdaten zum Projekt'!$A$16),""),"")</f>
        <v>P1</v>
      </c>
      <c r="C63" s="160">
        <f>IF(C59&gt;0,C59+1,IF(DATE(YEAR('Basisdaten zum Projekt'!$C$5),MONTH('Basisdaten zum Projekt'!$C$5),1)=D63,1,0))</f>
        <v>10</v>
      </c>
      <c r="D63" s="161">
        <f>DATE(YEAR(D59),MONTH(D59)+1,DAY(D59))</f>
        <v>44927</v>
      </c>
      <c r="E63" s="183"/>
      <c r="F63" s="184">
        <f t="shared" ref="F63:F74" si="20">215/12*E63</f>
        <v>0</v>
      </c>
      <c r="G63" s="185"/>
      <c r="H63" s="183"/>
      <c r="I63" s="184">
        <f t="shared" ref="I63:I74" si="21">215/12*H63</f>
        <v>0</v>
      </c>
      <c r="J63" s="186"/>
      <c r="M63" s="161">
        <f t="shared" si="15"/>
        <v>44927</v>
      </c>
      <c r="N63" s="166"/>
      <c r="O63" s="166"/>
      <c r="P63" s="166"/>
      <c r="Q63" s="166"/>
      <c r="R63" s="166"/>
      <c r="S63" s="166"/>
      <c r="T63" s="166"/>
      <c r="U63" s="166"/>
      <c r="V63" s="166"/>
      <c r="W63" s="166"/>
      <c r="X63" s="166"/>
      <c r="Y63" s="166"/>
      <c r="Z63" s="166"/>
      <c r="AA63" s="166"/>
      <c r="AB63" s="166"/>
      <c r="AC63" s="137">
        <f t="shared" ref="AC63:AC74" si="22">SUM(N63:AB63)</f>
        <v>0</v>
      </c>
      <c r="AD63" s="167"/>
      <c r="AE63" s="168"/>
    </row>
    <row r="64" spans="2:31" outlineLevel="1" x14ac:dyDescent="0.25">
      <c r="B64" s="160" t="str">
        <f>IF(C64&gt;0,IFERROR(_xlfn.IFS(D64&lt;=DATE(YEAR('Basisdaten zum Projekt'!$E$12),MONTH('Basisdaten zum Projekt'!$E$12),1),'Basisdaten zum Projekt'!$A$12,D64&lt;=DATE(YEAR('Basisdaten zum Projekt'!$E$13),MONTH('Basisdaten zum Projekt'!$E$13),1),'Basisdaten zum Projekt'!$A$13,D64&lt;=DATE(YEAR('Basisdaten zum Projekt'!$E$14),MONTH('Basisdaten zum Projekt'!$E$14),1),'Basisdaten zum Projekt'!$A$14,D64&lt;=DATE(YEAR('Basisdaten zum Projekt'!$E$15),MONTH('Basisdaten zum Projekt'!$E$15),1),'Basisdaten zum Projekt'!$A$15,D64&lt;=DATE(YEAR('Basisdaten zum Projekt'!$E$16),MONTH('Basisdaten zum Projekt'!$E$16),1),'Basisdaten zum Projekt'!$A$16),""),"")</f>
        <v>P1</v>
      </c>
      <c r="C64" s="160">
        <f>IF(C63&gt;0,C63+1,IF(DATE(YEAR('Basisdaten zum Projekt'!$C$5),MONTH('Basisdaten zum Projekt'!$C$5),1)=D64,1,0))</f>
        <v>11</v>
      </c>
      <c r="D64" s="161">
        <f t="shared" ref="D64:D74" si="23">DATE(YEAR(D63),MONTH(D63)+1,DAY(D63))</f>
        <v>44958</v>
      </c>
      <c r="E64" s="198"/>
      <c r="F64" s="115">
        <f t="shared" si="20"/>
        <v>0</v>
      </c>
      <c r="G64" s="199"/>
      <c r="H64" s="198"/>
      <c r="I64" s="115">
        <f t="shared" si="21"/>
        <v>0</v>
      </c>
      <c r="J64" s="200"/>
      <c r="M64" s="161">
        <f t="shared" si="15"/>
        <v>44958</v>
      </c>
      <c r="N64" s="166"/>
      <c r="O64" s="166"/>
      <c r="P64" s="166"/>
      <c r="Q64" s="166"/>
      <c r="R64" s="166"/>
      <c r="S64" s="166"/>
      <c r="T64" s="166"/>
      <c r="U64" s="166"/>
      <c r="V64" s="166"/>
      <c r="W64" s="166"/>
      <c r="X64" s="166"/>
      <c r="Y64" s="166"/>
      <c r="Z64" s="166"/>
      <c r="AA64" s="166"/>
      <c r="AB64" s="166"/>
      <c r="AC64" s="137">
        <f t="shared" si="22"/>
        <v>0</v>
      </c>
      <c r="AD64" s="167"/>
    </row>
    <row r="65" spans="2:30" outlineLevel="1" x14ac:dyDescent="0.25">
      <c r="B65" s="160" t="str">
        <f>IF(C65&gt;0,IFERROR(_xlfn.IFS(D65&lt;=DATE(YEAR('Basisdaten zum Projekt'!$E$12),MONTH('Basisdaten zum Projekt'!$E$12),1),'Basisdaten zum Projekt'!$A$12,D65&lt;=DATE(YEAR('Basisdaten zum Projekt'!$E$13),MONTH('Basisdaten zum Projekt'!$E$13),1),'Basisdaten zum Projekt'!$A$13,D65&lt;=DATE(YEAR('Basisdaten zum Projekt'!$E$14),MONTH('Basisdaten zum Projekt'!$E$14),1),'Basisdaten zum Projekt'!$A$14,D65&lt;=DATE(YEAR('Basisdaten zum Projekt'!$E$15),MONTH('Basisdaten zum Projekt'!$E$15),1),'Basisdaten zum Projekt'!$A$15,D65&lt;=DATE(YEAR('Basisdaten zum Projekt'!$E$16),MONTH('Basisdaten zum Projekt'!$E$16),1),'Basisdaten zum Projekt'!$A$16),""),"")</f>
        <v>P1</v>
      </c>
      <c r="C65" s="160">
        <f>IF(C64&gt;0,C64+1,IF(DATE(YEAR('Basisdaten zum Projekt'!$C$5),MONTH('Basisdaten zum Projekt'!$C$5),1)=D65,1,0))</f>
        <v>12</v>
      </c>
      <c r="D65" s="161">
        <f t="shared" si="23"/>
        <v>44986</v>
      </c>
      <c r="E65" s="198"/>
      <c r="F65" s="115">
        <f t="shared" si="20"/>
        <v>0</v>
      </c>
      <c r="G65" s="199"/>
      <c r="H65" s="198"/>
      <c r="I65" s="115">
        <f t="shared" si="21"/>
        <v>0</v>
      </c>
      <c r="J65" s="200"/>
      <c r="M65" s="161">
        <f t="shared" si="15"/>
        <v>44986</v>
      </c>
      <c r="N65" s="166"/>
      <c r="O65" s="166"/>
      <c r="P65" s="166"/>
      <c r="Q65" s="166"/>
      <c r="R65" s="166"/>
      <c r="S65" s="166"/>
      <c r="T65" s="166"/>
      <c r="U65" s="166"/>
      <c r="V65" s="166"/>
      <c r="W65" s="166"/>
      <c r="X65" s="166"/>
      <c r="Y65" s="166"/>
      <c r="Z65" s="166"/>
      <c r="AA65" s="166"/>
      <c r="AB65" s="166"/>
      <c r="AC65" s="137">
        <f t="shared" si="22"/>
        <v>0</v>
      </c>
      <c r="AD65" s="167"/>
    </row>
    <row r="66" spans="2:30" outlineLevel="1" x14ac:dyDescent="0.25">
      <c r="B66" s="160" t="str">
        <f>IF(C66&gt;0,IFERROR(_xlfn.IFS(D66&lt;=DATE(YEAR('Basisdaten zum Projekt'!$E$12),MONTH('Basisdaten zum Projekt'!$E$12),1),'Basisdaten zum Projekt'!$A$12,D66&lt;=DATE(YEAR('Basisdaten zum Projekt'!$E$13),MONTH('Basisdaten zum Projekt'!$E$13),1),'Basisdaten zum Projekt'!$A$13,D66&lt;=DATE(YEAR('Basisdaten zum Projekt'!$E$14),MONTH('Basisdaten zum Projekt'!$E$14),1),'Basisdaten zum Projekt'!$A$14,D66&lt;=DATE(YEAR('Basisdaten zum Projekt'!$E$15),MONTH('Basisdaten zum Projekt'!$E$15),1),'Basisdaten zum Projekt'!$A$15,D66&lt;=DATE(YEAR('Basisdaten zum Projekt'!$E$16),MONTH('Basisdaten zum Projekt'!$E$16),1),'Basisdaten zum Projekt'!$A$16),""),"")</f>
        <v>P2</v>
      </c>
      <c r="C66" s="160">
        <f>IF(C65&gt;0,C65+1,IF(DATE(YEAR('Basisdaten zum Projekt'!$C$5),MONTH('Basisdaten zum Projekt'!$C$5),1)=D66,1,0))</f>
        <v>13</v>
      </c>
      <c r="D66" s="161">
        <f t="shared" si="23"/>
        <v>45017</v>
      </c>
      <c r="E66" s="162"/>
      <c r="F66" s="115">
        <f t="shared" si="20"/>
        <v>0</v>
      </c>
      <c r="G66" s="163"/>
      <c r="H66" s="162"/>
      <c r="I66" s="115">
        <f t="shared" si="21"/>
        <v>0</v>
      </c>
      <c r="J66" s="164"/>
      <c r="M66" s="161">
        <f t="shared" si="15"/>
        <v>45017</v>
      </c>
      <c r="N66" s="166"/>
      <c r="O66" s="166"/>
      <c r="P66" s="166"/>
      <c r="Q66" s="166"/>
      <c r="R66" s="166"/>
      <c r="S66" s="166"/>
      <c r="T66" s="166"/>
      <c r="U66" s="166"/>
      <c r="V66" s="166"/>
      <c r="W66" s="166"/>
      <c r="X66" s="166"/>
      <c r="Y66" s="166"/>
      <c r="Z66" s="166"/>
      <c r="AA66" s="166"/>
      <c r="AB66" s="166"/>
      <c r="AC66" s="137">
        <f t="shared" si="22"/>
        <v>0</v>
      </c>
      <c r="AD66" s="167"/>
    </row>
    <row r="67" spans="2:30" outlineLevel="1" x14ac:dyDescent="0.25">
      <c r="B67" s="160" t="str">
        <f>IF(C67&gt;0,IFERROR(_xlfn.IFS(D67&lt;=DATE(YEAR('Basisdaten zum Projekt'!$E$12),MONTH('Basisdaten zum Projekt'!$E$12),1),'Basisdaten zum Projekt'!$A$12,D67&lt;=DATE(YEAR('Basisdaten zum Projekt'!$E$13),MONTH('Basisdaten zum Projekt'!$E$13),1),'Basisdaten zum Projekt'!$A$13,D67&lt;=DATE(YEAR('Basisdaten zum Projekt'!$E$14),MONTH('Basisdaten zum Projekt'!$E$14),1),'Basisdaten zum Projekt'!$A$14,D67&lt;=DATE(YEAR('Basisdaten zum Projekt'!$E$15),MONTH('Basisdaten zum Projekt'!$E$15),1),'Basisdaten zum Projekt'!$A$15,D67&lt;=DATE(YEAR('Basisdaten zum Projekt'!$E$16),MONTH('Basisdaten zum Projekt'!$E$16),1),'Basisdaten zum Projekt'!$A$16),""),"")</f>
        <v>P2</v>
      </c>
      <c r="C67" s="160">
        <f>IF(C66&gt;0,C66+1,IF(DATE(YEAR('Basisdaten zum Projekt'!$C$5),MONTH('Basisdaten zum Projekt'!$C$5),1)=D67,1,0))</f>
        <v>14</v>
      </c>
      <c r="D67" s="161">
        <f t="shared" si="23"/>
        <v>45047</v>
      </c>
      <c r="E67" s="162"/>
      <c r="F67" s="115">
        <f t="shared" si="20"/>
        <v>0</v>
      </c>
      <c r="G67" s="163"/>
      <c r="H67" s="162"/>
      <c r="I67" s="115">
        <f t="shared" si="21"/>
        <v>0</v>
      </c>
      <c r="J67" s="164"/>
      <c r="M67" s="161">
        <f t="shared" si="15"/>
        <v>45047</v>
      </c>
      <c r="N67" s="166"/>
      <c r="O67" s="166"/>
      <c r="P67" s="166"/>
      <c r="Q67" s="166"/>
      <c r="R67" s="166"/>
      <c r="S67" s="166"/>
      <c r="T67" s="166"/>
      <c r="U67" s="166"/>
      <c r="V67" s="166"/>
      <c r="W67" s="166"/>
      <c r="X67" s="166"/>
      <c r="Y67" s="166"/>
      <c r="Z67" s="166"/>
      <c r="AA67" s="166"/>
      <c r="AB67" s="166"/>
      <c r="AC67" s="137">
        <f t="shared" si="22"/>
        <v>0</v>
      </c>
      <c r="AD67" s="167"/>
    </row>
    <row r="68" spans="2:30" outlineLevel="1" x14ac:dyDescent="0.25">
      <c r="B68" s="160" t="str">
        <f>IF(C68&gt;0,IFERROR(_xlfn.IFS(D68&lt;=DATE(YEAR('Basisdaten zum Projekt'!$E$12),MONTH('Basisdaten zum Projekt'!$E$12),1),'Basisdaten zum Projekt'!$A$12,D68&lt;=DATE(YEAR('Basisdaten zum Projekt'!$E$13),MONTH('Basisdaten zum Projekt'!$E$13),1),'Basisdaten zum Projekt'!$A$13,D68&lt;=DATE(YEAR('Basisdaten zum Projekt'!$E$14),MONTH('Basisdaten zum Projekt'!$E$14),1),'Basisdaten zum Projekt'!$A$14,D68&lt;=DATE(YEAR('Basisdaten zum Projekt'!$E$15),MONTH('Basisdaten zum Projekt'!$E$15),1),'Basisdaten zum Projekt'!$A$15,D68&lt;=DATE(YEAR('Basisdaten zum Projekt'!$E$16),MONTH('Basisdaten zum Projekt'!$E$16),1),'Basisdaten zum Projekt'!$A$16),""),"")</f>
        <v>P2</v>
      </c>
      <c r="C68" s="160">
        <f>IF(C67&gt;0,C67+1,IF(DATE(YEAR('Basisdaten zum Projekt'!$C$5),MONTH('Basisdaten zum Projekt'!$C$5),1)=D68,1,0))</f>
        <v>15</v>
      </c>
      <c r="D68" s="161">
        <f t="shared" si="23"/>
        <v>45078</v>
      </c>
      <c r="E68" s="162"/>
      <c r="F68" s="115">
        <f t="shared" si="20"/>
        <v>0</v>
      </c>
      <c r="G68" s="163"/>
      <c r="H68" s="162"/>
      <c r="I68" s="115">
        <f t="shared" si="21"/>
        <v>0</v>
      </c>
      <c r="J68" s="164"/>
      <c r="M68" s="161">
        <f t="shared" si="15"/>
        <v>45078</v>
      </c>
      <c r="N68" s="166"/>
      <c r="O68" s="166"/>
      <c r="P68" s="166"/>
      <c r="Q68" s="166"/>
      <c r="R68" s="166"/>
      <c r="S68" s="166"/>
      <c r="T68" s="166"/>
      <c r="U68" s="166"/>
      <c r="V68" s="166"/>
      <c r="W68" s="166"/>
      <c r="X68" s="166"/>
      <c r="Y68" s="166"/>
      <c r="Z68" s="166"/>
      <c r="AA68" s="166"/>
      <c r="AB68" s="166"/>
      <c r="AC68" s="137">
        <f t="shared" si="22"/>
        <v>0</v>
      </c>
      <c r="AD68" s="167"/>
    </row>
    <row r="69" spans="2:30" outlineLevel="1" x14ac:dyDescent="0.25">
      <c r="B69" s="160" t="str">
        <f>IF(C69&gt;0,IFERROR(_xlfn.IFS(D69&lt;=DATE(YEAR('Basisdaten zum Projekt'!$E$12),MONTH('Basisdaten zum Projekt'!$E$12),1),'Basisdaten zum Projekt'!$A$12,D69&lt;=DATE(YEAR('Basisdaten zum Projekt'!$E$13),MONTH('Basisdaten zum Projekt'!$E$13),1),'Basisdaten zum Projekt'!$A$13,D69&lt;=DATE(YEAR('Basisdaten zum Projekt'!$E$14),MONTH('Basisdaten zum Projekt'!$E$14),1),'Basisdaten zum Projekt'!$A$14,D69&lt;=DATE(YEAR('Basisdaten zum Projekt'!$E$15),MONTH('Basisdaten zum Projekt'!$E$15),1),'Basisdaten zum Projekt'!$A$15,D69&lt;=DATE(YEAR('Basisdaten zum Projekt'!$E$16),MONTH('Basisdaten zum Projekt'!$E$16),1),'Basisdaten zum Projekt'!$A$16),""),"")</f>
        <v>P2</v>
      </c>
      <c r="C69" s="160">
        <f>IF(C68&gt;0,C68+1,IF(DATE(YEAR('Basisdaten zum Projekt'!$C$5),MONTH('Basisdaten zum Projekt'!$C$5),1)=D69,1,0))</f>
        <v>16</v>
      </c>
      <c r="D69" s="161">
        <f t="shared" si="23"/>
        <v>45108</v>
      </c>
      <c r="E69" s="162"/>
      <c r="F69" s="115">
        <f t="shared" si="20"/>
        <v>0</v>
      </c>
      <c r="G69" s="163"/>
      <c r="H69" s="162"/>
      <c r="I69" s="115">
        <f t="shared" si="21"/>
        <v>0</v>
      </c>
      <c r="J69" s="164"/>
      <c r="M69" s="161">
        <f t="shared" si="15"/>
        <v>45108</v>
      </c>
      <c r="N69" s="166"/>
      <c r="O69" s="166"/>
      <c r="P69" s="166"/>
      <c r="Q69" s="166"/>
      <c r="R69" s="166"/>
      <c r="S69" s="166"/>
      <c r="T69" s="166"/>
      <c r="U69" s="166"/>
      <c r="V69" s="166"/>
      <c r="W69" s="166"/>
      <c r="X69" s="166"/>
      <c r="Y69" s="166"/>
      <c r="Z69" s="166"/>
      <c r="AA69" s="166"/>
      <c r="AB69" s="166"/>
      <c r="AC69" s="137">
        <f t="shared" si="22"/>
        <v>0</v>
      </c>
      <c r="AD69" s="167"/>
    </row>
    <row r="70" spans="2:30" outlineLevel="1" x14ac:dyDescent="0.25">
      <c r="B70" s="160" t="str">
        <f>IF(C70&gt;0,IFERROR(_xlfn.IFS(D70&lt;=DATE(YEAR('Basisdaten zum Projekt'!$E$12),MONTH('Basisdaten zum Projekt'!$E$12),1),'Basisdaten zum Projekt'!$A$12,D70&lt;=DATE(YEAR('Basisdaten zum Projekt'!$E$13),MONTH('Basisdaten zum Projekt'!$E$13),1),'Basisdaten zum Projekt'!$A$13,D70&lt;=DATE(YEAR('Basisdaten zum Projekt'!$E$14),MONTH('Basisdaten zum Projekt'!$E$14),1),'Basisdaten zum Projekt'!$A$14,D70&lt;=DATE(YEAR('Basisdaten zum Projekt'!$E$15),MONTH('Basisdaten zum Projekt'!$E$15),1),'Basisdaten zum Projekt'!$A$15,D70&lt;=DATE(YEAR('Basisdaten zum Projekt'!$E$16),MONTH('Basisdaten zum Projekt'!$E$16),1),'Basisdaten zum Projekt'!$A$16),""),"")</f>
        <v>P2</v>
      </c>
      <c r="C70" s="160">
        <f>IF(C69&gt;0,C69+1,IF(DATE(YEAR('Basisdaten zum Projekt'!$C$5),MONTH('Basisdaten zum Projekt'!$C$5),1)=D70,1,0))</f>
        <v>17</v>
      </c>
      <c r="D70" s="161">
        <f t="shared" si="23"/>
        <v>45139</v>
      </c>
      <c r="E70" s="162"/>
      <c r="F70" s="115">
        <f t="shared" si="20"/>
        <v>0</v>
      </c>
      <c r="G70" s="163"/>
      <c r="H70" s="162"/>
      <c r="I70" s="115">
        <f t="shared" si="21"/>
        <v>0</v>
      </c>
      <c r="J70" s="164"/>
      <c r="M70" s="161">
        <f t="shared" si="15"/>
        <v>45139</v>
      </c>
      <c r="N70" s="166"/>
      <c r="O70" s="166"/>
      <c r="P70" s="166"/>
      <c r="Q70" s="166"/>
      <c r="R70" s="166"/>
      <c r="S70" s="166"/>
      <c r="T70" s="166"/>
      <c r="U70" s="166"/>
      <c r="V70" s="166"/>
      <c r="W70" s="166"/>
      <c r="X70" s="166"/>
      <c r="Y70" s="166"/>
      <c r="Z70" s="166"/>
      <c r="AA70" s="166"/>
      <c r="AB70" s="166"/>
      <c r="AC70" s="137">
        <f t="shared" si="22"/>
        <v>0</v>
      </c>
      <c r="AD70" s="167"/>
    </row>
    <row r="71" spans="2:30" outlineLevel="1" x14ac:dyDescent="0.25">
      <c r="B71" s="160" t="str">
        <f>IF(C71&gt;0,IFERROR(_xlfn.IFS(D71&lt;=DATE(YEAR('Basisdaten zum Projekt'!$E$12),MONTH('Basisdaten zum Projekt'!$E$12),1),'Basisdaten zum Projekt'!$A$12,D71&lt;=DATE(YEAR('Basisdaten zum Projekt'!$E$13),MONTH('Basisdaten zum Projekt'!$E$13),1),'Basisdaten zum Projekt'!$A$13,D71&lt;=DATE(YEAR('Basisdaten zum Projekt'!$E$14),MONTH('Basisdaten zum Projekt'!$E$14),1),'Basisdaten zum Projekt'!$A$14,D71&lt;=DATE(YEAR('Basisdaten zum Projekt'!$E$15),MONTH('Basisdaten zum Projekt'!$E$15),1),'Basisdaten zum Projekt'!$A$15,D71&lt;=DATE(YEAR('Basisdaten zum Projekt'!$E$16),MONTH('Basisdaten zum Projekt'!$E$16),1),'Basisdaten zum Projekt'!$A$16),""),"")</f>
        <v>P2</v>
      </c>
      <c r="C71" s="160">
        <f>IF(C70&gt;0,C70+1,IF(DATE(YEAR('Basisdaten zum Projekt'!$C$5),MONTH('Basisdaten zum Projekt'!$C$5),1)=D71,1,0))</f>
        <v>18</v>
      </c>
      <c r="D71" s="161">
        <f t="shared" si="23"/>
        <v>45170</v>
      </c>
      <c r="E71" s="162"/>
      <c r="F71" s="115">
        <f t="shared" si="20"/>
        <v>0</v>
      </c>
      <c r="G71" s="163"/>
      <c r="H71" s="162"/>
      <c r="I71" s="115">
        <f t="shared" si="21"/>
        <v>0</v>
      </c>
      <c r="J71" s="164"/>
      <c r="M71" s="161">
        <f t="shared" si="15"/>
        <v>45170</v>
      </c>
      <c r="N71" s="166"/>
      <c r="O71" s="166"/>
      <c r="P71" s="166"/>
      <c r="Q71" s="166"/>
      <c r="R71" s="166"/>
      <c r="S71" s="166"/>
      <c r="T71" s="166"/>
      <c r="U71" s="166"/>
      <c r="V71" s="166"/>
      <c r="W71" s="166"/>
      <c r="X71" s="166"/>
      <c r="Y71" s="166"/>
      <c r="Z71" s="166"/>
      <c r="AA71" s="166"/>
      <c r="AB71" s="166"/>
      <c r="AC71" s="137">
        <f t="shared" si="22"/>
        <v>0</v>
      </c>
      <c r="AD71" s="167"/>
    </row>
    <row r="72" spans="2:30" outlineLevel="1" x14ac:dyDescent="0.25">
      <c r="B72" s="160" t="str">
        <f>IF(C72&gt;0,IFERROR(_xlfn.IFS(D72&lt;=DATE(YEAR('Basisdaten zum Projekt'!$E$12),MONTH('Basisdaten zum Projekt'!$E$12),1),'Basisdaten zum Projekt'!$A$12,D72&lt;=DATE(YEAR('Basisdaten zum Projekt'!$E$13),MONTH('Basisdaten zum Projekt'!$E$13),1),'Basisdaten zum Projekt'!$A$13,D72&lt;=DATE(YEAR('Basisdaten zum Projekt'!$E$14),MONTH('Basisdaten zum Projekt'!$E$14),1),'Basisdaten zum Projekt'!$A$14,D72&lt;=DATE(YEAR('Basisdaten zum Projekt'!$E$15),MONTH('Basisdaten zum Projekt'!$E$15),1),'Basisdaten zum Projekt'!$A$15,D72&lt;=DATE(YEAR('Basisdaten zum Projekt'!$E$16),MONTH('Basisdaten zum Projekt'!$E$16),1),'Basisdaten zum Projekt'!$A$16),""),"")</f>
        <v>P2</v>
      </c>
      <c r="C72" s="160">
        <f>IF(C71&gt;0,C71+1,IF(DATE(YEAR('Basisdaten zum Projekt'!$C$5),MONTH('Basisdaten zum Projekt'!$C$5),1)=D72,1,0))</f>
        <v>19</v>
      </c>
      <c r="D72" s="161">
        <f t="shared" si="23"/>
        <v>45200</v>
      </c>
      <c r="E72" s="162"/>
      <c r="F72" s="115">
        <f t="shared" si="20"/>
        <v>0</v>
      </c>
      <c r="G72" s="163"/>
      <c r="H72" s="162"/>
      <c r="I72" s="115">
        <f t="shared" si="21"/>
        <v>0</v>
      </c>
      <c r="J72" s="164"/>
      <c r="M72" s="161">
        <f t="shared" si="15"/>
        <v>45200</v>
      </c>
      <c r="N72" s="166"/>
      <c r="O72" s="166"/>
      <c r="P72" s="166"/>
      <c r="Q72" s="166"/>
      <c r="R72" s="166"/>
      <c r="S72" s="166"/>
      <c r="T72" s="166"/>
      <c r="U72" s="166"/>
      <c r="V72" s="166"/>
      <c r="W72" s="166"/>
      <c r="X72" s="166"/>
      <c r="Y72" s="166"/>
      <c r="Z72" s="166"/>
      <c r="AA72" s="166"/>
      <c r="AB72" s="166"/>
      <c r="AC72" s="137">
        <f t="shared" si="22"/>
        <v>0</v>
      </c>
      <c r="AD72" s="167"/>
    </row>
    <row r="73" spans="2:30" outlineLevel="1" x14ac:dyDescent="0.25">
      <c r="B73" s="160" t="str">
        <f>IF(C73&gt;0,IFERROR(_xlfn.IFS(D73&lt;=DATE(YEAR('Basisdaten zum Projekt'!$E$12),MONTH('Basisdaten zum Projekt'!$E$12),1),'Basisdaten zum Projekt'!$A$12,D73&lt;=DATE(YEAR('Basisdaten zum Projekt'!$E$13),MONTH('Basisdaten zum Projekt'!$E$13),1),'Basisdaten zum Projekt'!$A$13,D73&lt;=DATE(YEAR('Basisdaten zum Projekt'!$E$14),MONTH('Basisdaten zum Projekt'!$E$14),1),'Basisdaten zum Projekt'!$A$14,D73&lt;=DATE(YEAR('Basisdaten zum Projekt'!$E$15),MONTH('Basisdaten zum Projekt'!$E$15),1),'Basisdaten zum Projekt'!$A$15,D73&lt;=DATE(YEAR('Basisdaten zum Projekt'!$E$16),MONTH('Basisdaten zum Projekt'!$E$16),1),'Basisdaten zum Projekt'!$A$16),""),"")</f>
        <v>P2</v>
      </c>
      <c r="C73" s="160">
        <f>IF(C72&gt;0,C72+1,IF(DATE(YEAR('Basisdaten zum Projekt'!$C$5),MONTH('Basisdaten zum Projekt'!$C$5),1)=D73,1,0))</f>
        <v>20</v>
      </c>
      <c r="D73" s="161">
        <f t="shared" si="23"/>
        <v>45231</v>
      </c>
      <c r="E73" s="162"/>
      <c r="F73" s="115">
        <f t="shared" si="20"/>
        <v>0</v>
      </c>
      <c r="G73" s="163"/>
      <c r="H73" s="162"/>
      <c r="I73" s="115">
        <f t="shared" si="21"/>
        <v>0</v>
      </c>
      <c r="J73" s="164"/>
      <c r="M73" s="161">
        <f t="shared" si="15"/>
        <v>45231</v>
      </c>
      <c r="N73" s="166"/>
      <c r="O73" s="166"/>
      <c r="P73" s="166"/>
      <c r="Q73" s="166"/>
      <c r="R73" s="166"/>
      <c r="S73" s="166"/>
      <c r="T73" s="166"/>
      <c r="U73" s="166"/>
      <c r="V73" s="166"/>
      <c r="W73" s="166"/>
      <c r="X73" s="166"/>
      <c r="Y73" s="166"/>
      <c r="Z73" s="166"/>
      <c r="AA73" s="166"/>
      <c r="AB73" s="166"/>
      <c r="AC73" s="137">
        <f t="shared" si="22"/>
        <v>0</v>
      </c>
      <c r="AD73" s="167"/>
    </row>
    <row r="74" spans="2:30" outlineLevel="1" x14ac:dyDescent="0.25">
      <c r="B74" s="160" t="str">
        <f>IF(C74&gt;0,IFERROR(_xlfn.IFS(D74&lt;=DATE(YEAR('Basisdaten zum Projekt'!$E$12),MONTH('Basisdaten zum Projekt'!$E$12),1),'Basisdaten zum Projekt'!$A$12,D74&lt;=DATE(YEAR('Basisdaten zum Projekt'!$E$13),MONTH('Basisdaten zum Projekt'!$E$13),1),'Basisdaten zum Projekt'!$A$13,D74&lt;=DATE(YEAR('Basisdaten zum Projekt'!$E$14),MONTH('Basisdaten zum Projekt'!$E$14),1),'Basisdaten zum Projekt'!$A$14,D74&lt;=DATE(YEAR('Basisdaten zum Projekt'!$E$15),MONTH('Basisdaten zum Projekt'!$E$15),1),'Basisdaten zum Projekt'!$A$15,D74&lt;=DATE(YEAR('Basisdaten zum Projekt'!$E$16),MONTH('Basisdaten zum Projekt'!$E$16),1),'Basisdaten zum Projekt'!$A$16),""),"")</f>
        <v>P2</v>
      </c>
      <c r="C74" s="160">
        <f>IF(C73&gt;0,C73+1,IF(DATE(YEAR('Basisdaten zum Projekt'!$C$5),MONTH('Basisdaten zum Projekt'!$C$5),1)=D74,1,0))</f>
        <v>21</v>
      </c>
      <c r="D74" s="161">
        <f t="shared" si="23"/>
        <v>45261</v>
      </c>
      <c r="E74" s="162"/>
      <c r="F74" s="115">
        <f t="shared" si="20"/>
        <v>0</v>
      </c>
      <c r="G74" s="163"/>
      <c r="H74" s="162"/>
      <c r="I74" s="115">
        <f t="shared" si="21"/>
        <v>0</v>
      </c>
      <c r="J74" s="164"/>
      <c r="M74" s="161">
        <f t="shared" si="15"/>
        <v>45261</v>
      </c>
      <c r="N74" s="166"/>
      <c r="O74" s="166"/>
      <c r="P74" s="166"/>
      <c r="Q74" s="166"/>
      <c r="R74" s="166"/>
      <c r="S74" s="166"/>
      <c r="T74" s="166"/>
      <c r="U74" s="166"/>
      <c r="V74" s="166"/>
      <c r="W74" s="166"/>
      <c r="X74" s="166"/>
      <c r="Y74" s="166"/>
      <c r="Z74" s="166"/>
      <c r="AA74" s="166"/>
      <c r="AB74" s="166"/>
      <c r="AC74" s="137">
        <f t="shared" si="22"/>
        <v>0</v>
      </c>
      <c r="AD74" s="167"/>
    </row>
    <row r="75" spans="2:30" ht="15.75" thickBot="1" x14ac:dyDescent="0.3">
      <c r="B75" s="169"/>
      <c r="C75" s="170"/>
      <c r="D75" s="171">
        <f>D74</f>
        <v>45261</v>
      </c>
      <c r="E75" s="172"/>
      <c r="F75" s="173">
        <f>SUM(F63:F74)</f>
        <v>0</v>
      </c>
      <c r="G75" s="174">
        <f>SUM(G63:G74)</f>
        <v>0</v>
      </c>
      <c r="H75" s="187"/>
      <c r="I75" s="173">
        <f>SUM(I63:I74)</f>
        <v>0</v>
      </c>
      <c r="J75" s="174">
        <f>SUM(J63:J74)</f>
        <v>0</v>
      </c>
      <c r="M75" s="171">
        <f t="shared" si="15"/>
        <v>45261</v>
      </c>
      <c r="N75" s="177">
        <f>SUM(N63:N74)</f>
        <v>0</v>
      </c>
      <c r="O75" s="177">
        <f>SUM(O63:O74)</f>
        <v>0</v>
      </c>
      <c r="P75" s="177">
        <f>SUM(P63:P74)</f>
        <v>0</v>
      </c>
      <c r="Q75" s="177">
        <f>SUM(Q63:Q74)</f>
        <v>0</v>
      </c>
      <c r="R75" s="177">
        <f>SUM(R63:R74)</f>
        <v>0</v>
      </c>
      <c r="S75" s="177">
        <f t="shared" ref="S75:AB75" si="24">SUM(S63:S74)</f>
        <v>0</v>
      </c>
      <c r="T75" s="177">
        <f t="shared" si="24"/>
        <v>0</v>
      </c>
      <c r="U75" s="177">
        <f t="shared" si="24"/>
        <v>0</v>
      </c>
      <c r="V75" s="177">
        <f t="shared" si="24"/>
        <v>0</v>
      </c>
      <c r="W75" s="177">
        <f t="shared" si="24"/>
        <v>0</v>
      </c>
      <c r="X75" s="177">
        <f t="shared" si="24"/>
        <v>0</v>
      </c>
      <c r="Y75" s="177">
        <f t="shared" si="24"/>
        <v>0</v>
      </c>
      <c r="Z75" s="177">
        <f t="shared" si="24"/>
        <v>0</v>
      </c>
      <c r="AA75" s="177">
        <f t="shared" si="24"/>
        <v>0</v>
      </c>
      <c r="AB75" s="177">
        <f t="shared" si="24"/>
        <v>0</v>
      </c>
      <c r="AC75" s="177">
        <f>SUM(AC63:AC74)</f>
        <v>0</v>
      </c>
      <c r="AD75" s="167"/>
    </row>
    <row r="76" spans="2:30" ht="28.5" customHeight="1" x14ac:dyDescent="0.25">
      <c r="B76" s="19"/>
      <c r="C76" s="19"/>
      <c r="N76" s="178">
        <f>IFERROR(N75/$H$6,0)</f>
        <v>0</v>
      </c>
      <c r="O76" s="178">
        <f>IFERROR(O75/$H$6,0)</f>
        <v>0</v>
      </c>
      <c r="P76" s="178">
        <f>IFERROR(P75/$H$6,0)</f>
        <v>0</v>
      </c>
      <c r="Q76" s="178">
        <f>IFERROR(Q75/$H$6,0)</f>
        <v>0</v>
      </c>
      <c r="R76" s="178">
        <f>IFERROR(R75/$H$6,0)</f>
        <v>0</v>
      </c>
      <c r="S76" s="178">
        <f t="shared" ref="S76:AB76" si="25">IFERROR(S75/$H$6,0)</f>
        <v>0</v>
      </c>
      <c r="T76" s="178">
        <f t="shared" si="25"/>
        <v>0</v>
      </c>
      <c r="U76" s="178">
        <f t="shared" si="25"/>
        <v>0</v>
      </c>
      <c r="V76" s="178">
        <f t="shared" si="25"/>
        <v>0</v>
      </c>
      <c r="W76" s="178">
        <f t="shared" si="25"/>
        <v>0</v>
      </c>
      <c r="X76" s="178">
        <f t="shared" si="25"/>
        <v>0</v>
      </c>
      <c r="Y76" s="178">
        <f t="shared" si="25"/>
        <v>0</v>
      </c>
      <c r="Z76" s="178">
        <f t="shared" si="25"/>
        <v>0</v>
      </c>
      <c r="AA76" s="178">
        <f t="shared" si="25"/>
        <v>0</v>
      </c>
      <c r="AB76" s="178">
        <f t="shared" si="25"/>
        <v>0</v>
      </c>
      <c r="AC76" s="178">
        <f>IFERROR(AC75/$H$6,0)</f>
        <v>0</v>
      </c>
      <c r="AD76" s="180" t="s">
        <v>370</v>
      </c>
    </row>
    <row r="77" spans="2:30" ht="15.75" thickBot="1" x14ac:dyDescent="0.3">
      <c r="B77" s="19"/>
      <c r="C77" s="19"/>
      <c r="N77" s="181"/>
      <c r="O77" s="181"/>
      <c r="P77" s="181"/>
      <c r="Q77" s="181"/>
      <c r="R77" s="181"/>
      <c r="S77" s="281"/>
      <c r="T77" s="282"/>
      <c r="U77" s="283"/>
      <c r="V77" s="283"/>
      <c r="W77" s="283"/>
      <c r="X77" s="283"/>
      <c r="Y77" s="283"/>
      <c r="Z77" s="283"/>
      <c r="AA77" s="283"/>
      <c r="AB77" s="284"/>
      <c r="AC77" s="181"/>
      <c r="AD77" s="182"/>
    </row>
    <row r="78" spans="2:30" outlineLevel="1" x14ac:dyDescent="0.25">
      <c r="B78" s="160" t="str">
        <f>IF(C78&gt;0,IFERROR(_xlfn.IFS(D78&lt;=DATE(YEAR('Basisdaten zum Projekt'!$E$12),MONTH('Basisdaten zum Projekt'!$E$12),1),'Basisdaten zum Projekt'!$A$12,D78&lt;=DATE(YEAR('Basisdaten zum Projekt'!$E$13),MONTH('Basisdaten zum Projekt'!$E$13),1),'Basisdaten zum Projekt'!$A$13,D78&lt;=DATE(YEAR('Basisdaten zum Projekt'!$E$14),MONTH('Basisdaten zum Projekt'!$E$14),1),'Basisdaten zum Projekt'!$A$14,D78&lt;=DATE(YEAR('Basisdaten zum Projekt'!$E$15),MONTH('Basisdaten zum Projekt'!$E$15),1),'Basisdaten zum Projekt'!$A$15,D78&lt;=DATE(YEAR('Basisdaten zum Projekt'!$E$16),MONTH('Basisdaten zum Projekt'!$E$16),1),'Basisdaten zum Projekt'!$A$16),""),"")</f>
        <v>P2</v>
      </c>
      <c r="C78" s="160">
        <f>IF(C74&gt;0,C74+1,IF(DATE(YEAR('Basisdaten zum Projekt'!$C$5),MONTH('Basisdaten zum Projekt'!$C$5),1)=D78,1,0))</f>
        <v>22</v>
      </c>
      <c r="D78" s="161">
        <f>DATE(YEAR(D74),MONTH(D74)+1,DAY(D74))</f>
        <v>45292</v>
      </c>
      <c r="E78" s="183"/>
      <c r="F78" s="184">
        <f t="shared" ref="F78:F89" si="26">215/12*E78</f>
        <v>0</v>
      </c>
      <c r="G78" s="185"/>
      <c r="H78" s="183"/>
      <c r="I78" s="184">
        <f t="shared" ref="I78:I89" si="27">215/12*H78</f>
        <v>0</v>
      </c>
      <c r="J78" s="186"/>
      <c r="M78" s="161">
        <f t="shared" si="15"/>
        <v>45292</v>
      </c>
      <c r="N78" s="166"/>
      <c r="O78" s="166"/>
      <c r="P78" s="166"/>
      <c r="Q78" s="166"/>
      <c r="R78" s="166"/>
      <c r="S78" s="166"/>
      <c r="T78" s="166"/>
      <c r="U78" s="166"/>
      <c r="V78" s="166"/>
      <c r="W78" s="166"/>
      <c r="X78" s="166"/>
      <c r="Y78" s="166"/>
      <c r="Z78" s="166"/>
      <c r="AA78" s="166"/>
      <c r="AB78" s="166"/>
      <c r="AC78" s="137">
        <f t="shared" ref="AC78:AC89" si="28">SUM(N78:AB78)</f>
        <v>0</v>
      </c>
      <c r="AD78" s="167"/>
    </row>
    <row r="79" spans="2:30" outlineLevel="1" x14ac:dyDescent="0.25">
      <c r="B79" s="160" t="str">
        <f>IF(C79&gt;0,IFERROR(_xlfn.IFS(D79&lt;=DATE(YEAR('Basisdaten zum Projekt'!$E$12),MONTH('Basisdaten zum Projekt'!$E$12),1),'Basisdaten zum Projekt'!$A$12,D79&lt;=DATE(YEAR('Basisdaten zum Projekt'!$E$13),MONTH('Basisdaten zum Projekt'!$E$13),1),'Basisdaten zum Projekt'!$A$13,D79&lt;=DATE(YEAR('Basisdaten zum Projekt'!$E$14),MONTH('Basisdaten zum Projekt'!$E$14),1),'Basisdaten zum Projekt'!$A$14,D79&lt;=DATE(YEAR('Basisdaten zum Projekt'!$E$15),MONTH('Basisdaten zum Projekt'!$E$15),1),'Basisdaten zum Projekt'!$A$15,D79&lt;=DATE(YEAR('Basisdaten zum Projekt'!$E$16),MONTH('Basisdaten zum Projekt'!$E$16),1),'Basisdaten zum Projekt'!$A$16),""),"")</f>
        <v>P2</v>
      </c>
      <c r="C79" s="160">
        <f>IF(C78&gt;0,C78+1,IF(DATE(YEAR('Basisdaten zum Projekt'!$C$5),MONTH('Basisdaten zum Projekt'!$C$5),1)=D79,1,0))</f>
        <v>23</v>
      </c>
      <c r="D79" s="161">
        <f t="shared" ref="D79:D89" si="29">DATE(YEAR(D78),MONTH(D78)+1,DAY(D78))</f>
        <v>45323</v>
      </c>
      <c r="E79" s="162"/>
      <c r="F79" s="115">
        <f t="shared" si="26"/>
        <v>0</v>
      </c>
      <c r="G79" s="163"/>
      <c r="H79" s="162"/>
      <c r="I79" s="115">
        <f t="shared" si="27"/>
        <v>0</v>
      </c>
      <c r="J79" s="164"/>
      <c r="M79" s="161">
        <f t="shared" si="15"/>
        <v>45323</v>
      </c>
      <c r="N79" s="166"/>
      <c r="O79" s="166"/>
      <c r="P79" s="166"/>
      <c r="Q79" s="166"/>
      <c r="R79" s="166"/>
      <c r="S79" s="166"/>
      <c r="T79" s="166"/>
      <c r="U79" s="166"/>
      <c r="V79" s="166"/>
      <c r="W79" s="166"/>
      <c r="X79" s="166"/>
      <c r="Y79" s="166"/>
      <c r="Z79" s="166"/>
      <c r="AA79" s="166"/>
      <c r="AB79" s="166"/>
      <c r="AC79" s="137">
        <f t="shared" si="28"/>
        <v>0</v>
      </c>
      <c r="AD79" s="167"/>
    </row>
    <row r="80" spans="2:30" outlineLevel="1" x14ac:dyDescent="0.25">
      <c r="B80" s="160" t="str">
        <f>IF(C80&gt;0,IFERROR(_xlfn.IFS(D80&lt;=DATE(YEAR('Basisdaten zum Projekt'!$E$12),MONTH('Basisdaten zum Projekt'!$E$12),1),'Basisdaten zum Projekt'!$A$12,D80&lt;=DATE(YEAR('Basisdaten zum Projekt'!$E$13),MONTH('Basisdaten zum Projekt'!$E$13),1),'Basisdaten zum Projekt'!$A$13,D80&lt;=DATE(YEAR('Basisdaten zum Projekt'!$E$14),MONTH('Basisdaten zum Projekt'!$E$14),1),'Basisdaten zum Projekt'!$A$14,D80&lt;=DATE(YEAR('Basisdaten zum Projekt'!$E$15),MONTH('Basisdaten zum Projekt'!$E$15),1),'Basisdaten zum Projekt'!$A$15,D80&lt;=DATE(YEAR('Basisdaten zum Projekt'!$E$16),MONTH('Basisdaten zum Projekt'!$E$16),1),'Basisdaten zum Projekt'!$A$16),""),"")</f>
        <v>P2</v>
      </c>
      <c r="C80" s="160">
        <f>IF(C79&gt;0,C79+1,IF(DATE(YEAR('Basisdaten zum Projekt'!$C$5),MONTH('Basisdaten zum Projekt'!$C$5),1)=D80,1,0))</f>
        <v>24</v>
      </c>
      <c r="D80" s="161">
        <f t="shared" si="29"/>
        <v>45352</v>
      </c>
      <c r="E80" s="162"/>
      <c r="F80" s="115">
        <f t="shared" si="26"/>
        <v>0</v>
      </c>
      <c r="G80" s="163"/>
      <c r="H80" s="162"/>
      <c r="I80" s="115">
        <f t="shared" si="27"/>
        <v>0</v>
      </c>
      <c r="J80" s="164"/>
      <c r="M80" s="161">
        <f t="shared" si="15"/>
        <v>45352</v>
      </c>
      <c r="N80" s="166"/>
      <c r="O80" s="166"/>
      <c r="P80" s="166"/>
      <c r="Q80" s="166"/>
      <c r="R80" s="166"/>
      <c r="S80" s="166"/>
      <c r="T80" s="166"/>
      <c r="U80" s="166"/>
      <c r="V80" s="166"/>
      <c r="W80" s="166"/>
      <c r="X80" s="166"/>
      <c r="Y80" s="166"/>
      <c r="Z80" s="166"/>
      <c r="AA80" s="166"/>
      <c r="AB80" s="166"/>
      <c r="AC80" s="137">
        <f t="shared" si="28"/>
        <v>0</v>
      </c>
      <c r="AD80" s="167"/>
    </row>
    <row r="81" spans="2:30" outlineLevel="1" x14ac:dyDescent="0.25">
      <c r="B81" s="160" t="str">
        <f>IF(C81&gt;0,IFERROR(_xlfn.IFS(D81&lt;=DATE(YEAR('Basisdaten zum Projekt'!$E$12),MONTH('Basisdaten zum Projekt'!$E$12),1),'Basisdaten zum Projekt'!$A$12,D81&lt;=DATE(YEAR('Basisdaten zum Projekt'!$E$13),MONTH('Basisdaten zum Projekt'!$E$13),1),'Basisdaten zum Projekt'!$A$13,D81&lt;=DATE(YEAR('Basisdaten zum Projekt'!$E$14),MONTH('Basisdaten zum Projekt'!$E$14),1),'Basisdaten zum Projekt'!$A$14,D81&lt;=DATE(YEAR('Basisdaten zum Projekt'!$E$15),MONTH('Basisdaten zum Projekt'!$E$15),1),'Basisdaten zum Projekt'!$A$15,D81&lt;=DATE(YEAR('Basisdaten zum Projekt'!$E$16),MONTH('Basisdaten zum Projekt'!$E$16),1),'Basisdaten zum Projekt'!$A$16),""),"")</f>
        <v>P2</v>
      </c>
      <c r="C81" s="160">
        <f>IF(C80&gt;0,C80+1,IF(DATE(YEAR('Basisdaten zum Projekt'!$C$5),MONTH('Basisdaten zum Projekt'!$C$5),1)=D81,1,0))</f>
        <v>25</v>
      </c>
      <c r="D81" s="161">
        <f t="shared" si="29"/>
        <v>45383</v>
      </c>
      <c r="E81" s="162"/>
      <c r="F81" s="115">
        <f t="shared" si="26"/>
        <v>0</v>
      </c>
      <c r="G81" s="163"/>
      <c r="H81" s="162"/>
      <c r="I81" s="115">
        <f t="shared" si="27"/>
        <v>0</v>
      </c>
      <c r="J81" s="164"/>
      <c r="M81" s="161">
        <f t="shared" si="15"/>
        <v>45383</v>
      </c>
      <c r="N81" s="166"/>
      <c r="O81" s="166"/>
      <c r="P81" s="166"/>
      <c r="Q81" s="166"/>
      <c r="R81" s="166"/>
      <c r="S81" s="166"/>
      <c r="T81" s="166"/>
      <c r="U81" s="166"/>
      <c r="V81" s="166"/>
      <c r="W81" s="166"/>
      <c r="X81" s="166"/>
      <c r="Y81" s="166"/>
      <c r="Z81" s="166"/>
      <c r="AA81" s="166"/>
      <c r="AB81" s="166"/>
      <c r="AC81" s="137">
        <f t="shared" si="28"/>
        <v>0</v>
      </c>
      <c r="AD81" s="167"/>
    </row>
    <row r="82" spans="2:30" outlineLevel="1" x14ac:dyDescent="0.25">
      <c r="B82" s="160" t="str">
        <f>IF(C82&gt;0,IFERROR(_xlfn.IFS(D82&lt;=DATE(YEAR('Basisdaten zum Projekt'!$E$12),MONTH('Basisdaten zum Projekt'!$E$12),1),'Basisdaten zum Projekt'!$A$12,D82&lt;=DATE(YEAR('Basisdaten zum Projekt'!$E$13),MONTH('Basisdaten zum Projekt'!$E$13),1),'Basisdaten zum Projekt'!$A$13,D82&lt;=DATE(YEAR('Basisdaten zum Projekt'!$E$14),MONTH('Basisdaten zum Projekt'!$E$14),1),'Basisdaten zum Projekt'!$A$14,D82&lt;=DATE(YEAR('Basisdaten zum Projekt'!$E$15),MONTH('Basisdaten zum Projekt'!$E$15),1),'Basisdaten zum Projekt'!$A$15,D82&lt;=DATE(YEAR('Basisdaten zum Projekt'!$E$16),MONTH('Basisdaten zum Projekt'!$E$16),1),'Basisdaten zum Projekt'!$A$16),""),"")</f>
        <v>P2</v>
      </c>
      <c r="C82" s="160">
        <f>IF(C81&gt;0,C81+1,IF(DATE(YEAR('Basisdaten zum Projekt'!$C$5),MONTH('Basisdaten zum Projekt'!$C$5),1)=D82,1,0))</f>
        <v>26</v>
      </c>
      <c r="D82" s="161">
        <f t="shared" si="29"/>
        <v>45413</v>
      </c>
      <c r="E82" s="162"/>
      <c r="F82" s="115">
        <f t="shared" si="26"/>
        <v>0</v>
      </c>
      <c r="G82" s="163"/>
      <c r="H82" s="162"/>
      <c r="I82" s="115">
        <f t="shared" si="27"/>
        <v>0</v>
      </c>
      <c r="J82" s="164"/>
      <c r="M82" s="161">
        <f t="shared" si="15"/>
        <v>45413</v>
      </c>
      <c r="N82" s="166"/>
      <c r="O82" s="166"/>
      <c r="P82" s="166"/>
      <c r="Q82" s="166"/>
      <c r="R82" s="166"/>
      <c r="S82" s="166"/>
      <c r="T82" s="166"/>
      <c r="U82" s="166"/>
      <c r="V82" s="166"/>
      <c r="W82" s="166"/>
      <c r="X82" s="166"/>
      <c r="Y82" s="166"/>
      <c r="Z82" s="166"/>
      <c r="AA82" s="166"/>
      <c r="AB82" s="166"/>
      <c r="AC82" s="137">
        <f t="shared" si="28"/>
        <v>0</v>
      </c>
      <c r="AD82" s="167"/>
    </row>
    <row r="83" spans="2:30" outlineLevel="1" x14ac:dyDescent="0.25">
      <c r="B83" s="160" t="str">
        <f>IF(C83&gt;0,IFERROR(_xlfn.IFS(D83&lt;=DATE(YEAR('Basisdaten zum Projekt'!$E$12),MONTH('Basisdaten zum Projekt'!$E$12),1),'Basisdaten zum Projekt'!$A$12,D83&lt;=DATE(YEAR('Basisdaten zum Projekt'!$E$13),MONTH('Basisdaten zum Projekt'!$E$13),1),'Basisdaten zum Projekt'!$A$13,D83&lt;=DATE(YEAR('Basisdaten zum Projekt'!$E$14),MONTH('Basisdaten zum Projekt'!$E$14),1),'Basisdaten zum Projekt'!$A$14,D83&lt;=DATE(YEAR('Basisdaten zum Projekt'!$E$15),MONTH('Basisdaten zum Projekt'!$E$15),1),'Basisdaten zum Projekt'!$A$15,D83&lt;=DATE(YEAR('Basisdaten zum Projekt'!$E$16),MONTH('Basisdaten zum Projekt'!$E$16),1),'Basisdaten zum Projekt'!$A$16),""),"")</f>
        <v>P2</v>
      </c>
      <c r="C83" s="160">
        <f>IF(C82&gt;0,C82+1,IF(DATE(YEAR('Basisdaten zum Projekt'!$C$5),MONTH('Basisdaten zum Projekt'!$C$5),1)=D83,1,0))</f>
        <v>27</v>
      </c>
      <c r="D83" s="161">
        <f t="shared" si="29"/>
        <v>45444</v>
      </c>
      <c r="E83" s="162"/>
      <c r="F83" s="115">
        <f t="shared" si="26"/>
        <v>0</v>
      </c>
      <c r="G83" s="163"/>
      <c r="H83" s="162"/>
      <c r="I83" s="115">
        <f t="shared" si="27"/>
        <v>0</v>
      </c>
      <c r="J83" s="164"/>
      <c r="M83" s="161">
        <f t="shared" si="15"/>
        <v>45444</v>
      </c>
      <c r="N83" s="166"/>
      <c r="O83" s="166"/>
      <c r="P83" s="166"/>
      <c r="Q83" s="166"/>
      <c r="R83" s="166"/>
      <c r="S83" s="166"/>
      <c r="T83" s="166"/>
      <c r="U83" s="166"/>
      <c r="V83" s="166"/>
      <c r="W83" s="166"/>
      <c r="X83" s="166"/>
      <c r="Y83" s="166"/>
      <c r="Z83" s="166"/>
      <c r="AA83" s="166"/>
      <c r="AB83" s="166"/>
      <c r="AC83" s="137">
        <f t="shared" si="28"/>
        <v>0</v>
      </c>
      <c r="AD83" s="167"/>
    </row>
    <row r="84" spans="2:30" outlineLevel="1" x14ac:dyDescent="0.25">
      <c r="B84" s="160" t="str">
        <f>IF(C84&gt;0,IFERROR(_xlfn.IFS(D84&lt;=DATE(YEAR('Basisdaten zum Projekt'!$E$12),MONTH('Basisdaten zum Projekt'!$E$12),1),'Basisdaten zum Projekt'!$A$12,D84&lt;=DATE(YEAR('Basisdaten zum Projekt'!$E$13),MONTH('Basisdaten zum Projekt'!$E$13),1),'Basisdaten zum Projekt'!$A$13,D84&lt;=DATE(YEAR('Basisdaten zum Projekt'!$E$14),MONTH('Basisdaten zum Projekt'!$E$14),1),'Basisdaten zum Projekt'!$A$14,D84&lt;=DATE(YEAR('Basisdaten zum Projekt'!$E$15),MONTH('Basisdaten zum Projekt'!$E$15),1),'Basisdaten zum Projekt'!$A$15,D84&lt;=DATE(YEAR('Basisdaten zum Projekt'!$E$16),MONTH('Basisdaten zum Projekt'!$E$16),1),'Basisdaten zum Projekt'!$A$16),""),"")</f>
        <v>P2</v>
      </c>
      <c r="C84" s="160">
        <f>IF(C83&gt;0,C83+1,IF(DATE(YEAR('Basisdaten zum Projekt'!$C$5),MONTH('Basisdaten zum Projekt'!$C$5),1)=D84,1,0))</f>
        <v>28</v>
      </c>
      <c r="D84" s="161">
        <f t="shared" si="29"/>
        <v>45474</v>
      </c>
      <c r="E84" s="162"/>
      <c r="F84" s="115">
        <f t="shared" si="26"/>
        <v>0</v>
      </c>
      <c r="G84" s="163"/>
      <c r="H84" s="162"/>
      <c r="I84" s="115">
        <f t="shared" si="27"/>
        <v>0</v>
      </c>
      <c r="J84" s="164"/>
      <c r="M84" s="161">
        <f t="shared" si="15"/>
        <v>45474</v>
      </c>
      <c r="N84" s="166"/>
      <c r="O84" s="166"/>
      <c r="P84" s="166"/>
      <c r="Q84" s="166"/>
      <c r="R84" s="166"/>
      <c r="S84" s="166"/>
      <c r="T84" s="166"/>
      <c r="U84" s="166"/>
      <c r="V84" s="166"/>
      <c r="W84" s="166"/>
      <c r="X84" s="166"/>
      <c r="Y84" s="166"/>
      <c r="Z84" s="166"/>
      <c r="AA84" s="166"/>
      <c r="AB84" s="166"/>
      <c r="AC84" s="137">
        <f t="shared" si="28"/>
        <v>0</v>
      </c>
      <c r="AD84" s="167"/>
    </row>
    <row r="85" spans="2:30" outlineLevel="1" x14ac:dyDescent="0.25">
      <c r="B85" s="160" t="str">
        <f>IF(C85&gt;0,IFERROR(_xlfn.IFS(D85&lt;=DATE(YEAR('Basisdaten zum Projekt'!$E$12),MONTH('Basisdaten zum Projekt'!$E$12),1),'Basisdaten zum Projekt'!$A$12,D85&lt;=DATE(YEAR('Basisdaten zum Projekt'!$E$13),MONTH('Basisdaten zum Projekt'!$E$13),1),'Basisdaten zum Projekt'!$A$13,D85&lt;=DATE(YEAR('Basisdaten zum Projekt'!$E$14),MONTH('Basisdaten zum Projekt'!$E$14),1),'Basisdaten zum Projekt'!$A$14,D85&lt;=DATE(YEAR('Basisdaten zum Projekt'!$E$15),MONTH('Basisdaten zum Projekt'!$E$15),1),'Basisdaten zum Projekt'!$A$15,D85&lt;=DATE(YEAR('Basisdaten zum Projekt'!$E$16),MONTH('Basisdaten zum Projekt'!$E$16),1),'Basisdaten zum Projekt'!$A$16),""),"")</f>
        <v>P2</v>
      </c>
      <c r="C85" s="160">
        <f>IF(C84&gt;0,C84+1,IF(DATE(YEAR('Basisdaten zum Projekt'!$C$5),MONTH('Basisdaten zum Projekt'!$C$5),1)=D85,1,0))</f>
        <v>29</v>
      </c>
      <c r="D85" s="161">
        <f t="shared" si="29"/>
        <v>45505</v>
      </c>
      <c r="E85" s="162"/>
      <c r="F85" s="115">
        <f t="shared" si="26"/>
        <v>0</v>
      </c>
      <c r="G85" s="163"/>
      <c r="H85" s="162"/>
      <c r="I85" s="115">
        <f t="shared" si="27"/>
        <v>0</v>
      </c>
      <c r="J85" s="164"/>
      <c r="M85" s="161">
        <f t="shared" si="15"/>
        <v>45505</v>
      </c>
      <c r="N85" s="166"/>
      <c r="O85" s="166"/>
      <c r="P85" s="166"/>
      <c r="Q85" s="166"/>
      <c r="R85" s="166"/>
      <c r="S85" s="166"/>
      <c r="T85" s="166"/>
      <c r="U85" s="166"/>
      <c r="V85" s="166"/>
      <c r="W85" s="166"/>
      <c r="X85" s="166"/>
      <c r="Y85" s="166"/>
      <c r="Z85" s="166"/>
      <c r="AA85" s="166"/>
      <c r="AB85" s="166"/>
      <c r="AC85" s="137">
        <f t="shared" si="28"/>
        <v>0</v>
      </c>
      <c r="AD85" s="167"/>
    </row>
    <row r="86" spans="2:30" outlineLevel="1" x14ac:dyDescent="0.25">
      <c r="B86" s="160" t="str">
        <f>IF(C86&gt;0,IFERROR(_xlfn.IFS(D86&lt;=DATE(YEAR('Basisdaten zum Projekt'!$E$12),MONTH('Basisdaten zum Projekt'!$E$12),1),'Basisdaten zum Projekt'!$A$12,D86&lt;=DATE(YEAR('Basisdaten zum Projekt'!$E$13),MONTH('Basisdaten zum Projekt'!$E$13),1),'Basisdaten zum Projekt'!$A$13,D86&lt;=DATE(YEAR('Basisdaten zum Projekt'!$E$14),MONTH('Basisdaten zum Projekt'!$E$14),1),'Basisdaten zum Projekt'!$A$14,D86&lt;=DATE(YEAR('Basisdaten zum Projekt'!$E$15),MONTH('Basisdaten zum Projekt'!$E$15),1),'Basisdaten zum Projekt'!$A$15,D86&lt;=DATE(YEAR('Basisdaten zum Projekt'!$E$16),MONTH('Basisdaten zum Projekt'!$E$16),1),'Basisdaten zum Projekt'!$A$16),""),"")</f>
        <v>P2</v>
      </c>
      <c r="C86" s="160">
        <f>IF(C85&gt;0,C85+1,IF(DATE(YEAR('Basisdaten zum Projekt'!$C$5),MONTH('Basisdaten zum Projekt'!$C$5),1)=D86,1,0))</f>
        <v>30</v>
      </c>
      <c r="D86" s="161">
        <f t="shared" si="29"/>
        <v>45536</v>
      </c>
      <c r="E86" s="162"/>
      <c r="F86" s="115">
        <f t="shared" si="26"/>
        <v>0</v>
      </c>
      <c r="G86" s="163"/>
      <c r="H86" s="162"/>
      <c r="I86" s="115">
        <f t="shared" si="27"/>
        <v>0</v>
      </c>
      <c r="J86" s="164"/>
      <c r="M86" s="161">
        <f t="shared" si="15"/>
        <v>45536</v>
      </c>
      <c r="N86" s="166"/>
      <c r="O86" s="166"/>
      <c r="P86" s="166"/>
      <c r="Q86" s="166"/>
      <c r="R86" s="166"/>
      <c r="S86" s="166"/>
      <c r="T86" s="166"/>
      <c r="U86" s="166"/>
      <c r="V86" s="166"/>
      <c r="W86" s="166"/>
      <c r="X86" s="166"/>
      <c r="Y86" s="166"/>
      <c r="Z86" s="166"/>
      <c r="AA86" s="166"/>
      <c r="AB86" s="166"/>
      <c r="AC86" s="137">
        <f t="shared" si="28"/>
        <v>0</v>
      </c>
      <c r="AD86" s="167"/>
    </row>
    <row r="87" spans="2:30" outlineLevel="1" x14ac:dyDescent="0.25">
      <c r="B87" s="160" t="str">
        <f>IF(C87&gt;0,IFERROR(_xlfn.IFS(D87&lt;=DATE(YEAR('Basisdaten zum Projekt'!$E$12),MONTH('Basisdaten zum Projekt'!$E$12),1),'Basisdaten zum Projekt'!$A$12,D87&lt;=DATE(YEAR('Basisdaten zum Projekt'!$E$13),MONTH('Basisdaten zum Projekt'!$E$13),1),'Basisdaten zum Projekt'!$A$13,D87&lt;=DATE(YEAR('Basisdaten zum Projekt'!$E$14),MONTH('Basisdaten zum Projekt'!$E$14),1),'Basisdaten zum Projekt'!$A$14,D87&lt;=DATE(YEAR('Basisdaten zum Projekt'!$E$15),MONTH('Basisdaten zum Projekt'!$E$15),1),'Basisdaten zum Projekt'!$A$15,D87&lt;=DATE(YEAR('Basisdaten zum Projekt'!$E$16),MONTH('Basisdaten zum Projekt'!$E$16),1),'Basisdaten zum Projekt'!$A$16),""),"")</f>
        <v>P2</v>
      </c>
      <c r="C87" s="160">
        <f>IF(C86&gt;0,C86+1,IF(DATE(YEAR('Basisdaten zum Projekt'!$C$5),MONTH('Basisdaten zum Projekt'!$C$5),1)=D87,1,0))</f>
        <v>31</v>
      </c>
      <c r="D87" s="161">
        <f t="shared" si="29"/>
        <v>45566</v>
      </c>
      <c r="E87" s="162"/>
      <c r="F87" s="115">
        <f t="shared" si="26"/>
        <v>0</v>
      </c>
      <c r="G87" s="163"/>
      <c r="H87" s="162"/>
      <c r="I87" s="115">
        <f t="shared" si="27"/>
        <v>0</v>
      </c>
      <c r="J87" s="164"/>
      <c r="M87" s="161">
        <f t="shared" si="15"/>
        <v>45566</v>
      </c>
      <c r="N87" s="166"/>
      <c r="O87" s="166"/>
      <c r="P87" s="166"/>
      <c r="Q87" s="166"/>
      <c r="R87" s="166"/>
      <c r="S87" s="166"/>
      <c r="T87" s="166"/>
      <c r="U87" s="166"/>
      <c r="V87" s="166"/>
      <c r="W87" s="166"/>
      <c r="X87" s="166"/>
      <c r="Y87" s="166"/>
      <c r="Z87" s="166"/>
      <c r="AA87" s="166"/>
      <c r="AB87" s="166"/>
      <c r="AC87" s="137">
        <f t="shared" si="28"/>
        <v>0</v>
      </c>
      <c r="AD87" s="167"/>
    </row>
    <row r="88" spans="2:30" outlineLevel="1" x14ac:dyDescent="0.25">
      <c r="B88" s="160" t="str">
        <f>IF(C88&gt;0,IFERROR(_xlfn.IFS(D88&lt;=DATE(YEAR('Basisdaten zum Projekt'!$E$12),MONTH('Basisdaten zum Projekt'!$E$12),1),'Basisdaten zum Projekt'!$A$12,D88&lt;=DATE(YEAR('Basisdaten zum Projekt'!$E$13),MONTH('Basisdaten zum Projekt'!$E$13),1),'Basisdaten zum Projekt'!$A$13,D88&lt;=DATE(YEAR('Basisdaten zum Projekt'!$E$14),MONTH('Basisdaten zum Projekt'!$E$14),1),'Basisdaten zum Projekt'!$A$14,D88&lt;=DATE(YEAR('Basisdaten zum Projekt'!$E$15),MONTH('Basisdaten zum Projekt'!$E$15),1),'Basisdaten zum Projekt'!$A$15,D88&lt;=DATE(YEAR('Basisdaten zum Projekt'!$E$16),MONTH('Basisdaten zum Projekt'!$E$16),1),'Basisdaten zum Projekt'!$A$16),""),"")</f>
        <v>P2</v>
      </c>
      <c r="C88" s="160">
        <f>IF(C87&gt;0,C87+1,IF(DATE(YEAR('Basisdaten zum Projekt'!$C$5),MONTH('Basisdaten zum Projekt'!$C$5),1)=D88,1,0))</f>
        <v>32</v>
      </c>
      <c r="D88" s="161">
        <f t="shared" si="29"/>
        <v>45597</v>
      </c>
      <c r="E88" s="162"/>
      <c r="F88" s="115">
        <f t="shared" si="26"/>
        <v>0</v>
      </c>
      <c r="G88" s="163"/>
      <c r="H88" s="162"/>
      <c r="I88" s="115">
        <f t="shared" si="27"/>
        <v>0</v>
      </c>
      <c r="J88" s="164"/>
      <c r="M88" s="161">
        <f t="shared" si="15"/>
        <v>45597</v>
      </c>
      <c r="N88" s="166"/>
      <c r="O88" s="166"/>
      <c r="P88" s="166"/>
      <c r="Q88" s="166"/>
      <c r="R88" s="166"/>
      <c r="S88" s="166"/>
      <c r="T88" s="166"/>
      <c r="U88" s="166"/>
      <c r="V88" s="166"/>
      <c r="W88" s="166"/>
      <c r="X88" s="166"/>
      <c r="Y88" s="166"/>
      <c r="Z88" s="166"/>
      <c r="AA88" s="166"/>
      <c r="AB88" s="166"/>
      <c r="AC88" s="137">
        <f t="shared" si="28"/>
        <v>0</v>
      </c>
      <c r="AD88" s="167"/>
    </row>
    <row r="89" spans="2:30" outlineLevel="1" x14ac:dyDescent="0.25">
      <c r="B89" s="160" t="str">
        <f>IF(C89&gt;0,IFERROR(_xlfn.IFS(D89&lt;=DATE(YEAR('Basisdaten zum Projekt'!$E$12),MONTH('Basisdaten zum Projekt'!$E$12),1),'Basisdaten zum Projekt'!$A$12,D89&lt;=DATE(YEAR('Basisdaten zum Projekt'!$E$13),MONTH('Basisdaten zum Projekt'!$E$13),1),'Basisdaten zum Projekt'!$A$13,D89&lt;=DATE(YEAR('Basisdaten zum Projekt'!$E$14),MONTH('Basisdaten zum Projekt'!$E$14),1),'Basisdaten zum Projekt'!$A$14,D89&lt;=DATE(YEAR('Basisdaten zum Projekt'!$E$15),MONTH('Basisdaten zum Projekt'!$E$15),1),'Basisdaten zum Projekt'!$A$15,D89&lt;=DATE(YEAR('Basisdaten zum Projekt'!$E$16),MONTH('Basisdaten zum Projekt'!$E$16),1),'Basisdaten zum Projekt'!$A$16),""),"")</f>
        <v>P2</v>
      </c>
      <c r="C89" s="160">
        <f>IF(C88&gt;0,C88+1,IF(DATE(YEAR('Basisdaten zum Projekt'!$C$5),MONTH('Basisdaten zum Projekt'!$C$5),1)=D89,1,0))</f>
        <v>33</v>
      </c>
      <c r="D89" s="161">
        <f t="shared" si="29"/>
        <v>45627</v>
      </c>
      <c r="E89" s="162"/>
      <c r="F89" s="115">
        <f t="shared" si="26"/>
        <v>0</v>
      </c>
      <c r="G89" s="163"/>
      <c r="H89" s="162"/>
      <c r="I89" s="115">
        <f t="shared" si="27"/>
        <v>0</v>
      </c>
      <c r="J89" s="164"/>
      <c r="M89" s="161">
        <f t="shared" si="15"/>
        <v>45627</v>
      </c>
      <c r="N89" s="166"/>
      <c r="O89" s="166"/>
      <c r="P89" s="166"/>
      <c r="Q89" s="166"/>
      <c r="R89" s="166"/>
      <c r="S89" s="166"/>
      <c r="T89" s="166"/>
      <c r="U89" s="166"/>
      <c r="V89" s="166"/>
      <c r="W89" s="166"/>
      <c r="X89" s="166"/>
      <c r="Y89" s="166"/>
      <c r="Z89" s="166"/>
      <c r="AA89" s="166"/>
      <c r="AB89" s="166"/>
      <c r="AC89" s="137">
        <f t="shared" si="28"/>
        <v>0</v>
      </c>
      <c r="AD89" s="167"/>
    </row>
    <row r="90" spans="2:30" ht="15.75" thickBot="1" x14ac:dyDescent="0.3">
      <c r="B90" s="169"/>
      <c r="C90" s="170"/>
      <c r="D90" s="171">
        <f>D89</f>
        <v>45627</v>
      </c>
      <c r="E90" s="172"/>
      <c r="F90" s="173">
        <f>SUM(F78:F89)</f>
        <v>0</v>
      </c>
      <c r="G90" s="174">
        <f>SUM(G78:G89)</f>
        <v>0</v>
      </c>
      <c r="H90" s="187"/>
      <c r="I90" s="173">
        <f>SUM(I78:I89)</f>
        <v>0</v>
      </c>
      <c r="J90" s="174">
        <f>SUM(J78:J89)</f>
        <v>0</v>
      </c>
      <c r="M90" s="171">
        <f t="shared" si="15"/>
        <v>45627</v>
      </c>
      <c r="N90" s="177">
        <f>SUM(N78:N89)</f>
        <v>0</v>
      </c>
      <c r="O90" s="177">
        <f>SUM(O78:O89)</f>
        <v>0</v>
      </c>
      <c r="P90" s="177">
        <f>SUM(P78:P89)</f>
        <v>0</v>
      </c>
      <c r="Q90" s="177">
        <f>SUM(Q78:Q89)</f>
        <v>0</v>
      </c>
      <c r="R90" s="177">
        <f>SUM(R78:R89)</f>
        <v>0</v>
      </c>
      <c r="S90" s="177">
        <f t="shared" ref="S90:AB90" si="30">SUM(S78:S89)</f>
        <v>0</v>
      </c>
      <c r="T90" s="177">
        <f t="shared" si="30"/>
        <v>0</v>
      </c>
      <c r="U90" s="177">
        <f t="shared" si="30"/>
        <v>0</v>
      </c>
      <c r="V90" s="177">
        <f t="shared" si="30"/>
        <v>0</v>
      </c>
      <c r="W90" s="177">
        <f t="shared" si="30"/>
        <v>0</v>
      </c>
      <c r="X90" s="177">
        <f t="shared" si="30"/>
        <v>0</v>
      </c>
      <c r="Y90" s="177">
        <f t="shared" si="30"/>
        <v>0</v>
      </c>
      <c r="Z90" s="177">
        <f t="shared" si="30"/>
        <v>0</v>
      </c>
      <c r="AA90" s="177">
        <f t="shared" si="30"/>
        <v>0</v>
      </c>
      <c r="AB90" s="177">
        <f t="shared" si="30"/>
        <v>0</v>
      </c>
      <c r="AC90" s="177">
        <f>SUM(AC78:AC89)</f>
        <v>0</v>
      </c>
      <c r="AD90" s="167"/>
    </row>
    <row r="91" spans="2:30" ht="28.5" customHeight="1" x14ac:dyDescent="0.25">
      <c r="B91" s="19"/>
      <c r="C91" s="19"/>
      <c r="N91" s="178">
        <f>IFERROR(N90/$H$6,0)</f>
        <v>0</v>
      </c>
      <c r="O91" s="178">
        <f>IFERROR(O90/$H$6,0)</f>
        <v>0</v>
      </c>
      <c r="P91" s="178">
        <f>IFERROR(P90/$H$6,0)</f>
        <v>0</v>
      </c>
      <c r="Q91" s="178">
        <f>IFERROR(Q90/$H$6,0)</f>
        <v>0</v>
      </c>
      <c r="R91" s="178">
        <f>IFERROR(R90/$H$6,0)</f>
        <v>0</v>
      </c>
      <c r="S91" s="178">
        <f t="shared" ref="S91:AB91" si="31">IFERROR(S90/$H$6,0)</f>
        <v>0</v>
      </c>
      <c r="T91" s="178">
        <f t="shared" si="31"/>
        <v>0</v>
      </c>
      <c r="U91" s="178">
        <f t="shared" si="31"/>
        <v>0</v>
      </c>
      <c r="V91" s="178">
        <f t="shared" si="31"/>
        <v>0</v>
      </c>
      <c r="W91" s="178">
        <f t="shared" si="31"/>
        <v>0</v>
      </c>
      <c r="X91" s="178">
        <f t="shared" si="31"/>
        <v>0</v>
      </c>
      <c r="Y91" s="178">
        <f t="shared" si="31"/>
        <v>0</v>
      </c>
      <c r="Z91" s="178">
        <f t="shared" si="31"/>
        <v>0</v>
      </c>
      <c r="AA91" s="178">
        <f t="shared" si="31"/>
        <v>0</v>
      </c>
      <c r="AB91" s="178">
        <f t="shared" si="31"/>
        <v>0</v>
      </c>
      <c r="AC91" s="178">
        <f>IFERROR(AC90/$H$6,0)</f>
        <v>0</v>
      </c>
      <c r="AD91" s="180" t="s">
        <v>370</v>
      </c>
    </row>
    <row r="92" spans="2:30" ht="15.75" thickBot="1" x14ac:dyDescent="0.3">
      <c r="B92" s="19"/>
      <c r="C92" s="19"/>
      <c r="N92" s="181"/>
      <c r="O92" s="181"/>
      <c r="P92" s="181"/>
      <c r="Q92" s="181"/>
      <c r="R92" s="181"/>
      <c r="S92" s="281"/>
      <c r="T92" s="282"/>
      <c r="U92" s="283"/>
      <c r="V92" s="283"/>
      <c r="W92" s="283"/>
      <c r="X92" s="283"/>
      <c r="Y92" s="283"/>
      <c r="Z92" s="283"/>
      <c r="AA92" s="283"/>
      <c r="AB92" s="284"/>
      <c r="AC92" s="181"/>
      <c r="AD92" s="182"/>
    </row>
    <row r="93" spans="2:30" outlineLevel="1" x14ac:dyDescent="0.25">
      <c r="B93" s="160" t="str">
        <f>IF(C93&gt;0,IFERROR(_xlfn.IFS(D93&lt;=DATE(YEAR('Basisdaten zum Projekt'!$E$12),MONTH('Basisdaten zum Projekt'!$E$12),1),'Basisdaten zum Projekt'!$A$12,D93&lt;=DATE(YEAR('Basisdaten zum Projekt'!$E$13),MONTH('Basisdaten zum Projekt'!$E$13),1),'Basisdaten zum Projekt'!$A$13,D93&lt;=DATE(YEAR('Basisdaten zum Projekt'!$E$14),MONTH('Basisdaten zum Projekt'!$E$14),1),'Basisdaten zum Projekt'!$A$14,D93&lt;=DATE(YEAR('Basisdaten zum Projekt'!$E$15),MONTH('Basisdaten zum Projekt'!$E$15),1),'Basisdaten zum Projekt'!$A$15,D93&lt;=DATE(YEAR('Basisdaten zum Projekt'!$E$16),MONTH('Basisdaten zum Projekt'!$E$16),1),'Basisdaten zum Projekt'!$A$16),""),"")</f>
        <v>P2</v>
      </c>
      <c r="C93" s="160">
        <f>IF(C89&gt;0,C89+1,IF(DATE(YEAR('Basisdaten zum Projekt'!$C$5),MONTH('Basisdaten zum Projekt'!$C$5),1)=D93,1,0))</f>
        <v>34</v>
      </c>
      <c r="D93" s="161">
        <f>DATE(YEAR(D89),MONTH(D89)+1,DAY(D89))</f>
        <v>45658</v>
      </c>
      <c r="E93" s="183"/>
      <c r="F93" s="184">
        <f t="shared" ref="F93:F104" si="32">215/12*E93</f>
        <v>0</v>
      </c>
      <c r="G93" s="185"/>
      <c r="H93" s="183"/>
      <c r="I93" s="184">
        <f t="shared" ref="I93:I104" si="33">215/12*H93</f>
        <v>0</v>
      </c>
      <c r="J93" s="186"/>
      <c r="M93" s="161">
        <f t="shared" si="15"/>
        <v>45658</v>
      </c>
      <c r="N93" s="166"/>
      <c r="O93" s="166"/>
      <c r="P93" s="166"/>
      <c r="Q93" s="166"/>
      <c r="R93" s="166"/>
      <c r="S93" s="166"/>
      <c r="T93" s="166"/>
      <c r="U93" s="166"/>
      <c r="V93" s="166"/>
      <c r="W93" s="166"/>
      <c r="X93" s="166"/>
      <c r="Y93" s="166"/>
      <c r="Z93" s="166"/>
      <c r="AA93" s="166"/>
      <c r="AB93" s="166"/>
      <c r="AC93" s="137">
        <f t="shared" ref="AC93:AC104" si="34">SUM(N93:AB93)</f>
        <v>0</v>
      </c>
      <c r="AD93" s="167"/>
    </row>
    <row r="94" spans="2:30" outlineLevel="1" x14ac:dyDescent="0.25">
      <c r="B94" s="160" t="str">
        <f>IF(C94&gt;0,IFERROR(_xlfn.IFS(D94&lt;=DATE(YEAR('Basisdaten zum Projekt'!$E$12),MONTH('Basisdaten zum Projekt'!$E$12),1),'Basisdaten zum Projekt'!$A$12,D94&lt;=DATE(YEAR('Basisdaten zum Projekt'!$E$13),MONTH('Basisdaten zum Projekt'!$E$13),1),'Basisdaten zum Projekt'!$A$13,D94&lt;=DATE(YEAR('Basisdaten zum Projekt'!$E$14),MONTH('Basisdaten zum Projekt'!$E$14),1),'Basisdaten zum Projekt'!$A$14,D94&lt;=DATE(YEAR('Basisdaten zum Projekt'!$E$15),MONTH('Basisdaten zum Projekt'!$E$15),1),'Basisdaten zum Projekt'!$A$15,D94&lt;=DATE(YEAR('Basisdaten zum Projekt'!$E$16),MONTH('Basisdaten zum Projekt'!$E$16),1),'Basisdaten zum Projekt'!$A$16),""),"")</f>
        <v>P2</v>
      </c>
      <c r="C94" s="160">
        <f>IF(C93&gt;0,C93+1,IF(DATE(YEAR('Basisdaten zum Projekt'!$C$5),MONTH('Basisdaten zum Projekt'!$C$5),1)=D94,1,0))</f>
        <v>35</v>
      </c>
      <c r="D94" s="161">
        <f t="shared" ref="D94:D104" si="35">DATE(YEAR(D93),MONTH(D93)+1,DAY(D93))</f>
        <v>45689</v>
      </c>
      <c r="E94" s="162"/>
      <c r="F94" s="115">
        <f t="shared" si="32"/>
        <v>0</v>
      </c>
      <c r="G94" s="163"/>
      <c r="H94" s="162"/>
      <c r="I94" s="115">
        <f t="shared" si="33"/>
        <v>0</v>
      </c>
      <c r="J94" s="164"/>
      <c r="M94" s="161">
        <f t="shared" si="15"/>
        <v>45689</v>
      </c>
      <c r="N94" s="166"/>
      <c r="O94" s="166"/>
      <c r="P94" s="166"/>
      <c r="Q94" s="166"/>
      <c r="R94" s="166"/>
      <c r="S94" s="166"/>
      <c r="T94" s="166"/>
      <c r="U94" s="166"/>
      <c r="V94" s="166"/>
      <c r="W94" s="166"/>
      <c r="X94" s="166"/>
      <c r="Y94" s="166"/>
      <c r="Z94" s="166"/>
      <c r="AA94" s="166"/>
      <c r="AB94" s="166"/>
      <c r="AC94" s="137">
        <f t="shared" si="34"/>
        <v>0</v>
      </c>
      <c r="AD94" s="167"/>
    </row>
    <row r="95" spans="2:30" outlineLevel="1" x14ac:dyDescent="0.25">
      <c r="B95" s="160" t="str">
        <f>IF(C95&gt;0,IFERROR(_xlfn.IFS(D95&lt;=DATE(YEAR('Basisdaten zum Projekt'!$E$12),MONTH('Basisdaten zum Projekt'!$E$12),1),'Basisdaten zum Projekt'!$A$12,D95&lt;=DATE(YEAR('Basisdaten zum Projekt'!$E$13),MONTH('Basisdaten zum Projekt'!$E$13),1),'Basisdaten zum Projekt'!$A$13,D95&lt;=DATE(YEAR('Basisdaten zum Projekt'!$E$14),MONTH('Basisdaten zum Projekt'!$E$14),1),'Basisdaten zum Projekt'!$A$14,D95&lt;=DATE(YEAR('Basisdaten zum Projekt'!$E$15),MONTH('Basisdaten zum Projekt'!$E$15),1),'Basisdaten zum Projekt'!$A$15,D95&lt;=DATE(YEAR('Basisdaten zum Projekt'!$E$16),MONTH('Basisdaten zum Projekt'!$E$16),1),'Basisdaten zum Projekt'!$A$16),""),"")</f>
        <v>P2</v>
      </c>
      <c r="C95" s="160">
        <f>IF(C94&gt;0,C94+1,IF(DATE(YEAR('Basisdaten zum Projekt'!$C$5),MONTH('Basisdaten zum Projekt'!$C$5),1)=D95,1,0))</f>
        <v>36</v>
      </c>
      <c r="D95" s="161">
        <f t="shared" si="35"/>
        <v>45717</v>
      </c>
      <c r="E95" s="162"/>
      <c r="F95" s="115">
        <f t="shared" si="32"/>
        <v>0</v>
      </c>
      <c r="G95" s="163"/>
      <c r="H95" s="162"/>
      <c r="I95" s="115">
        <f t="shared" si="33"/>
        <v>0</v>
      </c>
      <c r="J95" s="164"/>
      <c r="M95" s="161">
        <f t="shared" si="15"/>
        <v>45717</v>
      </c>
      <c r="N95" s="166"/>
      <c r="O95" s="166"/>
      <c r="P95" s="166"/>
      <c r="Q95" s="166"/>
      <c r="R95" s="166"/>
      <c r="S95" s="166"/>
      <c r="T95" s="166"/>
      <c r="U95" s="166"/>
      <c r="V95" s="166"/>
      <c r="W95" s="166"/>
      <c r="X95" s="166"/>
      <c r="Y95" s="166"/>
      <c r="Z95" s="166"/>
      <c r="AA95" s="166"/>
      <c r="AB95" s="166"/>
      <c r="AC95" s="137">
        <f t="shared" si="34"/>
        <v>0</v>
      </c>
      <c r="AD95" s="167"/>
    </row>
    <row r="96" spans="2:30" outlineLevel="1" x14ac:dyDescent="0.25">
      <c r="B96" s="160" t="str">
        <f>IF(C96&gt;0,IFERROR(_xlfn.IFS(D96&lt;=DATE(YEAR('Basisdaten zum Projekt'!$E$12),MONTH('Basisdaten zum Projekt'!$E$12),1),'Basisdaten zum Projekt'!$A$12,D96&lt;=DATE(YEAR('Basisdaten zum Projekt'!$E$13),MONTH('Basisdaten zum Projekt'!$E$13),1),'Basisdaten zum Projekt'!$A$13,D96&lt;=DATE(YEAR('Basisdaten zum Projekt'!$E$14),MONTH('Basisdaten zum Projekt'!$E$14),1),'Basisdaten zum Projekt'!$A$14,D96&lt;=DATE(YEAR('Basisdaten zum Projekt'!$E$15),MONTH('Basisdaten zum Projekt'!$E$15),1),'Basisdaten zum Projekt'!$A$15,D96&lt;=DATE(YEAR('Basisdaten zum Projekt'!$E$16),MONTH('Basisdaten zum Projekt'!$E$16),1),'Basisdaten zum Projekt'!$A$16),""),"")</f>
        <v/>
      </c>
      <c r="C96" s="160">
        <f>IF(C95&gt;0,C95+1,IF(DATE(YEAR('Basisdaten zum Projekt'!$C$5),MONTH('Basisdaten zum Projekt'!$C$5),1)=D96,1,0))</f>
        <v>37</v>
      </c>
      <c r="D96" s="161">
        <f t="shared" si="35"/>
        <v>45748</v>
      </c>
      <c r="E96" s="162"/>
      <c r="F96" s="115">
        <f t="shared" si="32"/>
        <v>0</v>
      </c>
      <c r="G96" s="163"/>
      <c r="H96" s="162"/>
      <c r="I96" s="115">
        <f t="shared" si="33"/>
        <v>0</v>
      </c>
      <c r="J96" s="164"/>
      <c r="M96" s="161">
        <f t="shared" si="15"/>
        <v>45748</v>
      </c>
      <c r="N96" s="166"/>
      <c r="O96" s="166"/>
      <c r="P96" s="166"/>
      <c r="Q96" s="166"/>
      <c r="R96" s="166"/>
      <c r="S96" s="166"/>
      <c r="T96" s="166"/>
      <c r="U96" s="166"/>
      <c r="V96" s="166"/>
      <c r="W96" s="166"/>
      <c r="X96" s="166"/>
      <c r="Y96" s="166"/>
      <c r="Z96" s="166"/>
      <c r="AA96" s="166"/>
      <c r="AB96" s="166"/>
      <c r="AC96" s="137">
        <f t="shared" si="34"/>
        <v>0</v>
      </c>
      <c r="AD96" s="167"/>
    </row>
    <row r="97" spans="2:30" outlineLevel="1" x14ac:dyDescent="0.25">
      <c r="B97" s="160" t="str">
        <f>IF(C97&gt;0,IFERROR(_xlfn.IFS(D97&lt;=DATE(YEAR('Basisdaten zum Projekt'!$E$12),MONTH('Basisdaten zum Projekt'!$E$12),1),'Basisdaten zum Projekt'!$A$12,D97&lt;=DATE(YEAR('Basisdaten zum Projekt'!$E$13),MONTH('Basisdaten zum Projekt'!$E$13),1),'Basisdaten zum Projekt'!$A$13,D97&lt;=DATE(YEAR('Basisdaten zum Projekt'!$E$14),MONTH('Basisdaten zum Projekt'!$E$14),1),'Basisdaten zum Projekt'!$A$14,D97&lt;=DATE(YEAR('Basisdaten zum Projekt'!$E$15),MONTH('Basisdaten zum Projekt'!$E$15),1),'Basisdaten zum Projekt'!$A$15,D97&lt;=DATE(YEAR('Basisdaten zum Projekt'!$E$16),MONTH('Basisdaten zum Projekt'!$E$16),1),'Basisdaten zum Projekt'!$A$16),""),"")</f>
        <v/>
      </c>
      <c r="C97" s="160">
        <f>IF(C96&gt;0,C96+1,IF(DATE(YEAR('Basisdaten zum Projekt'!$C$5),MONTH('Basisdaten zum Projekt'!$C$5),1)=D97,1,0))</f>
        <v>38</v>
      </c>
      <c r="D97" s="161">
        <f t="shared" si="35"/>
        <v>45778</v>
      </c>
      <c r="E97" s="162"/>
      <c r="F97" s="115">
        <f t="shared" si="32"/>
        <v>0</v>
      </c>
      <c r="G97" s="163"/>
      <c r="H97" s="162"/>
      <c r="I97" s="115">
        <f t="shared" si="33"/>
        <v>0</v>
      </c>
      <c r="J97" s="164"/>
      <c r="M97" s="161">
        <f t="shared" si="15"/>
        <v>45778</v>
      </c>
      <c r="N97" s="166"/>
      <c r="O97" s="166"/>
      <c r="P97" s="166"/>
      <c r="Q97" s="166"/>
      <c r="R97" s="166"/>
      <c r="S97" s="166"/>
      <c r="T97" s="166"/>
      <c r="U97" s="166"/>
      <c r="V97" s="166"/>
      <c r="W97" s="166"/>
      <c r="X97" s="166"/>
      <c r="Y97" s="166"/>
      <c r="Z97" s="166"/>
      <c r="AA97" s="166"/>
      <c r="AB97" s="166"/>
      <c r="AC97" s="137">
        <f t="shared" si="34"/>
        <v>0</v>
      </c>
      <c r="AD97" s="167"/>
    </row>
    <row r="98" spans="2:30" outlineLevel="1" x14ac:dyDescent="0.25">
      <c r="B98" s="160" t="str">
        <f>IF(C98&gt;0,IFERROR(_xlfn.IFS(D98&lt;=DATE(YEAR('Basisdaten zum Projekt'!$E$12),MONTH('Basisdaten zum Projekt'!$E$12),1),'Basisdaten zum Projekt'!$A$12,D98&lt;=DATE(YEAR('Basisdaten zum Projekt'!$E$13),MONTH('Basisdaten zum Projekt'!$E$13),1),'Basisdaten zum Projekt'!$A$13,D98&lt;=DATE(YEAR('Basisdaten zum Projekt'!$E$14),MONTH('Basisdaten zum Projekt'!$E$14),1),'Basisdaten zum Projekt'!$A$14,D98&lt;=DATE(YEAR('Basisdaten zum Projekt'!$E$15),MONTH('Basisdaten zum Projekt'!$E$15),1),'Basisdaten zum Projekt'!$A$15,D98&lt;=DATE(YEAR('Basisdaten zum Projekt'!$E$16),MONTH('Basisdaten zum Projekt'!$E$16),1),'Basisdaten zum Projekt'!$A$16),""),"")</f>
        <v/>
      </c>
      <c r="C98" s="160">
        <f>IF(C97&gt;0,C97+1,IF(DATE(YEAR('Basisdaten zum Projekt'!$C$5),MONTH('Basisdaten zum Projekt'!$C$5),1)=D98,1,0))</f>
        <v>39</v>
      </c>
      <c r="D98" s="161">
        <f t="shared" si="35"/>
        <v>45809</v>
      </c>
      <c r="E98" s="162"/>
      <c r="F98" s="115">
        <f t="shared" si="32"/>
        <v>0</v>
      </c>
      <c r="G98" s="163"/>
      <c r="H98" s="162"/>
      <c r="I98" s="115">
        <f t="shared" si="33"/>
        <v>0</v>
      </c>
      <c r="J98" s="164"/>
      <c r="M98" s="161">
        <f t="shared" si="15"/>
        <v>45809</v>
      </c>
      <c r="N98" s="166"/>
      <c r="O98" s="166"/>
      <c r="P98" s="166"/>
      <c r="Q98" s="166"/>
      <c r="R98" s="166"/>
      <c r="S98" s="166"/>
      <c r="T98" s="166"/>
      <c r="U98" s="166"/>
      <c r="V98" s="166"/>
      <c r="W98" s="166"/>
      <c r="X98" s="166"/>
      <c r="Y98" s="166"/>
      <c r="Z98" s="166"/>
      <c r="AA98" s="166"/>
      <c r="AB98" s="166"/>
      <c r="AC98" s="137">
        <f t="shared" si="34"/>
        <v>0</v>
      </c>
      <c r="AD98" s="167"/>
    </row>
    <row r="99" spans="2:30" outlineLevel="1" x14ac:dyDescent="0.25">
      <c r="B99" s="160" t="str">
        <f>IF(C99&gt;0,IFERROR(_xlfn.IFS(D99&lt;=DATE(YEAR('Basisdaten zum Projekt'!$E$12),MONTH('Basisdaten zum Projekt'!$E$12),1),'Basisdaten zum Projekt'!$A$12,D99&lt;=DATE(YEAR('Basisdaten zum Projekt'!$E$13),MONTH('Basisdaten zum Projekt'!$E$13),1),'Basisdaten zum Projekt'!$A$13,D99&lt;=DATE(YEAR('Basisdaten zum Projekt'!$E$14),MONTH('Basisdaten zum Projekt'!$E$14),1),'Basisdaten zum Projekt'!$A$14,D99&lt;=DATE(YEAR('Basisdaten zum Projekt'!$E$15),MONTH('Basisdaten zum Projekt'!$E$15),1),'Basisdaten zum Projekt'!$A$15,D99&lt;=DATE(YEAR('Basisdaten zum Projekt'!$E$16),MONTH('Basisdaten zum Projekt'!$E$16),1),'Basisdaten zum Projekt'!$A$16),""),"")</f>
        <v/>
      </c>
      <c r="C99" s="160">
        <f>IF(C98&gt;0,C98+1,IF(DATE(YEAR('Basisdaten zum Projekt'!$C$5),MONTH('Basisdaten zum Projekt'!$C$5),1)=D99,1,0))</f>
        <v>40</v>
      </c>
      <c r="D99" s="161">
        <f t="shared" si="35"/>
        <v>45839</v>
      </c>
      <c r="E99" s="162"/>
      <c r="F99" s="115">
        <f t="shared" si="32"/>
        <v>0</v>
      </c>
      <c r="G99" s="163"/>
      <c r="H99" s="162"/>
      <c r="I99" s="115">
        <f t="shared" si="33"/>
        <v>0</v>
      </c>
      <c r="J99" s="164"/>
      <c r="M99" s="161">
        <f t="shared" si="15"/>
        <v>45839</v>
      </c>
      <c r="N99" s="166"/>
      <c r="O99" s="166"/>
      <c r="P99" s="166"/>
      <c r="Q99" s="166"/>
      <c r="R99" s="166"/>
      <c r="S99" s="166"/>
      <c r="T99" s="166"/>
      <c r="U99" s="166"/>
      <c r="V99" s="166"/>
      <c r="W99" s="166"/>
      <c r="X99" s="166"/>
      <c r="Y99" s="166"/>
      <c r="Z99" s="166"/>
      <c r="AA99" s="166"/>
      <c r="AB99" s="166"/>
      <c r="AC99" s="137">
        <f t="shared" si="34"/>
        <v>0</v>
      </c>
      <c r="AD99" s="167"/>
    </row>
    <row r="100" spans="2:30" outlineLevel="1" x14ac:dyDescent="0.25">
      <c r="B100" s="160" t="str">
        <f>IF(C100&gt;0,IFERROR(_xlfn.IFS(D100&lt;=DATE(YEAR('Basisdaten zum Projekt'!$E$12),MONTH('Basisdaten zum Projekt'!$E$12),1),'Basisdaten zum Projekt'!$A$12,D100&lt;=DATE(YEAR('Basisdaten zum Projekt'!$E$13),MONTH('Basisdaten zum Projekt'!$E$13),1),'Basisdaten zum Projekt'!$A$13,D100&lt;=DATE(YEAR('Basisdaten zum Projekt'!$E$14),MONTH('Basisdaten zum Projekt'!$E$14),1),'Basisdaten zum Projekt'!$A$14,D100&lt;=DATE(YEAR('Basisdaten zum Projekt'!$E$15),MONTH('Basisdaten zum Projekt'!$E$15),1),'Basisdaten zum Projekt'!$A$15,D100&lt;=DATE(YEAR('Basisdaten zum Projekt'!$E$16),MONTH('Basisdaten zum Projekt'!$E$16),1),'Basisdaten zum Projekt'!$A$16),""),"")</f>
        <v/>
      </c>
      <c r="C100" s="160">
        <f>IF(C99&gt;0,C99+1,IF(DATE(YEAR('Basisdaten zum Projekt'!$C$5),MONTH('Basisdaten zum Projekt'!$C$5),1)=D100,1,0))</f>
        <v>41</v>
      </c>
      <c r="D100" s="161">
        <f t="shared" si="35"/>
        <v>45870</v>
      </c>
      <c r="E100" s="162"/>
      <c r="F100" s="115">
        <f t="shared" si="32"/>
        <v>0</v>
      </c>
      <c r="G100" s="163"/>
      <c r="H100" s="162"/>
      <c r="I100" s="115">
        <f t="shared" si="33"/>
        <v>0</v>
      </c>
      <c r="J100" s="164"/>
      <c r="M100" s="161">
        <f t="shared" si="15"/>
        <v>45870</v>
      </c>
      <c r="N100" s="166"/>
      <c r="O100" s="166"/>
      <c r="P100" s="166"/>
      <c r="Q100" s="166"/>
      <c r="R100" s="166"/>
      <c r="S100" s="166"/>
      <c r="T100" s="166"/>
      <c r="U100" s="166"/>
      <c r="V100" s="166"/>
      <c r="W100" s="166"/>
      <c r="X100" s="166"/>
      <c r="Y100" s="166"/>
      <c r="Z100" s="166"/>
      <c r="AA100" s="166"/>
      <c r="AB100" s="166"/>
      <c r="AC100" s="137">
        <f t="shared" si="34"/>
        <v>0</v>
      </c>
      <c r="AD100" s="167"/>
    </row>
    <row r="101" spans="2:30" outlineLevel="1" x14ac:dyDescent="0.25">
      <c r="B101" s="160" t="str">
        <f>IF(C101&gt;0,IFERROR(_xlfn.IFS(D101&lt;=DATE(YEAR('Basisdaten zum Projekt'!$E$12),MONTH('Basisdaten zum Projekt'!$E$12),1),'Basisdaten zum Projekt'!$A$12,D101&lt;=DATE(YEAR('Basisdaten zum Projekt'!$E$13),MONTH('Basisdaten zum Projekt'!$E$13),1),'Basisdaten zum Projekt'!$A$13,D101&lt;=DATE(YEAR('Basisdaten zum Projekt'!$E$14),MONTH('Basisdaten zum Projekt'!$E$14),1),'Basisdaten zum Projekt'!$A$14,D101&lt;=DATE(YEAR('Basisdaten zum Projekt'!$E$15),MONTH('Basisdaten zum Projekt'!$E$15),1),'Basisdaten zum Projekt'!$A$15,D101&lt;=DATE(YEAR('Basisdaten zum Projekt'!$E$16),MONTH('Basisdaten zum Projekt'!$E$16),1),'Basisdaten zum Projekt'!$A$16),""),"")</f>
        <v/>
      </c>
      <c r="C101" s="160">
        <f>IF(C100&gt;0,C100+1,IF(DATE(YEAR('Basisdaten zum Projekt'!$C$5),MONTH('Basisdaten zum Projekt'!$C$5),1)=D101,1,0))</f>
        <v>42</v>
      </c>
      <c r="D101" s="161">
        <f t="shared" si="35"/>
        <v>45901</v>
      </c>
      <c r="E101" s="162"/>
      <c r="F101" s="115">
        <f t="shared" si="32"/>
        <v>0</v>
      </c>
      <c r="G101" s="163"/>
      <c r="H101" s="162"/>
      <c r="I101" s="115">
        <f t="shared" si="33"/>
        <v>0</v>
      </c>
      <c r="J101" s="164"/>
      <c r="M101" s="161">
        <f t="shared" si="15"/>
        <v>45901</v>
      </c>
      <c r="N101" s="166"/>
      <c r="O101" s="166"/>
      <c r="P101" s="166"/>
      <c r="Q101" s="166"/>
      <c r="R101" s="166"/>
      <c r="S101" s="166"/>
      <c r="T101" s="166"/>
      <c r="U101" s="166"/>
      <c r="V101" s="166"/>
      <c r="W101" s="166"/>
      <c r="X101" s="166"/>
      <c r="Y101" s="166"/>
      <c r="Z101" s="166"/>
      <c r="AA101" s="166"/>
      <c r="AB101" s="166"/>
      <c r="AC101" s="137">
        <f t="shared" si="34"/>
        <v>0</v>
      </c>
      <c r="AD101" s="167"/>
    </row>
    <row r="102" spans="2:30" outlineLevel="1" x14ac:dyDescent="0.25">
      <c r="B102" s="160" t="str">
        <f>IF(C102&gt;0,IFERROR(_xlfn.IFS(D102&lt;=DATE(YEAR('Basisdaten zum Projekt'!$E$12),MONTH('Basisdaten zum Projekt'!$E$12),1),'Basisdaten zum Projekt'!$A$12,D102&lt;=DATE(YEAR('Basisdaten zum Projekt'!$E$13),MONTH('Basisdaten zum Projekt'!$E$13),1),'Basisdaten zum Projekt'!$A$13,D102&lt;=DATE(YEAR('Basisdaten zum Projekt'!$E$14),MONTH('Basisdaten zum Projekt'!$E$14),1),'Basisdaten zum Projekt'!$A$14,D102&lt;=DATE(YEAR('Basisdaten zum Projekt'!$E$15),MONTH('Basisdaten zum Projekt'!$E$15),1),'Basisdaten zum Projekt'!$A$15,D102&lt;=DATE(YEAR('Basisdaten zum Projekt'!$E$16),MONTH('Basisdaten zum Projekt'!$E$16),1),'Basisdaten zum Projekt'!$A$16),""),"")</f>
        <v/>
      </c>
      <c r="C102" s="160">
        <f>IF(C101&gt;0,C101+1,IF(DATE(YEAR('Basisdaten zum Projekt'!$C$5),MONTH('Basisdaten zum Projekt'!$C$5),1)=D102,1,0))</f>
        <v>43</v>
      </c>
      <c r="D102" s="161">
        <f t="shared" si="35"/>
        <v>45931</v>
      </c>
      <c r="E102" s="162"/>
      <c r="F102" s="115">
        <f t="shared" si="32"/>
        <v>0</v>
      </c>
      <c r="G102" s="163"/>
      <c r="H102" s="162"/>
      <c r="I102" s="115">
        <f t="shared" si="33"/>
        <v>0</v>
      </c>
      <c r="J102" s="164"/>
      <c r="M102" s="161">
        <f t="shared" si="15"/>
        <v>45931</v>
      </c>
      <c r="N102" s="166"/>
      <c r="O102" s="166"/>
      <c r="P102" s="166"/>
      <c r="Q102" s="166"/>
      <c r="R102" s="166"/>
      <c r="S102" s="166"/>
      <c r="T102" s="166"/>
      <c r="U102" s="166"/>
      <c r="V102" s="166"/>
      <c r="W102" s="166"/>
      <c r="X102" s="166"/>
      <c r="Y102" s="166"/>
      <c r="Z102" s="166"/>
      <c r="AA102" s="166"/>
      <c r="AB102" s="166"/>
      <c r="AC102" s="137">
        <f t="shared" si="34"/>
        <v>0</v>
      </c>
      <c r="AD102" s="167"/>
    </row>
    <row r="103" spans="2:30" outlineLevel="1" x14ac:dyDescent="0.25">
      <c r="B103" s="160" t="str">
        <f>IF(C103&gt;0,IFERROR(_xlfn.IFS(D103&lt;=DATE(YEAR('Basisdaten zum Projekt'!$E$12),MONTH('Basisdaten zum Projekt'!$E$12),1),'Basisdaten zum Projekt'!$A$12,D103&lt;=DATE(YEAR('Basisdaten zum Projekt'!$E$13),MONTH('Basisdaten zum Projekt'!$E$13),1),'Basisdaten zum Projekt'!$A$13,D103&lt;=DATE(YEAR('Basisdaten zum Projekt'!$E$14),MONTH('Basisdaten zum Projekt'!$E$14),1),'Basisdaten zum Projekt'!$A$14,D103&lt;=DATE(YEAR('Basisdaten zum Projekt'!$E$15),MONTH('Basisdaten zum Projekt'!$E$15),1),'Basisdaten zum Projekt'!$A$15,D103&lt;=DATE(YEAR('Basisdaten zum Projekt'!$E$16),MONTH('Basisdaten zum Projekt'!$E$16),1),'Basisdaten zum Projekt'!$A$16),""),"")</f>
        <v/>
      </c>
      <c r="C103" s="160">
        <f>IF(C102&gt;0,C102+1,IF(DATE(YEAR('Basisdaten zum Projekt'!$C$5),MONTH('Basisdaten zum Projekt'!$C$5),1)=D103,1,0))</f>
        <v>44</v>
      </c>
      <c r="D103" s="161">
        <f t="shared" si="35"/>
        <v>45962</v>
      </c>
      <c r="E103" s="162"/>
      <c r="F103" s="115">
        <f t="shared" si="32"/>
        <v>0</v>
      </c>
      <c r="G103" s="163"/>
      <c r="H103" s="162"/>
      <c r="I103" s="115">
        <f t="shared" si="33"/>
        <v>0</v>
      </c>
      <c r="J103" s="164"/>
      <c r="M103" s="161">
        <f t="shared" si="15"/>
        <v>45962</v>
      </c>
      <c r="N103" s="166"/>
      <c r="O103" s="166"/>
      <c r="P103" s="166"/>
      <c r="Q103" s="166"/>
      <c r="R103" s="166"/>
      <c r="S103" s="166"/>
      <c r="T103" s="166"/>
      <c r="U103" s="166"/>
      <c r="V103" s="166"/>
      <c r="W103" s="166"/>
      <c r="X103" s="166"/>
      <c r="Y103" s="166"/>
      <c r="Z103" s="166"/>
      <c r="AA103" s="166"/>
      <c r="AB103" s="166"/>
      <c r="AC103" s="137">
        <f t="shared" si="34"/>
        <v>0</v>
      </c>
      <c r="AD103" s="167"/>
    </row>
    <row r="104" spans="2:30" outlineLevel="1" x14ac:dyDescent="0.25">
      <c r="B104" s="160" t="str">
        <f>IF(C104&gt;0,IFERROR(_xlfn.IFS(D104&lt;=DATE(YEAR('Basisdaten zum Projekt'!$E$12),MONTH('Basisdaten zum Projekt'!$E$12),1),'Basisdaten zum Projekt'!$A$12,D104&lt;=DATE(YEAR('Basisdaten zum Projekt'!$E$13),MONTH('Basisdaten zum Projekt'!$E$13),1),'Basisdaten zum Projekt'!$A$13,D104&lt;=DATE(YEAR('Basisdaten zum Projekt'!$E$14),MONTH('Basisdaten zum Projekt'!$E$14),1),'Basisdaten zum Projekt'!$A$14,D104&lt;=DATE(YEAR('Basisdaten zum Projekt'!$E$15),MONTH('Basisdaten zum Projekt'!$E$15),1),'Basisdaten zum Projekt'!$A$15,D104&lt;=DATE(YEAR('Basisdaten zum Projekt'!$E$16),MONTH('Basisdaten zum Projekt'!$E$16),1),'Basisdaten zum Projekt'!$A$16),""),"")</f>
        <v/>
      </c>
      <c r="C104" s="160">
        <f>IF(C103&gt;0,C103+1,IF(DATE(YEAR('Basisdaten zum Projekt'!$C$5),MONTH('Basisdaten zum Projekt'!$C$5),1)=D104,1,0))</f>
        <v>45</v>
      </c>
      <c r="D104" s="161">
        <f t="shared" si="35"/>
        <v>45992</v>
      </c>
      <c r="E104" s="162"/>
      <c r="F104" s="115">
        <f t="shared" si="32"/>
        <v>0</v>
      </c>
      <c r="G104" s="163"/>
      <c r="H104" s="162"/>
      <c r="I104" s="115">
        <f t="shared" si="33"/>
        <v>0</v>
      </c>
      <c r="J104" s="164"/>
      <c r="M104" s="161">
        <f t="shared" si="15"/>
        <v>45992</v>
      </c>
      <c r="N104" s="166"/>
      <c r="O104" s="166"/>
      <c r="P104" s="166"/>
      <c r="Q104" s="166"/>
      <c r="R104" s="166"/>
      <c r="S104" s="166"/>
      <c r="T104" s="166"/>
      <c r="U104" s="166"/>
      <c r="V104" s="166"/>
      <c r="W104" s="166"/>
      <c r="X104" s="166"/>
      <c r="Y104" s="166"/>
      <c r="Z104" s="166"/>
      <c r="AA104" s="166"/>
      <c r="AB104" s="166"/>
      <c r="AC104" s="137">
        <f t="shared" si="34"/>
        <v>0</v>
      </c>
      <c r="AD104" s="167"/>
    </row>
    <row r="105" spans="2:30" ht="15.75" thickBot="1" x14ac:dyDescent="0.3">
      <c r="B105" s="169"/>
      <c r="C105" s="170"/>
      <c r="D105" s="171">
        <f>D104</f>
        <v>45992</v>
      </c>
      <c r="E105" s="172"/>
      <c r="F105" s="173">
        <f>SUM(F93:F104)</f>
        <v>0</v>
      </c>
      <c r="G105" s="174">
        <f>SUM(G93:G104)</f>
        <v>0</v>
      </c>
      <c r="H105" s="175"/>
      <c r="I105" s="173">
        <f>SUM(I93:I104)</f>
        <v>0</v>
      </c>
      <c r="J105" s="174">
        <f>SUM(J93:J104)</f>
        <v>0</v>
      </c>
      <c r="M105" s="171">
        <f t="shared" si="15"/>
        <v>45992</v>
      </c>
      <c r="N105" s="177">
        <f>SUM(N93:N104)</f>
        <v>0</v>
      </c>
      <c r="O105" s="177">
        <f>SUM(O93:O104)</f>
        <v>0</v>
      </c>
      <c r="P105" s="177">
        <f>SUM(P93:P104)</f>
        <v>0</v>
      </c>
      <c r="Q105" s="177">
        <f>SUM(Q93:Q104)</f>
        <v>0</v>
      </c>
      <c r="R105" s="177">
        <f>SUM(R93:R104)</f>
        <v>0</v>
      </c>
      <c r="S105" s="177">
        <f t="shared" ref="S105:AB105" si="36">SUM(S93:S104)</f>
        <v>0</v>
      </c>
      <c r="T105" s="177">
        <f t="shared" si="36"/>
        <v>0</v>
      </c>
      <c r="U105" s="177">
        <f t="shared" si="36"/>
        <v>0</v>
      </c>
      <c r="V105" s="177">
        <f t="shared" si="36"/>
        <v>0</v>
      </c>
      <c r="W105" s="177">
        <f t="shared" si="36"/>
        <v>0</v>
      </c>
      <c r="X105" s="177">
        <f t="shared" si="36"/>
        <v>0</v>
      </c>
      <c r="Y105" s="177">
        <f t="shared" si="36"/>
        <v>0</v>
      </c>
      <c r="Z105" s="177">
        <f t="shared" si="36"/>
        <v>0</v>
      </c>
      <c r="AA105" s="177">
        <f t="shared" si="36"/>
        <v>0</v>
      </c>
      <c r="AB105" s="177">
        <f t="shared" si="36"/>
        <v>0</v>
      </c>
      <c r="AC105" s="177">
        <f>SUM(AC93:AC104)</f>
        <v>0</v>
      </c>
      <c r="AD105" s="167"/>
    </row>
    <row r="106" spans="2:30" ht="28.5" customHeight="1" x14ac:dyDescent="0.25">
      <c r="B106" s="19"/>
      <c r="C106" s="19"/>
      <c r="N106" s="178">
        <f>IFERROR(N105/$H$6,0)</f>
        <v>0</v>
      </c>
      <c r="O106" s="178">
        <f>IFERROR(O105/$H$6,0)</f>
        <v>0</v>
      </c>
      <c r="P106" s="178">
        <f>IFERROR(P105/$H$6,0)</f>
        <v>0</v>
      </c>
      <c r="Q106" s="178">
        <f>IFERROR(Q105/$H$6,0)</f>
        <v>0</v>
      </c>
      <c r="R106" s="178">
        <f>IFERROR(R105/$H$6,0)</f>
        <v>0</v>
      </c>
      <c r="S106" s="178">
        <f t="shared" ref="S106:AB106" si="37">IFERROR(S105/$H$6,0)</f>
        <v>0</v>
      </c>
      <c r="T106" s="178">
        <f t="shared" si="37"/>
        <v>0</v>
      </c>
      <c r="U106" s="178">
        <f t="shared" si="37"/>
        <v>0</v>
      </c>
      <c r="V106" s="178">
        <f t="shared" si="37"/>
        <v>0</v>
      </c>
      <c r="W106" s="178">
        <f t="shared" si="37"/>
        <v>0</v>
      </c>
      <c r="X106" s="178">
        <f t="shared" si="37"/>
        <v>0</v>
      </c>
      <c r="Y106" s="178">
        <f t="shared" si="37"/>
        <v>0</v>
      </c>
      <c r="Z106" s="178">
        <f t="shared" si="37"/>
        <v>0</v>
      </c>
      <c r="AA106" s="178">
        <f t="shared" si="37"/>
        <v>0</v>
      </c>
      <c r="AB106" s="178">
        <f t="shared" si="37"/>
        <v>0</v>
      </c>
      <c r="AC106" s="178">
        <f>IFERROR(AC105/$H$6,0)</f>
        <v>0</v>
      </c>
      <c r="AD106" s="180" t="s">
        <v>370</v>
      </c>
    </row>
    <row r="107" spans="2:30" x14ac:dyDescent="0.25">
      <c r="B107" s="19"/>
      <c r="C107" s="19"/>
      <c r="N107" s="181"/>
      <c r="O107" s="181"/>
      <c r="P107" s="181"/>
      <c r="Q107" s="181"/>
      <c r="R107" s="181"/>
      <c r="S107" s="281"/>
      <c r="T107" s="282"/>
      <c r="U107" s="283"/>
      <c r="V107" s="283"/>
      <c r="W107" s="283"/>
      <c r="X107" s="283"/>
      <c r="Y107" s="283"/>
      <c r="Z107" s="283"/>
      <c r="AA107" s="283"/>
      <c r="AB107" s="284"/>
      <c r="AC107" s="181"/>
      <c r="AD107" s="182"/>
    </row>
    <row r="108" spans="2:30" outlineLevel="1" x14ac:dyDescent="0.25">
      <c r="B108" s="160" t="str">
        <f>IF(C108&gt;0,IFERROR(_xlfn.IFS(D108&lt;=DATE(YEAR('Basisdaten zum Projekt'!$E$12),MONTH('Basisdaten zum Projekt'!$E$12),1),'Basisdaten zum Projekt'!$A$12,D108&lt;=DATE(YEAR('Basisdaten zum Projekt'!$E$13),MONTH('Basisdaten zum Projekt'!$E$13),1),'Basisdaten zum Projekt'!$A$13,D108&lt;=DATE(YEAR('Basisdaten zum Projekt'!$E$14),MONTH('Basisdaten zum Projekt'!$E$14),1),'Basisdaten zum Projekt'!$A$14,D108&lt;=DATE(YEAR('Basisdaten zum Projekt'!$E$15),MONTH('Basisdaten zum Projekt'!$E$15),1),'Basisdaten zum Projekt'!$A$15,D108&lt;=DATE(YEAR('Basisdaten zum Projekt'!$E$16),MONTH('Basisdaten zum Projekt'!$E$16),1),'Basisdaten zum Projekt'!$A$16),""),"")</f>
        <v/>
      </c>
      <c r="C108" s="160">
        <f>IF(C104&gt;0,C104+1,IF(DATE(YEAR('Basisdaten zum Projekt'!$C$5),MONTH('Basisdaten zum Projekt'!$C$5),1)=D108,1,0))</f>
        <v>46</v>
      </c>
      <c r="D108" s="161">
        <f>DATE(YEAR(D104),MONTH(D104)+1,DAY(D104))</f>
        <v>46023</v>
      </c>
      <c r="E108" s="162"/>
      <c r="F108" s="115">
        <f t="shared" ref="F108:F119" si="38">215/12*E108</f>
        <v>0</v>
      </c>
      <c r="G108" s="163"/>
      <c r="H108" s="162"/>
      <c r="I108" s="115">
        <f t="shared" ref="I108:I119" si="39">215/12*H108</f>
        <v>0</v>
      </c>
      <c r="J108" s="164"/>
      <c r="M108" s="161">
        <f t="shared" ref="M108:M150" si="40">D108</f>
        <v>46023</v>
      </c>
      <c r="N108" s="166"/>
      <c r="O108" s="166"/>
      <c r="P108" s="166"/>
      <c r="Q108" s="166"/>
      <c r="R108" s="166"/>
      <c r="S108" s="166"/>
      <c r="T108" s="166"/>
      <c r="U108" s="166"/>
      <c r="V108" s="166"/>
      <c r="W108" s="166"/>
      <c r="X108" s="166"/>
      <c r="Y108" s="166"/>
      <c r="Z108" s="166"/>
      <c r="AA108" s="166"/>
      <c r="AB108" s="166"/>
      <c r="AC108" s="137">
        <f t="shared" ref="AC108:AC119" si="41">SUM(N108:AB108)</f>
        <v>0</v>
      </c>
      <c r="AD108" s="167"/>
    </row>
    <row r="109" spans="2:30" outlineLevel="1" x14ac:dyDescent="0.25">
      <c r="B109" s="160" t="str">
        <f>IF(C109&gt;0,IFERROR(_xlfn.IFS(D109&lt;=DATE(YEAR('Basisdaten zum Projekt'!$E$12),MONTH('Basisdaten zum Projekt'!$E$12),1),'Basisdaten zum Projekt'!$A$12,D109&lt;=DATE(YEAR('Basisdaten zum Projekt'!$E$13),MONTH('Basisdaten zum Projekt'!$E$13),1),'Basisdaten zum Projekt'!$A$13,D109&lt;=DATE(YEAR('Basisdaten zum Projekt'!$E$14),MONTH('Basisdaten zum Projekt'!$E$14),1),'Basisdaten zum Projekt'!$A$14,D109&lt;=DATE(YEAR('Basisdaten zum Projekt'!$E$15),MONTH('Basisdaten zum Projekt'!$E$15),1),'Basisdaten zum Projekt'!$A$15,D109&lt;=DATE(YEAR('Basisdaten zum Projekt'!$E$16),MONTH('Basisdaten zum Projekt'!$E$16),1),'Basisdaten zum Projekt'!$A$16),""),"")</f>
        <v/>
      </c>
      <c r="C109" s="160">
        <f>IF(C108&gt;0,C108+1,IF(DATE(YEAR('Basisdaten zum Projekt'!$C$5),MONTH('Basisdaten zum Projekt'!$C$5),1)=D109,1,0))</f>
        <v>47</v>
      </c>
      <c r="D109" s="161">
        <f t="shared" ref="D109:D119" si="42">DATE(YEAR(D108),MONTH(D108)+1,DAY(D108))</f>
        <v>46054</v>
      </c>
      <c r="E109" s="162"/>
      <c r="F109" s="115">
        <f t="shared" si="38"/>
        <v>0</v>
      </c>
      <c r="G109" s="163"/>
      <c r="H109" s="162"/>
      <c r="I109" s="115">
        <f t="shared" si="39"/>
        <v>0</v>
      </c>
      <c r="J109" s="164"/>
      <c r="M109" s="161">
        <f t="shared" si="40"/>
        <v>46054</v>
      </c>
      <c r="N109" s="166"/>
      <c r="O109" s="166"/>
      <c r="P109" s="166"/>
      <c r="Q109" s="166"/>
      <c r="R109" s="166"/>
      <c r="S109" s="166"/>
      <c r="T109" s="166"/>
      <c r="U109" s="166"/>
      <c r="V109" s="166"/>
      <c r="W109" s="166"/>
      <c r="X109" s="166"/>
      <c r="Y109" s="166"/>
      <c r="Z109" s="166"/>
      <c r="AA109" s="166"/>
      <c r="AB109" s="166"/>
      <c r="AC109" s="137">
        <f t="shared" si="41"/>
        <v>0</v>
      </c>
      <c r="AD109" s="167"/>
    </row>
    <row r="110" spans="2:30" outlineLevel="1" x14ac:dyDescent="0.25">
      <c r="B110" s="160" t="str">
        <f>IF(C110&gt;0,IFERROR(_xlfn.IFS(D110&lt;=DATE(YEAR('Basisdaten zum Projekt'!$E$12),MONTH('Basisdaten zum Projekt'!$E$12),1),'Basisdaten zum Projekt'!$A$12,D110&lt;=DATE(YEAR('Basisdaten zum Projekt'!$E$13),MONTH('Basisdaten zum Projekt'!$E$13),1),'Basisdaten zum Projekt'!$A$13,D110&lt;=DATE(YEAR('Basisdaten zum Projekt'!$E$14),MONTH('Basisdaten zum Projekt'!$E$14),1),'Basisdaten zum Projekt'!$A$14,D110&lt;=DATE(YEAR('Basisdaten zum Projekt'!$E$15),MONTH('Basisdaten zum Projekt'!$E$15),1),'Basisdaten zum Projekt'!$A$15,D110&lt;=DATE(YEAR('Basisdaten zum Projekt'!$E$16),MONTH('Basisdaten zum Projekt'!$E$16),1),'Basisdaten zum Projekt'!$A$16),""),"")</f>
        <v/>
      </c>
      <c r="C110" s="160">
        <f>IF(C109&gt;0,C109+1,IF(DATE(YEAR('Basisdaten zum Projekt'!$C$5),MONTH('Basisdaten zum Projekt'!$C$5),1)=D110,1,0))</f>
        <v>48</v>
      </c>
      <c r="D110" s="161">
        <f t="shared" si="42"/>
        <v>46082</v>
      </c>
      <c r="E110" s="162"/>
      <c r="F110" s="115">
        <f t="shared" si="38"/>
        <v>0</v>
      </c>
      <c r="G110" s="163"/>
      <c r="H110" s="162"/>
      <c r="I110" s="115">
        <f t="shared" si="39"/>
        <v>0</v>
      </c>
      <c r="J110" s="164"/>
      <c r="M110" s="161">
        <f t="shared" si="40"/>
        <v>46082</v>
      </c>
      <c r="N110" s="166"/>
      <c r="O110" s="166"/>
      <c r="P110" s="166"/>
      <c r="Q110" s="166"/>
      <c r="R110" s="166"/>
      <c r="S110" s="166"/>
      <c r="T110" s="166"/>
      <c r="U110" s="166"/>
      <c r="V110" s="166"/>
      <c r="W110" s="166"/>
      <c r="X110" s="166"/>
      <c r="Y110" s="166"/>
      <c r="Z110" s="166"/>
      <c r="AA110" s="166"/>
      <c r="AB110" s="166"/>
      <c r="AC110" s="137">
        <f t="shared" si="41"/>
        <v>0</v>
      </c>
      <c r="AD110" s="167"/>
    </row>
    <row r="111" spans="2:30" outlineLevel="1" x14ac:dyDescent="0.25">
      <c r="B111" s="160" t="str">
        <f>IF(C111&gt;0,IFERROR(_xlfn.IFS(D111&lt;=DATE(YEAR('Basisdaten zum Projekt'!$E$12),MONTH('Basisdaten zum Projekt'!$E$12),1),'Basisdaten zum Projekt'!$A$12,D111&lt;=DATE(YEAR('Basisdaten zum Projekt'!$E$13),MONTH('Basisdaten zum Projekt'!$E$13),1),'Basisdaten zum Projekt'!$A$13,D111&lt;=DATE(YEAR('Basisdaten zum Projekt'!$E$14),MONTH('Basisdaten zum Projekt'!$E$14),1),'Basisdaten zum Projekt'!$A$14,D111&lt;=DATE(YEAR('Basisdaten zum Projekt'!$E$15),MONTH('Basisdaten zum Projekt'!$E$15),1),'Basisdaten zum Projekt'!$A$15,D111&lt;=DATE(YEAR('Basisdaten zum Projekt'!$E$16),MONTH('Basisdaten zum Projekt'!$E$16),1),'Basisdaten zum Projekt'!$A$16),""),"")</f>
        <v/>
      </c>
      <c r="C111" s="160">
        <f>IF(C110&gt;0,C110+1,IF(DATE(YEAR('Basisdaten zum Projekt'!$C$5),MONTH('Basisdaten zum Projekt'!$C$5),1)=D111,1,0))</f>
        <v>49</v>
      </c>
      <c r="D111" s="161">
        <f t="shared" si="42"/>
        <v>46113</v>
      </c>
      <c r="E111" s="162"/>
      <c r="F111" s="115">
        <f t="shared" si="38"/>
        <v>0</v>
      </c>
      <c r="G111" s="163"/>
      <c r="H111" s="162"/>
      <c r="I111" s="115">
        <f t="shared" si="39"/>
        <v>0</v>
      </c>
      <c r="J111" s="164"/>
      <c r="M111" s="161">
        <f t="shared" si="40"/>
        <v>46113</v>
      </c>
      <c r="N111" s="166"/>
      <c r="O111" s="166"/>
      <c r="P111" s="166"/>
      <c r="Q111" s="166"/>
      <c r="R111" s="166"/>
      <c r="S111" s="166"/>
      <c r="T111" s="166"/>
      <c r="U111" s="166"/>
      <c r="V111" s="166"/>
      <c r="W111" s="166"/>
      <c r="X111" s="166"/>
      <c r="Y111" s="166"/>
      <c r="Z111" s="166"/>
      <c r="AA111" s="166"/>
      <c r="AB111" s="166"/>
      <c r="AC111" s="137">
        <f t="shared" si="41"/>
        <v>0</v>
      </c>
      <c r="AD111" s="167"/>
    </row>
    <row r="112" spans="2:30" outlineLevel="1" x14ac:dyDescent="0.25">
      <c r="B112" s="160" t="str">
        <f>IF(C112&gt;0,IFERROR(_xlfn.IFS(D112&lt;=DATE(YEAR('Basisdaten zum Projekt'!$E$12),MONTH('Basisdaten zum Projekt'!$E$12),1),'Basisdaten zum Projekt'!$A$12,D112&lt;=DATE(YEAR('Basisdaten zum Projekt'!$E$13),MONTH('Basisdaten zum Projekt'!$E$13),1),'Basisdaten zum Projekt'!$A$13,D112&lt;=DATE(YEAR('Basisdaten zum Projekt'!$E$14),MONTH('Basisdaten zum Projekt'!$E$14),1),'Basisdaten zum Projekt'!$A$14,D112&lt;=DATE(YEAR('Basisdaten zum Projekt'!$E$15),MONTH('Basisdaten zum Projekt'!$E$15),1),'Basisdaten zum Projekt'!$A$15,D112&lt;=DATE(YEAR('Basisdaten zum Projekt'!$E$16),MONTH('Basisdaten zum Projekt'!$E$16),1),'Basisdaten zum Projekt'!$A$16),""),"")</f>
        <v/>
      </c>
      <c r="C112" s="160">
        <f>IF(C111&gt;0,C111+1,IF(DATE(YEAR('Basisdaten zum Projekt'!$C$5),MONTH('Basisdaten zum Projekt'!$C$5),1)=D112,1,0))</f>
        <v>50</v>
      </c>
      <c r="D112" s="161">
        <f t="shared" si="42"/>
        <v>46143</v>
      </c>
      <c r="E112" s="162"/>
      <c r="F112" s="115">
        <f t="shared" si="38"/>
        <v>0</v>
      </c>
      <c r="G112" s="163"/>
      <c r="H112" s="162"/>
      <c r="I112" s="115">
        <f t="shared" si="39"/>
        <v>0</v>
      </c>
      <c r="J112" s="164"/>
      <c r="M112" s="161">
        <f t="shared" si="40"/>
        <v>46143</v>
      </c>
      <c r="N112" s="166"/>
      <c r="O112" s="166"/>
      <c r="P112" s="166"/>
      <c r="Q112" s="166"/>
      <c r="R112" s="166"/>
      <c r="S112" s="166"/>
      <c r="T112" s="166"/>
      <c r="U112" s="166"/>
      <c r="V112" s="166"/>
      <c r="W112" s="166"/>
      <c r="X112" s="166"/>
      <c r="Y112" s="166"/>
      <c r="Z112" s="166"/>
      <c r="AA112" s="166"/>
      <c r="AB112" s="166"/>
      <c r="AC112" s="137">
        <f t="shared" si="41"/>
        <v>0</v>
      </c>
      <c r="AD112" s="167"/>
    </row>
    <row r="113" spans="2:30" outlineLevel="1" x14ac:dyDescent="0.25">
      <c r="B113" s="160" t="str">
        <f>IF(C113&gt;0,IFERROR(_xlfn.IFS(D113&lt;=DATE(YEAR('Basisdaten zum Projekt'!$E$12),MONTH('Basisdaten zum Projekt'!$E$12),1),'Basisdaten zum Projekt'!$A$12,D113&lt;=DATE(YEAR('Basisdaten zum Projekt'!$E$13),MONTH('Basisdaten zum Projekt'!$E$13),1),'Basisdaten zum Projekt'!$A$13,D113&lt;=DATE(YEAR('Basisdaten zum Projekt'!$E$14),MONTH('Basisdaten zum Projekt'!$E$14),1),'Basisdaten zum Projekt'!$A$14,D113&lt;=DATE(YEAR('Basisdaten zum Projekt'!$E$15),MONTH('Basisdaten zum Projekt'!$E$15),1),'Basisdaten zum Projekt'!$A$15,D113&lt;=DATE(YEAR('Basisdaten zum Projekt'!$E$16),MONTH('Basisdaten zum Projekt'!$E$16),1),'Basisdaten zum Projekt'!$A$16),""),"")</f>
        <v/>
      </c>
      <c r="C113" s="160">
        <f>IF(C112&gt;0,C112+1,IF(DATE(YEAR('Basisdaten zum Projekt'!$C$5),MONTH('Basisdaten zum Projekt'!$C$5),1)=D113,1,0))</f>
        <v>51</v>
      </c>
      <c r="D113" s="161">
        <f t="shared" si="42"/>
        <v>46174</v>
      </c>
      <c r="E113" s="162"/>
      <c r="F113" s="115">
        <f t="shared" si="38"/>
        <v>0</v>
      </c>
      <c r="G113" s="163"/>
      <c r="H113" s="162"/>
      <c r="I113" s="115">
        <f t="shared" si="39"/>
        <v>0</v>
      </c>
      <c r="J113" s="164"/>
      <c r="M113" s="161">
        <f t="shared" si="40"/>
        <v>46174</v>
      </c>
      <c r="N113" s="166"/>
      <c r="O113" s="166"/>
      <c r="P113" s="166"/>
      <c r="Q113" s="166"/>
      <c r="R113" s="166"/>
      <c r="S113" s="166"/>
      <c r="T113" s="166"/>
      <c r="U113" s="166"/>
      <c r="V113" s="166"/>
      <c r="W113" s="166"/>
      <c r="X113" s="166"/>
      <c r="Y113" s="166"/>
      <c r="Z113" s="166"/>
      <c r="AA113" s="166"/>
      <c r="AB113" s="166"/>
      <c r="AC113" s="137">
        <f t="shared" si="41"/>
        <v>0</v>
      </c>
      <c r="AD113" s="167"/>
    </row>
    <row r="114" spans="2:30" outlineLevel="1" x14ac:dyDescent="0.25">
      <c r="B114" s="160" t="str">
        <f>IF(C114&gt;0,IFERROR(_xlfn.IFS(D114&lt;=DATE(YEAR('Basisdaten zum Projekt'!$E$12),MONTH('Basisdaten zum Projekt'!$E$12),1),'Basisdaten zum Projekt'!$A$12,D114&lt;=DATE(YEAR('Basisdaten zum Projekt'!$E$13),MONTH('Basisdaten zum Projekt'!$E$13),1),'Basisdaten zum Projekt'!$A$13,D114&lt;=DATE(YEAR('Basisdaten zum Projekt'!$E$14),MONTH('Basisdaten zum Projekt'!$E$14),1),'Basisdaten zum Projekt'!$A$14,D114&lt;=DATE(YEAR('Basisdaten zum Projekt'!$E$15),MONTH('Basisdaten zum Projekt'!$E$15),1),'Basisdaten zum Projekt'!$A$15,D114&lt;=DATE(YEAR('Basisdaten zum Projekt'!$E$16),MONTH('Basisdaten zum Projekt'!$E$16),1),'Basisdaten zum Projekt'!$A$16),""),"")</f>
        <v/>
      </c>
      <c r="C114" s="160">
        <f>IF(C113&gt;0,C113+1,IF(DATE(YEAR('Basisdaten zum Projekt'!$C$5),MONTH('Basisdaten zum Projekt'!$C$5),1)=D114,1,0))</f>
        <v>52</v>
      </c>
      <c r="D114" s="161">
        <f t="shared" si="42"/>
        <v>46204</v>
      </c>
      <c r="E114" s="162"/>
      <c r="F114" s="115">
        <f t="shared" si="38"/>
        <v>0</v>
      </c>
      <c r="G114" s="163"/>
      <c r="H114" s="162"/>
      <c r="I114" s="115">
        <f t="shared" si="39"/>
        <v>0</v>
      </c>
      <c r="J114" s="164"/>
      <c r="M114" s="161">
        <f t="shared" si="40"/>
        <v>46204</v>
      </c>
      <c r="N114" s="166"/>
      <c r="O114" s="166"/>
      <c r="P114" s="166"/>
      <c r="Q114" s="166"/>
      <c r="R114" s="166"/>
      <c r="S114" s="166"/>
      <c r="T114" s="166"/>
      <c r="U114" s="166"/>
      <c r="V114" s="166"/>
      <c r="W114" s="166"/>
      <c r="X114" s="166"/>
      <c r="Y114" s="166"/>
      <c r="Z114" s="166"/>
      <c r="AA114" s="166"/>
      <c r="AB114" s="166"/>
      <c r="AC114" s="137">
        <f t="shared" si="41"/>
        <v>0</v>
      </c>
      <c r="AD114" s="167"/>
    </row>
    <row r="115" spans="2:30" outlineLevel="1" x14ac:dyDescent="0.25">
      <c r="B115" s="160" t="str">
        <f>IF(C115&gt;0,IFERROR(_xlfn.IFS(D115&lt;=DATE(YEAR('Basisdaten zum Projekt'!$E$12),MONTH('Basisdaten zum Projekt'!$E$12),1),'Basisdaten zum Projekt'!$A$12,D115&lt;=DATE(YEAR('Basisdaten zum Projekt'!$E$13),MONTH('Basisdaten zum Projekt'!$E$13),1),'Basisdaten zum Projekt'!$A$13,D115&lt;=DATE(YEAR('Basisdaten zum Projekt'!$E$14),MONTH('Basisdaten zum Projekt'!$E$14),1),'Basisdaten zum Projekt'!$A$14,D115&lt;=DATE(YEAR('Basisdaten zum Projekt'!$E$15),MONTH('Basisdaten zum Projekt'!$E$15),1),'Basisdaten zum Projekt'!$A$15,D115&lt;=DATE(YEAR('Basisdaten zum Projekt'!$E$16),MONTH('Basisdaten zum Projekt'!$E$16),1),'Basisdaten zum Projekt'!$A$16),""),"")</f>
        <v/>
      </c>
      <c r="C115" s="160">
        <f>IF(C114&gt;0,C114+1,IF(DATE(YEAR('Basisdaten zum Projekt'!$C$5),MONTH('Basisdaten zum Projekt'!$C$5),1)=D115,1,0))</f>
        <v>53</v>
      </c>
      <c r="D115" s="161">
        <f t="shared" si="42"/>
        <v>46235</v>
      </c>
      <c r="E115" s="162"/>
      <c r="F115" s="115">
        <f t="shared" si="38"/>
        <v>0</v>
      </c>
      <c r="G115" s="163"/>
      <c r="H115" s="162"/>
      <c r="I115" s="115">
        <f t="shared" si="39"/>
        <v>0</v>
      </c>
      <c r="J115" s="164"/>
      <c r="M115" s="161">
        <f t="shared" si="40"/>
        <v>46235</v>
      </c>
      <c r="N115" s="166"/>
      <c r="O115" s="166"/>
      <c r="P115" s="166"/>
      <c r="Q115" s="166"/>
      <c r="R115" s="166"/>
      <c r="S115" s="166"/>
      <c r="T115" s="166"/>
      <c r="U115" s="166"/>
      <c r="V115" s="166"/>
      <c r="W115" s="166"/>
      <c r="X115" s="166"/>
      <c r="Y115" s="166"/>
      <c r="Z115" s="166"/>
      <c r="AA115" s="166"/>
      <c r="AB115" s="166"/>
      <c r="AC115" s="137">
        <f t="shared" si="41"/>
        <v>0</v>
      </c>
      <c r="AD115" s="167"/>
    </row>
    <row r="116" spans="2:30" outlineLevel="1" x14ac:dyDescent="0.25">
      <c r="B116" s="160" t="str">
        <f>IF(C116&gt;0,IFERROR(_xlfn.IFS(D116&lt;=DATE(YEAR('Basisdaten zum Projekt'!$E$12),MONTH('Basisdaten zum Projekt'!$E$12),1),'Basisdaten zum Projekt'!$A$12,D116&lt;=DATE(YEAR('Basisdaten zum Projekt'!$E$13),MONTH('Basisdaten zum Projekt'!$E$13),1),'Basisdaten zum Projekt'!$A$13,D116&lt;=DATE(YEAR('Basisdaten zum Projekt'!$E$14),MONTH('Basisdaten zum Projekt'!$E$14),1),'Basisdaten zum Projekt'!$A$14,D116&lt;=DATE(YEAR('Basisdaten zum Projekt'!$E$15),MONTH('Basisdaten zum Projekt'!$E$15),1),'Basisdaten zum Projekt'!$A$15,D116&lt;=DATE(YEAR('Basisdaten zum Projekt'!$E$16),MONTH('Basisdaten zum Projekt'!$E$16),1),'Basisdaten zum Projekt'!$A$16),""),"")</f>
        <v/>
      </c>
      <c r="C116" s="160">
        <f>IF(C115&gt;0,C115+1,IF(DATE(YEAR('Basisdaten zum Projekt'!$C$5),MONTH('Basisdaten zum Projekt'!$C$5),1)=D116,1,0))</f>
        <v>54</v>
      </c>
      <c r="D116" s="161">
        <f t="shared" si="42"/>
        <v>46266</v>
      </c>
      <c r="E116" s="162"/>
      <c r="F116" s="115">
        <f t="shared" si="38"/>
        <v>0</v>
      </c>
      <c r="G116" s="163"/>
      <c r="H116" s="162"/>
      <c r="I116" s="115">
        <f t="shared" si="39"/>
        <v>0</v>
      </c>
      <c r="J116" s="164"/>
      <c r="M116" s="161">
        <f t="shared" si="40"/>
        <v>46266</v>
      </c>
      <c r="N116" s="166"/>
      <c r="O116" s="166"/>
      <c r="P116" s="166"/>
      <c r="Q116" s="166"/>
      <c r="R116" s="166"/>
      <c r="S116" s="166"/>
      <c r="T116" s="166"/>
      <c r="U116" s="166"/>
      <c r="V116" s="166"/>
      <c r="W116" s="166"/>
      <c r="X116" s="166"/>
      <c r="Y116" s="166"/>
      <c r="Z116" s="166"/>
      <c r="AA116" s="166"/>
      <c r="AB116" s="166"/>
      <c r="AC116" s="137">
        <f t="shared" si="41"/>
        <v>0</v>
      </c>
      <c r="AD116" s="167"/>
    </row>
    <row r="117" spans="2:30" outlineLevel="1" x14ac:dyDescent="0.25">
      <c r="B117" s="160" t="str">
        <f>IF(C117&gt;0,IFERROR(_xlfn.IFS(D117&lt;=DATE(YEAR('Basisdaten zum Projekt'!$E$12),MONTH('Basisdaten zum Projekt'!$E$12),1),'Basisdaten zum Projekt'!$A$12,D117&lt;=DATE(YEAR('Basisdaten zum Projekt'!$E$13),MONTH('Basisdaten zum Projekt'!$E$13),1),'Basisdaten zum Projekt'!$A$13,D117&lt;=DATE(YEAR('Basisdaten zum Projekt'!$E$14),MONTH('Basisdaten zum Projekt'!$E$14),1),'Basisdaten zum Projekt'!$A$14,D117&lt;=DATE(YEAR('Basisdaten zum Projekt'!$E$15),MONTH('Basisdaten zum Projekt'!$E$15),1),'Basisdaten zum Projekt'!$A$15,D117&lt;=DATE(YEAR('Basisdaten zum Projekt'!$E$16),MONTH('Basisdaten zum Projekt'!$E$16),1),'Basisdaten zum Projekt'!$A$16),""),"")</f>
        <v/>
      </c>
      <c r="C117" s="160">
        <f>IF(C116&gt;0,C116+1,IF(DATE(YEAR('Basisdaten zum Projekt'!$C$5),MONTH('Basisdaten zum Projekt'!$C$5),1)=D117,1,0))</f>
        <v>55</v>
      </c>
      <c r="D117" s="161">
        <f t="shared" si="42"/>
        <v>46296</v>
      </c>
      <c r="E117" s="162"/>
      <c r="F117" s="115">
        <f t="shared" si="38"/>
        <v>0</v>
      </c>
      <c r="G117" s="163"/>
      <c r="H117" s="162"/>
      <c r="I117" s="115">
        <f t="shared" si="39"/>
        <v>0</v>
      </c>
      <c r="J117" s="164"/>
      <c r="M117" s="161">
        <f t="shared" si="40"/>
        <v>46296</v>
      </c>
      <c r="N117" s="166"/>
      <c r="O117" s="166"/>
      <c r="P117" s="166"/>
      <c r="Q117" s="166"/>
      <c r="R117" s="166"/>
      <c r="S117" s="166"/>
      <c r="T117" s="166"/>
      <c r="U117" s="166"/>
      <c r="V117" s="166"/>
      <c r="W117" s="166"/>
      <c r="X117" s="166"/>
      <c r="Y117" s="166"/>
      <c r="Z117" s="166"/>
      <c r="AA117" s="166"/>
      <c r="AB117" s="166"/>
      <c r="AC117" s="137">
        <f t="shared" si="41"/>
        <v>0</v>
      </c>
      <c r="AD117" s="167"/>
    </row>
    <row r="118" spans="2:30" outlineLevel="1" x14ac:dyDescent="0.25">
      <c r="B118" s="160" t="str">
        <f>IF(C118&gt;0,IFERROR(_xlfn.IFS(D118&lt;=DATE(YEAR('Basisdaten zum Projekt'!$E$12),MONTH('Basisdaten zum Projekt'!$E$12),1),'Basisdaten zum Projekt'!$A$12,D118&lt;=DATE(YEAR('Basisdaten zum Projekt'!$E$13),MONTH('Basisdaten zum Projekt'!$E$13),1),'Basisdaten zum Projekt'!$A$13,D118&lt;=DATE(YEAR('Basisdaten zum Projekt'!$E$14),MONTH('Basisdaten zum Projekt'!$E$14),1),'Basisdaten zum Projekt'!$A$14,D118&lt;=DATE(YEAR('Basisdaten zum Projekt'!$E$15),MONTH('Basisdaten zum Projekt'!$E$15),1),'Basisdaten zum Projekt'!$A$15,D118&lt;=DATE(YEAR('Basisdaten zum Projekt'!$E$16),MONTH('Basisdaten zum Projekt'!$E$16),1),'Basisdaten zum Projekt'!$A$16),""),"")</f>
        <v/>
      </c>
      <c r="C118" s="160">
        <f>IF(C117&gt;0,C117+1,IF(DATE(YEAR('Basisdaten zum Projekt'!$C$5),MONTH('Basisdaten zum Projekt'!$C$5),1)=D118,1,0))</f>
        <v>56</v>
      </c>
      <c r="D118" s="161">
        <f t="shared" si="42"/>
        <v>46327</v>
      </c>
      <c r="E118" s="162"/>
      <c r="F118" s="115">
        <f t="shared" si="38"/>
        <v>0</v>
      </c>
      <c r="G118" s="163"/>
      <c r="H118" s="162"/>
      <c r="I118" s="115">
        <f t="shared" si="39"/>
        <v>0</v>
      </c>
      <c r="J118" s="164"/>
      <c r="M118" s="161">
        <f t="shared" si="40"/>
        <v>46327</v>
      </c>
      <c r="N118" s="166"/>
      <c r="O118" s="166"/>
      <c r="P118" s="166"/>
      <c r="Q118" s="166"/>
      <c r="R118" s="166"/>
      <c r="S118" s="166"/>
      <c r="T118" s="166"/>
      <c r="U118" s="166"/>
      <c r="V118" s="166"/>
      <c r="W118" s="166"/>
      <c r="X118" s="166"/>
      <c r="Y118" s="166"/>
      <c r="Z118" s="166"/>
      <c r="AA118" s="166"/>
      <c r="AB118" s="166"/>
      <c r="AC118" s="137">
        <f t="shared" si="41"/>
        <v>0</v>
      </c>
      <c r="AD118" s="167"/>
    </row>
    <row r="119" spans="2:30" outlineLevel="1" x14ac:dyDescent="0.25">
      <c r="B119" s="160" t="str">
        <f>IF(C119&gt;0,IFERROR(_xlfn.IFS(D119&lt;=DATE(YEAR('Basisdaten zum Projekt'!$E$12),MONTH('Basisdaten zum Projekt'!$E$12),1),'Basisdaten zum Projekt'!$A$12,D119&lt;=DATE(YEAR('Basisdaten zum Projekt'!$E$13),MONTH('Basisdaten zum Projekt'!$E$13),1),'Basisdaten zum Projekt'!$A$13,D119&lt;=DATE(YEAR('Basisdaten zum Projekt'!$E$14),MONTH('Basisdaten zum Projekt'!$E$14),1),'Basisdaten zum Projekt'!$A$14,D119&lt;=DATE(YEAR('Basisdaten zum Projekt'!$E$15),MONTH('Basisdaten zum Projekt'!$E$15),1),'Basisdaten zum Projekt'!$A$15,D119&lt;=DATE(YEAR('Basisdaten zum Projekt'!$E$16),MONTH('Basisdaten zum Projekt'!$E$16),1),'Basisdaten zum Projekt'!$A$16),""),"")</f>
        <v/>
      </c>
      <c r="C119" s="160">
        <f>IF(C118&gt;0,C118+1,IF(DATE(YEAR('Basisdaten zum Projekt'!$C$5),MONTH('Basisdaten zum Projekt'!$C$5),1)=D119,1,0))</f>
        <v>57</v>
      </c>
      <c r="D119" s="161">
        <f t="shared" si="42"/>
        <v>46357</v>
      </c>
      <c r="E119" s="162"/>
      <c r="F119" s="115">
        <f t="shared" si="38"/>
        <v>0</v>
      </c>
      <c r="G119" s="163"/>
      <c r="H119" s="162"/>
      <c r="I119" s="115">
        <f t="shared" si="39"/>
        <v>0</v>
      </c>
      <c r="J119" s="164"/>
      <c r="M119" s="161">
        <f t="shared" si="40"/>
        <v>46357</v>
      </c>
      <c r="N119" s="166"/>
      <c r="O119" s="166"/>
      <c r="P119" s="166"/>
      <c r="Q119" s="166"/>
      <c r="R119" s="166"/>
      <c r="S119" s="166"/>
      <c r="T119" s="166"/>
      <c r="U119" s="166"/>
      <c r="V119" s="166"/>
      <c r="W119" s="166"/>
      <c r="X119" s="166"/>
      <c r="Y119" s="166"/>
      <c r="Z119" s="166"/>
      <c r="AA119" s="166"/>
      <c r="AB119" s="166"/>
      <c r="AC119" s="137">
        <f t="shared" si="41"/>
        <v>0</v>
      </c>
      <c r="AD119" s="167"/>
    </row>
    <row r="120" spans="2:30" ht="15.75" thickBot="1" x14ac:dyDescent="0.3">
      <c r="B120" s="169"/>
      <c r="C120" s="170"/>
      <c r="D120" s="171">
        <f>D119</f>
        <v>46357</v>
      </c>
      <c r="E120" s="172"/>
      <c r="F120" s="173">
        <f>SUM(F108:F119)</f>
        <v>0</v>
      </c>
      <c r="G120" s="174">
        <f>SUM(G108:G119)</f>
        <v>0</v>
      </c>
      <c r="H120" s="175"/>
      <c r="I120" s="173">
        <f>SUM(I108:I119)</f>
        <v>0</v>
      </c>
      <c r="J120" s="174">
        <f>SUM(J108:J119)</f>
        <v>0</v>
      </c>
      <c r="M120" s="171">
        <f t="shared" si="40"/>
        <v>46357</v>
      </c>
      <c r="N120" s="177">
        <f>SUM(N108:N119)</f>
        <v>0</v>
      </c>
      <c r="O120" s="177">
        <f>SUM(O108:O119)</f>
        <v>0</v>
      </c>
      <c r="P120" s="177">
        <f>SUM(P108:P119)</f>
        <v>0</v>
      </c>
      <c r="Q120" s="177">
        <f>SUM(Q108:Q119)</f>
        <v>0</v>
      </c>
      <c r="R120" s="177">
        <f>SUM(R108:R119)</f>
        <v>0</v>
      </c>
      <c r="S120" s="177">
        <f t="shared" ref="S120:AB120" si="43">SUM(S108:S119)</f>
        <v>0</v>
      </c>
      <c r="T120" s="177">
        <f t="shared" si="43"/>
        <v>0</v>
      </c>
      <c r="U120" s="177">
        <f t="shared" si="43"/>
        <v>0</v>
      </c>
      <c r="V120" s="177">
        <f t="shared" si="43"/>
        <v>0</v>
      </c>
      <c r="W120" s="177">
        <f t="shared" si="43"/>
        <v>0</v>
      </c>
      <c r="X120" s="177">
        <f t="shared" si="43"/>
        <v>0</v>
      </c>
      <c r="Y120" s="177">
        <f t="shared" si="43"/>
        <v>0</v>
      </c>
      <c r="Z120" s="177">
        <f t="shared" si="43"/>
        <v>0</v>
      </c>
      <c r="AA120" s="177">
        <f t="shared" si="43"/>
        <v>0</v>
      </c>
      <c r="AB120" s="177">
        <f t="shared" si="43"/>
        <v>0</v>
      </c>
      <c r="AC120" s="177">
        <f>SUM(AC108:AC119)</f>
        <v>0</v>
      </c>
      <c r="AD120" s="167"/>
    </row>
    <row r="121" spans="2:30" ht="28.5" customHeight="1" x14ac:dyDescent="0.25">
      <c r="B121" s="19"/>
      <c r="C121" s="19"/>
      <c r="N121" s="178">
        <f>IFERROR(N120/$H$6,0)</f>
        <v>0</v>
      </c>
      <c r="O121" s="178">
        <f>IFERROR(O120/$H$6,0)</f>
        <v>0</v>
      </c>
      <c r="P121" s="178">
        <f>IFERROR(P120/$H$6,0)</f>
        <v>0</v>
      </c>
      <c r="Q121" s="178">
        <f>IFERROR(Q120/$H$6,0)</f>
        <v>0</v>
      </c>
      <c r="R121" s="178">
        <f>IFERROR(R120/$H$6,0)</f>
        <v>0</v>
      </c>
      <c r="S121" s="178">
        <f t="shared" ref="S121:AB121" si="44">IFERROR(S120/$H$6,0)</f>
        <v>0</v>
      </c>
      <c r="T121" s="178">
        <f t="shared" si="44"/>
        <v>0</v>
      </c>
      <c r="U121" s="178">
        <f t="shared" si="44"/>
        <v>0</v>
      </c>
      <c r="V121" s="178">
        <f t="shared" si="44"/>
        <v>0</v>
      </c>
      <c r="W121" s="178">
        <f t="shared" si="44"/>
        <v>0</v>
      </c>
      <c r="X121" s="178">
        <f t="shared" si="44"/>
        <v>0</v>
      </c>
      <c r="Y121" s="178">
        <f t="shared" si="44"/>
        <v>0</v>
      </c>
      <c r="Z121" s="178">
        <f t="shared" si="44"/>
        <v>0</v>
      </c>
      <c r="AA121" s="178">
        <f t="shared" si="44"/>
        <v>0</v>
      </c>
      <c r="AB121" s="178">
        <f t="shared" si="44"/>
        <v>0</v>
      </c>
      <c r="AC121" s="178">
        <f>IFERROR(AC120/$H$6,0)</f>
        <v>0</v>
      </c>
      <c r="AD121" s="180" t="s">
        <v>370</v>
      </c>
    </row>
    <row r="122" spans="2:30" ht="15.75" thickBot="1" x14ac:dyDescent="0.3">
      <c r="B122" s="19"/>
      <c r="C122" s="19"/>
      <c r="N122" s="181"/>
      <c r="O122" s="181"/>
      <c r="P122" s="181"/>
      <c r="Q122" s="181"/>
      <c r="R122" s="181"/>
      <c r="S122" s="281"/>
      <c r="T122" s="282"/>
      <c r="U122" s="283"/>
      <c r="V122" s="283"/>
      <c r="W122" s="283"/>
      <c r="X122" s="283"/>
      <c r="Y122" s="283"/>
      <c r="Z122" s="283"/>
      <c r="AA122" s="283"/>
      <c r="AB122" s="284"/>
      <c r="AC122" s="181"/>
      <c r="AD122" s="188"/>
    </row>
    <row r="123" spans="2:30" outlineLevel="1" x14ac:dyDescent="0.25">
      <c r="B123" s="160" t="str">
        <f>IF(C123&gt;0,IFERROR(_xlfn.IFS(D123&lt;=DATE(YEAR('Basisdaten zum Projekt'!$E$12),MONTH('Basisdaten zum Projekt'!$E$12),1),'Basisdaten zum Projekt'!$A$12,D123&lt;=DATE(YEAR('Basisdaten zum Projekt'!$E$13),MONTH('Basisdaten zum Projekt'!$E$13),1),'Basisdaten zum Projekt'!$A$13,D123&lt;=DATE(YEAR('Basisdaten zum Projekt'!$E$14),MONTH('Basisdaten zum Projekt'!$E$14),1),'Basisdaten zum Projekt'!$A$14,D123&lt;=DATE(YEAR('Basisdaten zum Projekt'!$E$15),MONTH('Basisdaten zum Projekt'!$E$15),1),'Basisdaten zum Projekt'!$A$15,D123&lt;=DATE(YEAR('Basisdaten zum Projekt'!$E$16),MONTH('Basisdaten zum Projekt'!$E$16),1),'Basisdaten zum Projekt'!$A$16),""),"")</f>
        <v/>
      </c>
      <c r="C123" s="160">
        <f>IF(C119&gt;0,C119+1,IF(DATE(YEAR('Basisdaten zum Projekt'!$C$5),MONTH('Basisdaten zum Projekt'!$C$5),1)=D123,1,0))</f>
        <v>58</v>
      </c>
      <c r="D123" s="161">
        <f>DATE(YEAR(D119),MONTH(D119)+1,DAY(D119))</f>
        <v>46388</v>
      </c>
      <c r="E123" s="183"/>
      <c r="F123" s="184">
        <f t="shared" ref="F123:F134" si="45">215/12*E123</f>
        <v>0</v>
      </c>
      <c r="G123" s="185"/>
      <c r="H123" s="183"/>
      <c r="I123" s="184">
        <f t="shared" ref="I123:I134" si="46">215/12*H123</f>
        <v>0</v>
      </c>
      <c r="J123" s="186"/>
      <c r="M123" s="161">
        <f t="shared" si="40"/>
        <v>46388</v>
      </c>
      <c r="N123" s="166"/>
      <c r="O123" s="166"/>
      <c r="P123" s="166"/>
      <c r="Q123" s="166"/>
      <c r="R123" s="166"/>
      <c r="S123" s="166"/>
      <c r="T123" s="166"/>
      <c r="U123" s="166"/>
      <c r="V123" s="166"/>
      <c r="W123" s="166"/>
      <c r="X123" s="166"/>
      <c r="Y123" s="166"/>
      <c r="Z123" s="166"/>
      <c r="AA123" s="166"/>
      <c r="AB123" s="166"/>
      <c r="AC123" s="137">
        <f t="shared" ref="AC123:AC134" si="47">SUM(N123:AB123)</f>
        <v>0</v>
      </c>
      <c r="AD123" s="167"/>
    </row>
    <row r="124" spans="2:30" outlineLevel="1" x14ac:dyDescent="0.25">
      <c r="B124" s="160" t="str">
        <f>IF(C124&gt;0,IFERROR(_xlfn.IFS(D124&lt;=DATE(YEAR('Basisdaten zum Projekt'!$E$12),MONTH('Basisdaten zum Projekt'!$E$12),1),'Basisdaten zum Projekt'!$A$12,D124&lt;=DATE(YEAR('Basisdaten zum Projekt'!$E$13),MONTH('Basisdaten zum Projekt'!$E$13),1),'Basisdaten zum Projekt'!$A$13,D124&lt;=DATE(YEAR('Basisdaten zum Projekt'!$E$14),MONTH('Basisdaten zum Projekt'!$E$14),1),'Basisdaten zum Projekt'!$A$14,D124&lt;=DATE(YEAR('Basisdaten zum Projekt'!$E$15),MONTH('Basisdaten zum Projekt'!$E$15),1),'Basisdaten zum Projekt'!$A$15,D124&lt;=DATE(YEAR('Basisdaten zum Projekt'!$E$16),MONTH('Basisdaten zum Projekt'!$E$16),1),'Basisdaten zum Projekt'!$A$16),""),"")</f>
        <v/>
      </c>
      <c r="C124" s="160">
        <f>IF(C123&gt;0,C123+1,IF(DATE(YEAR('Basisdaten zum Projekt'!$C$5),MONTH('Basisdaten zum Projekt'!$C$5),1)=D124,1,0))</f>
        <v>59</v>
      </c>
      <c r="D124" s="161">
        <f t="shared" ref="D124:D134" si="48">DATE(YEAR(D123),MONTH(D123)+1,DAY(D123))</f>
        <v>46419</v>
      </c>
      <c r="E124" s="162"/>
      <c r="F124" s="115">
        <f t="shared" si="45"/>
        <v>0</v>
      </c>
      <c r="G124" s="163"/>
      <c r="H124" s="162"/>
      <c r="I124" s="115">
        <f t="shared" si="46"/>
        <v>0</v>
      </c>
      <c r="J124" s="164"/>
      <c r="M124" s="161">
        <f t="shared" si="40"/>
        <v>46419</v>
      </c>
      <c r="N124" s="166"/>
      <c r="O124" s="166"/>
      <c r="P124" s="166"/>
      <c r="Q124" s="166"/>
      <c r="R124" s="166"/>
      <c r="S124" s="166"/>
      <c r="T124" s="166"/>
      <c r="U124" s="166"/>
      <c r="V124" s="166"/>
      <c r="W124" s="166"/>
      <c r="X124" s="166"/>
      <c r="Y124" s="166"/>
      <c r="Z124" s="166"/>
      <c r="AA124" s="166"/>
      <c r="AB124" s="166"/>
      <c r="AC124" s="137">
        <f t="shared" si="47"/>
        <v>0</v>
      </c>
      <c r="AD124" s="167"/>
    </row>
    <row r="125" spans="2:30" outlineLevel="1" x14ac:dyDescent="0.25">
      <c r="B125" s="160" t="str">
        <f>IF(C125&gt;0,IFERROR(_xlfn.IFS(D125&lt;=DATE(YEAR('Basisdaten zum Projekt'!$E$12),MONTH('Basisdaten zum Projekt'!$E$12),1),'Basisdaten zum Projekt'!$A$12,D125&lt;=DATE(YEAR('Basisdaten zum Projekt'!$E$13),MONTH('Basisdaten zum Projekt'!$E$13),1),'Basisdaten zum Projekt'!$A$13,D125&lt;=DATE(YEAR('Basisdaten zum Projekt'!$E$14),MONTH('Basisdaten zum Projekt'!$E$14),1),'Basisdaten zum Projekt'!$A$14,D125&lt;=DATE(YEAR('Basisdaten zum Projekt'!$E$15),MONTH('Basisdaten zum Projekt'!$E$15),1),'Basisdaten zum Projekt'!$A$15,D125&lt;=DATE(YEAR('Basisdaten zum Projekt'!$E$16),MONTH('Basisdaten zum Projekt'!$E$16),1),'Basisdaten zum Projekt'!$A$16),""),"")</f>
        <v/>
      </c>
      <c r="C125" s="160">
        <f>IF(C124&gt;0,C124+1,IF(DATE(YEAR('Basisdaten zum Projekt'!$C$5),MONTH('Basisdaten zum Projekt'!$C$5),1)=D125,1,0))</f>
        <v>60</v>
      </c>
      <c r="D125" s="161">
        <f t="shared" si="48"/>
        <v>46447</v>
      </c>
      <c r="E125" s="162"/>
      <c r="F125" s="115">
        <f t="shared" si="45"/>
        <v>0</v>
      </c>
      <c r="G125" s="163"/>
      <c r="H125" s="162"/>
      <c r="I125" s="115">
        <f t="shared" si="46"/>
        <v>0</v>
      </c>
      <c r="J125" s="164"/>
      <c r="M125" s="161">
        <f t="shared" si="40"/>
        <v>46447</v>
      </c>
      <c r="N125" s="166"/>
      <c r="O125" s="166"/>
      <c r="P125" s="166"/>
      <c r="Q125" s="166"/>
      <c r="R125" s="166"/>
      <c r="S125" s="166"/>
      <c r="T125" s="166"/>
      <c r="U125" s="166"/>
      <c r="V125" s="166"/>
      <c r="W125" s="166"/>
      <c r="X125" s="166"/>
      <c r="Y125" s="166"/>
      <c r="Z125" s="166"/>
      <c r="AA125" s="166"/>
      <c r="AB125" s="166"/>
      <c r="AC125" s="137">
        <f t="shared" si="47"/>
        <v>0</v>
      </c>
      <c r="AD125" s="167"/>
    </row>
    <row r="126" spans="2:30" outlineLevel="1" x14ac:dyDescent="0.25">
      <c r="B126" s="160" t="str">
        <f>IF(C126&gt;0,IFERROR(_xlfn.IFS(D126&lt;=DATE(YEAR('Basisdaten zum Projekt'!$E$12),MONTH('Basisdaten zum Projekt'!$E$12),1),'Basisdaten zum Projekt'!$A$12,D126&lt;=DATE(YEAR('Basisdaten zum Projekt'!$E$13),MONTH('Basisdaten zum Projekt'!$E$13),1),'Basisdaten zum Projekt'!$A$13,D126&lt;=DATE(YEAR('Basisdaten zum Projekt'!$E$14),MONTH('Basisdaten zum Projekt'!$E$14),1),'Basisdaten zum Projekt'!$A$14,D126&lt;=DATE(YEAR('Basisdaten zum Projekt'!$E$15),MONTH('Basisdaten zum Projekt'!$E$15),1),'Basisdaten zum Projekt'!$A$15,D126&lt;=DATE(YEAR('Basisdaten zum Projekt'!$E$16),MONTH('Basisdaten zum Projekt'!$E$16),1),'Basisdaten zum Projekt'!$A$16),""),"")</f>
        <v/>
      </c>
      <c r="C126" s="160">
        <f>IF(C125&gt;0,C125+1,IF(DATE(YEAR('Basisdaten zum Projekt'!$C$5),MONTH('Basisdaten zum Projekt'!$C$5),1)=D126,1,0))</f>
        <v>61</v>
      </c>
      <c r="D126" s="161">
        <f t="shared" si="48"/>
        <v>46478</v>
      </c>
      <c r="E126" s="162"/>
      <c r="F126" s="115">
        <f t="shared" si="45"/>
        <v>0</v>
      </c>
      <c r="G126" s="163"/>
      <c r="H126" s="162"/>
      <c r="I126" s="115">
        <f t="shared" si="46"/>
        <v>0</v>
      </c>
      <c r="J126" s="164"/>
      <c r="M126" s="161">
        <f t="shared" si="40"/>
        <v>46478</v>
      </c>
      <c r="N126" s="166"/>
      <c r="O126" s="166"/>
      <c r="P126" s="166"/>
      <c r="Q126" s="166"/>
      <c r="R126" s="166"/>
      <c r="S126" s="166"/>
      <c r="T126" s="166"/>
      <c r="U126" s="166"/>
      <c r="V126" s="166"/>
      <c r="W126" s="166"/>
      <c r="X126" s="166"/>
      <c r="Y126" s="166"/>
      <c r="Z126" s="166"/>
      <c r="AA126" s="166"/>
      <c r="AB126" s="166"/>
      <c r="AC126" s="137">
        <f t="shared" si="47"/>
        <v>0</v>
      </c>
      <c r="AD126" s="167"/>
    </row>
    <row r="127" spans="2:30" outlineLevel="1" x14ac:dyDescent="0.25">
      <c r="B127" s="160" t="str">
        <f>IF(C127&gt;0,IFERROR(_xlfn.IFS(D127&lt;=DATE(YEAR('Basisdaten zum Projekt'!$E$12),MONTH('Basisdaten zum Projekt'!$E$12),1),'Basisdaten zum Projekt'!$A$12,D127&lt;=DATE(YEAR('Basisdaten zum Projekt'!$E$13),MONTH('Basisdaten zum Projekt'!$E$13),1),'Basisdaten zum Projekt'!$A$13,D127&lt;=DATE(YEAR('Basisdaten zum Projekt'!$E$14),MONTH('Basisdaten zum Projekt'!$E$14),1),'Basisdaten zum Projekt'!$A$14,D127&lt;=DATE(YEAR('Basisdaten zum Projekt'!$E$15),MONTH('Basisdaten zum Projekt'!$E$15),1),'Basisdaten zum Projekt'!$A$15,D127&lt;=DATE(YEAR('Basisdaten zum Projekt'!$E$16),MONTH('Basisdaten zum Projekt'!$E$16),1),'Basisdaten zum Projekt'!$A$16),""),"")</f>
        <v/>
      </c>
      <c r="C127" s="160">
        <f>IF(C126&gt;0,C126+1,IF(DATE(YEAR('Basisdaten zum Projekt'!$C$5),MONTH('Basisdaten zum Projekt'!$C$5),1)=D127,1,0))</f>
        <v>62</v>
      </c>
      <c r="D127" s="161">
        <f t="shared" si="48"/>
        <v>46508</v>
      </c>
      <c r="E127" s="162"/>
      <c r="F127" s="115">
        <f t="shared" si="45"/>
        <v>0</v>
      </c>
      <c r="G127" s="163"/>
      <c r="H127" s="162"/>
      <c r="I127" s="115">
        <f t="shared" si="46"/>
        <v>0</v>
      </c>
      <c r="J127" s="164"/>
      <c r="M127" s="161">
        <f t="shared" si="40"/>
        <v>46508</v>
      </c>
      <c r="N127" s="166"/>
      <c r="O127" s="166"/>
      <c r="P127" s="166"/>
      <c r="Q127" s="166"/>
      <c r="R127" s="166"/>
      <c r="S127" s="166"/>
      <c r="T127" s="166"/>
      <c r="U127" s="166"/>
      <c r="V127" s="166"/>
      <c r="W127" s="166"/>
      <c r="X127" s="166"/>
      <c r="Y127" s="166"/>
      <c r="Z127" s="166"/>
      <c r="AA127" s="166"/>
      <c r="AB127" s="166"/>
      <c r="AC127" s="137">
        <f t="shared" si="47"/>
        <v>0</v>
      </c>
      <c r="AD127" s="167"/>
    </row>
    <row r="128" spans="2:30" outlineLevel="1" x14ac:dyDescent="0.25">
      <c r="B128" s="160" t="str">
        <f>IF(C128&gt;0,IFERROR(_xlfn.IFS(D128&lt;=DATE(YEAR('Basisdaten zum Projekt'!$E$12),MONTH('Basisdaten zum Projekt'!$E$12),1),'Basisdaten zum Projekt'!$A$12,D128&lt;=DATE(YEAR('Basisdaten zum Projekt'!$E$13),MONTH('Basisdaten zum Projekt'!$E$13),1),'Basisdaten zum Projekt'!$A$13,D128&lt;=DATE(YEAR('Basisdaten zum Projekt'!$E$14),MONTH('Basisdaten zum Projekt'!$E$14),1),'Basisdaten zum Projekt'!$A$14,D128&lt;=DATE(YEAR('Basisdaten zum Projekt'!$E$15),MONTH('Basisdaten zum Projekt'!$E$15),1),'Basisdaten zum Projekt'!$A$15,D128&lt;=DATE(YEAR('Basisdaten zum Projekt'!$E$16),MONTH('Basisdaten zum Projekt'!$E$16),1),'Basisdaten zum Projekt'!$A$16),""),"")</f>
        <v/>
      </c>
      <c r="C128" s="160">
        <f>IF(C127&gt;0,C127+1,IF(DATE(YEAR('Basisdaten zum Projekt'!$C$5),MONTH('Basisdaten zum Projekt'!$C$5),1)=D128,1,0))</f>
        <v>63</v>
      </c>
      <c r="D128" s="161">
        <f t="shared" si="48"/>
        <v>46539</v>
      </c>
      <c r="E128" s="162"/>
      <c r="F128" s="115">
        <f t="shared" si="45"/>
        <v>0</v>
      </c>
      <c r="G128" s="163"/>
      <c r="H128" s="162"/>
      <c r="I128" s="115">
        <f t="shared" si="46"/>
        <v>0</v>
      </c>
      <c r="J128" s="164"/>
      <c r="M128" s="161">
        <f t="shared" si="40"/>
        <v>46539</v>
      </c>
      <c r="N128" s="166"/>
      <c r="O128" s="166"/>
      <c r="P128" s="166"/>
      <c r="Q128" s="166"/>
      <c r="R128" s="166"/>
      <c r="S128" s="166"/>
      <c r="T128" s="166"/>
      <c r="U128" s="166"/>
      <c r="V128" s="166"/>
      <c r="W128" s="166"/>
      <c r="X128" s="166"/>
      <c r="Y128" s="166"/>
      <c r="Z128" s="166"/>
      <c r="AA128" s="166"/>
      <c r="AB128" s="166"/>
      <c r="AC128" s="137">
        <f t="shared" si="47"/>
        <v>0</v>
      </c>
      <c r="AD128" s="167"/>
    </row>
    <row r="129" spans="2:30" outlineLevel="1" x14ac:dyDescent="0.25">
      <c r="B129" s="160" t="str">
        <f>IF(C129&gt;0,IFERROR(_xlfn.IFS(D129&lt;=DATE(YEAR('Basisdaten zum Projekt'!$E$12),MONTH('Basisdaten zum Projekt'!$E$12),1),'Basisdaten zum Projekt'!$A$12,D129&lt;=DATE(YEAR('Basisdaten zum Projekt'!$E$13),MONTH('Basisdaten zum Projekt'!$E$13),1),'Basisdaten zum Projekt'!$A$13,D129&lt;=DATE(YEAR('Basisdaten zum Projekt'!$E$14),MONTH('Basisdaten zum Projekt'!$E$14),1),'Basisdaten zum Projekt'!$A$14,D129&lt;=DATE(YEAR('Basisdaten zum Projekt'!$E$15),MONTH('Basisdaten zum Projekt'!$E$15),1),'Basisdaten zum Projekt'!$A$15,D129&lt;=DATE(YEAR('Basisdaten zum Projekt'!$E$16),MONTH('Basisdaten zum Projekt'!$E$16),1),'Basisdaten zum Projekt'!$A$16),""),"")</f>
        <v/>
      </c>
      <c r="C129" s="160">
        <f>IF(C128&gt;0,C128+1,IF(DATE(YEAR('Basisdaten zum Projekt'!$C$5),MONTH('Basisdaten zum Projekt'!$C$5),1)=D129,1,0))</f>
        <v>64</v>
      </c>
      <c r="D129" s="161">
        <f t="shared" si="48"/>
        <v>46569</v>
      </c>
      <c r="E129" s="162"/>
      <c r="F129" s="115">
        <f t="shared" si="45"/>
        <v>0</v>
      </c>
      <c r="G129" s="163"/>
      <c r="H129" s="162"/>
      <c r="I129" s="115">
        <f t="shared" si="46"/>
        <v>0</v>
      </c>
      <c r="J129" s="164"/>
      <c r="M129" s="161">
        <f t="shared" si="40"/>
        <v>46569</v>
      </c>
      <c r="N129" s="166"/>
      <c r="O129" s="166"/>
      <c r="P129" s="166"/>
      <c r="Q129" s="166"/>
      <c r="R129" s="166"/>
      <c r="S129" s="166"/>
      <c r="T129" s="166"/>
      <c r="U129" s="166"/>
      <c r="V129" s="166"/>
      <c r="W129" s="166"/>
      <c r="X129" s="166"/>
      <c r="Y129" s="166"/>
      <c r="Z129" s="166"/>
      <c r="AA129" s="166"/>
      <c r="AB129" s="166"/>
      <c r="AC129" s="137">
        <f t="shared" si="47"/>
        <v>0</v>
      </c>
      <c r="AD129" s="167"/>
    </row>
    <row r="130" spans="2:30" outlineLevel="1" x14ac:dyDescent="0.25">
      <c r="B130" s="160" t="str">
        <f>IF(C130&gt;0,IFERROR(_xlfn.IFS(D130&lt;=DATE(YEAR('Basisdaten zum Projekt'!$E$12),MONTH('Basisdaten zum Projekt'!$E$12),1),'Basisdaten zum Projekt'!$A$12,D130&lt;=DATE(YEAR('Basisdaten zum Projekt'!$E$13),MONTH('Basisdaten zum Projekt'!$E$13),1),'Basisdaten zum Projekt'!$A$13,D130&lt;=DATE(YEAR('Basisdaten zum Projekt'!$E$14),MONTH('Basisdaten zum Projekt'!$E$14),1),'Basisdaten zum Projekt'!$A$14,D130&lt;=DATE(YEAR('Basisdaten zum Projekt'!$E$15),MONTH('Basisdaten zum Projekt'!$E$15),1),'Basisdaten zum Projekt'!$A$15,D130&lt;=DATE(YEAR('Basisdaten zum Projekt'!$E$16),MONTH('Basisdaten zum Projekt'!$E$16),1),'Basisdaten zum Projekt'!$A$16),""),"")</f>
        <v/>
      </c>
      <c r="C130" s="160">
        <f>IF(C129&gt;0,C129+1,IF(DATE(YEAR('Basisdaten zum Projekt'!$C$5),MONTH('Basisdaten zum Projekt'!$C$5),1)=D130,1,0))</f>
        <v>65</v>
      </c>
      <c r="D130" s="161">
        <f t="shared" si="48"/>
        <v>46600</v>
      </c>
      <c r="E130" s="162"/>
      <c r="F130" s="115">
        <f t="shared" si="45"/>
        <v>0</v>
      </c>
      <c r="G130" s="163"/>
      <c r="H130" s="162"/>
      <c r="I130" s="115">
        <f t="shared" si="46"/>
        <v>0</v>
      </c>
      <c r="J130" s="164"/>
      <c r="M130" s="161">
        <f t="shared" si="40"/>
        <v>46600</v>
      </c>
      <c r="N130" s="166"/>
      <c r="O130" s="166"/>
      <c r="P130" s="166"/>
      <c r="Q130" s="166"/>
      <c r="R130" s="166"/>
      <c r="S130" s="166"/>
      <c r="T130" s="166"/>
      <c r="U130" s="166"/>
      <c r="V130" s="166"/>
      <c r="W130" s="166"/>
      <c r="X130" s="166"/>
      <c r="Y130" s="166"/>
      <c r="Z130" s="166"/>
      <c r="AA130" s="166"/>
      <c r="AB130" s="166"/>
      <c r="AC130" s="137">
        <f t="shared" si="47"/>
        <v>0</v>
      </c>
      <c r="AD130" s="167"/>
    </row>
    <row r="131" spans="2:30" outlineLevel="1" x14ac:dyDescent="0.25">
      <c r="B131" s="160" t="str">
        <f>IF(C131&gt;0,IFERROR(_xlfn.IFS(D131&lt;=DATE(YEAR('Basisdaten zum Projekt'!$E$12),MONTH('Basisdaten zum Projekt'!$E$12),1),'Basisdaten zum Projekt'!$A$12,D131&lt;=DATE(YEAR('Basisdaten zum Projekt'!$E$13),MONTH('Basisdaten zum Projekt'!$E$13),1),'Basisdaten zum Projekt'!$A$13,D131&lt;=DATE(YEAR('Basisdaten zum Projekt'!$E$14),MONTH('Basisdaten zum Projekt'!$E$14),1),'Basisdaten zum Projekt'!$A$14,D131&lt;=DATE(YEAR('Basisdaten zum Projekt'!$E$15),MONTH('Basisdaten zum Projekt'!$E$15),1),'Basisdaten zum Projekt'!$A$15,D131&lt;=DATE(YEAR('Basisdaten zum Projekt'!$E$16),MONTH('Basisdaten zum Projekt'!$E$16),1),'Basisdaten zum Projekt'!$A$16),""),"")</f>
        <v/>
      </c>
      <c r="C131" s="160">
        <f>IF(C130&gt;0,C130+1,IF(DATE(YEAR('Basisdaten zum Projekt'!$C$5),MONTH('Basisdaten zum Projekt'!$C$5),1)=D131,1,0))</f>
        <v>66</v>
      </c>
      <c r="D131" s="161">
        <f t="shared" si="48"/>
        <v>46631</v>
      </c>
      <c r="E131" s="162"/>
      <c r="F131" s="115">
        <f t="shared" si="45"/>
        <v>0</v>
      </c>
      <c r="G131" s="163"/>
      <c r="H131" s="162"/>
      <c r="I131" s="115">
        <f t="shared" si="46"/>
        <v>0</v>
      </c>
      <c r="J131" s="164"/>
      <c r="M131" s="161">
        <f t="shared" si="40"/>
        <v>46631</v>
      </c>
      <c r="N131" s="166"/>
      <c r="O131" s="166"/>
      <c r="P131" s="166"/>
      <c r="Q131" s="166"/>
      <c r="R131" s="166"/>
      <c r="S131" s="166"/>
      <c r="T131" s="166"/>
      <c r="U131" s="166"/>
      <c r="V131" s="166"/>
      <c r="W131" s="166"/>
      <c r="X131" s="166"/>
      <c r="Y131" s="166"/>
      <c r="Z131" s="166"/>
      <c r="AA131" s="166"/>
      <c r="AB131" s="166"/>
      <c r="AC131" s="137">
        <f t="shared" si="47"/>
        <v>0</v>
      </c>
      <c r="AD131" s="167"/>
    </row>
    <row r="132" spans="2:30" outlineLevel="1" x14ac:dyDescent="0.25">
      <c r="B132" s="160" t="str">
        <f>IF(C132&gt;0,IFERROR(_xlfn.IFS(D132&lt;=DATE(YEAR('Basisdaten zum Projekt'!$E$12),MONTH('Basisdaten zum Projekt'!$E$12),1),'Basisdaten zum Projekt'!$A$12,D132&lt;=DATE(YEAR('Basisdaten zum Projekt'!$E$13),MONTH('Basisdaten zum Projekt'!$E$13),1),'Basisdaten zum Projekt'!$A$13,D132&lt;=DATE(YEAR('Basisdaten zum Projekt'!$E$14),MONTH('Basisdaten zum Projekt'!$E$14),1),'Basisdaten zum Projekt'!$A$14,D132&lt;=DATE(YEAR('Basisdaten zum Projekt'!$E$15),MONTH('Basisdaten zum Projekt'!$E$15),1),'Basisdaten zum Projekt'!$A$15,D132&lt;=DATE(YEAR('Basisdaten zum Projekt'!$E$16),MONTH('Basisdaten zum Projekt'!$E$16),1),'Basisdaten zum Projekt'!$A$16),""),"")</f>
        <v/>
      </c>
      <c r="C132" s="160">
        <f>IF(C131&gt;0,C131+1,IF(DATE(YEAR('Basisdaten zum Projekt'!$C$5),MONTH('Basisdaten zum Projekt'!$C$5),1)=D132,1,0))</f>
        <v>67</v>
      </c>
      <c r="D132" s="161">
        <f t="shared" si="48"/>
        <v>46661</v>
      </c>
      <c r="E132" s="162"/>
      <c r="F132" s="115">
        <f t="shared" si="45"/>
        <v>0</v>
      </c>
      <c r="G132" s="163"/>
      <c r="H132" s="162"/>
      <c r="I132" s="115">
        <f t="shared" si="46"/>
        <v>0</v>
      </c>
      <c r="J132" s="164"/>
      <c r="M132" s="161">
        <f t="shared" si="40"/>
        <v>46661</v>
      </c>
      <c r="N132" s="166"/>
      <c r="O132" s="166"/>
      <c r="P132" s="166"/>
      <c r="Q132" s="166"/>
      <c r="R132" s="166"/>
      <c r="S132" s="166"/>
      <c r="T132" s="166"/>
      <c r="U132" s="166"/>
      <c r="V132" s="166"/>
      <c r="W132" s="166"/>
      <c r="X132" s="166"/>
      <c r="Y132" s="166"/>
      <c r="Z132" s="166"/>
      <c r="AA132" s="166"/>
      <c r="AB132" s="166"/>
      <c r="AC132" s="137">
        <f t="shared" si="47"/>
        <v>0</v>
      </c>
      <c r="AD132" s="167"/>
    </row>
    <row r="133" spans="2:30" outlineLevel="1" x14ac:dyDescent="0.25">
      <c r="B133" s="160" t="str">
        <f>IF(C133&gt;0,IFERROR(_xlfn.IFS(D133&lt;=DATE(YEAR('Basisdaten zum Projekt'!$E$12),MONTH('Basisdaten zum Projekt'!$E$12),1),'Basisdaten zum Projekt'!$A$12,D133&lt;=DATE(YEAR('Basisdaten zum Projekt'!$E$13),MONTH('Basisdaten zum Projekt'!$E$13),1),'Basisdaten zum Projekt'!$A$13,D133&lt;=DATE(YEAR('Basisdaten zum Projekt'!$E$14),MONTH('Basisdaten zum Projekt'!$E$14),1),'Basisdaten zum Projekt'!$A$14,D133&lt;=DATE(YEAR('Basisdaten zum Projekt'!$E$15),MONTH('Basisdaten zum Projekt'!$E$15),1),'Basisdaten zum Projekt'!$A$15,D133&lt;=DATE(YEAR('Basisdaten zum Projekt'!$E$16),MONTH('Basisdaten zum Projekt'!$E$16),1),'Basisdaten zum Projekt'!$A$16),""),"")</f>
        <v/>
      </c>
      <c r="C133" s="160">
        <f>IF(C132&gt;0,C132+1,IF(DATE(YEAR('Basisdaten zum Projekt'!$C$5),MONTH('Basisdaten zum Projekt'!$C$5),1)=D133,1,0))</f>
        <v>68</v>
      </c>
      <c r="D133" s="161">
        <f t="shared" si="48"/>
        <v>46692</v>
      </c>
      <c r="E133" s="162"/>
      <c r="F133" s="115">
        <f t="shared" si="45"/>
        <v>0</v>
      </c>
      <c r="G133" s="163"/>
      <c r="H133" s="162"/>
      <c r="I133" s="115">
        <f t="shared" si="46"/>
        <v>0</v>
      </c>
      <c r="J133" s="164"/>
      <c r="M133" s="161">
        <f t="shared" si="40"/>
        <v>46692</v>
      </c>
      <c r="N133" s="166"/>
      <c r="O133" s="166"/>
      <c r="P133" s="166"/>
      <c r="Q133" s="166"/>
      <c r="R133" s="166"/>
      <c r="S133" s="166"/>
      <c r="T133" s="166"/>
      <c r="U133" s="166"/>
      <c r="V133" s="166"/>
      <c r="W133" s="166"/>
      <c r="X133" s="166"/>
      <c r="Y133" s="166"/>
      <c r="Z133" s="166"/>
      <c r="AA133" s="166"/>
      <c r="AB133" s="166"/>
      <c r="AC133" s="137">
        <f t="shared" si="47"/>
        <v>0</v>
      </c>
      <c r="AD133" s="167"/>
    </row>
    <row r="134" spans="2:30" outlineLevel="1" x14ac:dyDescent="0.25">
      <c r="B134" s="160" t="str">
        <f>IF(C134&gt;0,IFERROR(_xlfn.IFS(D134&lt;=DATE(YEAR('Basisdaten zum Projekt'!$E$12),MONTH('Basisdaten zum Projekt'!$E$12),1),'Basisdaten zum Projekt'!$A$12,D134&lt;=DATE(YEAR('Basisdaten zum Projekt'!$E$13),MONTH('Basisdaten zum Projekt'!$E$13),1),'Basisdaten zum Projekt'!$A$13,D134&lt;=DATE(YEAR('Basisdaten zum Projekt'!$E$14),MONTH('Basisdaten zum Projekt'!$E$14),1),'Basisdaten zum Projekt'!$A$14,D134&lt;=DATE(YEAR('Basisdaten zum Projekt'!$E$15),MONTH('Basisdaten zum Projekt'!$E$15),1),'Basisdaten zum Projekt'!$A$15,D134&lt;=DATE(YEAR('Basisdaten zum Projekt'!$E$16),MONTH('Basisdaten zum Projekt'!$E$16),1),'Basisdaten zum Projekt'!$A$16),""),"")</f>
        <v/>
      </c>
      <c r="C134" s="160">
        <f>IF(C133&gt;0,C133+1,IF(DATE(YEAR('Basisdaten zum Projekt'!$C$5),MONTH('Basisdaten zum Projekt'!$C$5),1)=D134,1,0))</f>
        <v>69</v>
      </c>
      <c r="D134" s="161">
        <f t="shared" si="48"/>
        <v>46722</v>
      </c>
      <c r="E134" s="162"/>
      <c r="F134" s="115">
        <f t="shared" si="45"/>
        <v>0</v>
      </c>
      <c r="G134" s="163"/>
      <c r="H134" s="162"/>
      <c r="I134" s="115">
        <f t="shared" si="46"/>
        <v>0</v>
      </c>
      <c r="J134" s="164"/>
      <c r="M134" s="161">
        <f t="shared" si="40"/>
        <v>46722</v>
      </c>
      <c r="N134" s="166"/>
      <c r="O134" s="166"/>
      <c r="P134" s="166"/>
      <c r="Q134" s="166"/>
      <c r="R134" s="166"/>
      <c r="S134" s="166"/>
      <c r="T134" s="166"/>
      <c r="U134" s="166"/>
      <c r="V134" s="166"/>
      <c r="W134" s="166"/>
      <c r="X134" s="166"/>
      <c r="Y134" s="166"/>
      <c r="Z134" s="166"/>
      <c r="AA134" s="166"/>
      <c r="AB134" s="166"/>
      <c r="AC134" s="137">
        <f t="shared" si="47"/>
        <v>0</v>
      </c>
      <c r="AD134" s="167"/>
    </row>
    <row r="135" spans="2:30" ht="15.75" thickBot="1" x14ac:dyDescent="0.3">
      <c r="B135" s="169"/>
      <c r="C135" s="170"/>
      <c r="D135" s="171">
        <f>D134</f>
        <v>46722</v>
      </c>
      <c r="E135" s="172"/>
      <c r="F135" s="173">
        <f>SUM(F123:F134)</f>
        <v>0</v>
      </c>
      <c r="G135" s="174">
        <f>SUM(G123:G134)</f>
        <v>0</v>
      </c>
      <c r="H135" s="175"/>
      <c r="I135" s="173">
        <f>SUM(I123:I134)</f>
        <v>0</v>
      </c>
      <c r="J135" s="174">
        <f>SUM(J123:J134)</f>
        <v>0</v>
      </c>
      <c r="M135" s="171">
        <f t="shared" si="40"/>
        <v>46722</v>
      </c>
      <c r="N135" s="177">
        <f>SUM(N123:N134)</f>
        <v>0</v>
      </c>
      <c r="O135" s="177">
        <f>SUM(O123:O134)</f>
        <v>0</v>
      </c>
      <c r="P135" s="177">
        <f>SUM(P123:P134)</f>
        <v>0</v>
      </c>
      <c r="Q135" s="177">
        <f>SUM(Q123:Q134)</f>
        <v>0</v>
      </c>
      <c r="R135" s="177">
        <f>SUM(R123:R134)</f>
        <v>0</v>
      </c>
      <c r="S135" s="177">
        <f t="shared" ref="S135:AB135" si="49">SUM(S123:S134)</f>
        <v>0</v>
      </c>
      <c r="T135" s="177">
        <f t="shared" si="49"/>
        <v>0</v>
      </c>
      <c r="U135" s="177">
        <f t="shared" si="49"/>
        <v>0</v>
      </c>
      <c r="V135" s="177">
        <f t="shared" si="49"/>
        <v>0</v>
      </c>
      <c r="W135" s="177">
        <f t="shared" si="49"/>
        <v>0</v>
      </c>
      <c r="X135" s="177">
        <f t="shared" si="49"/>
        <v>0</v>
      </c>
      <c r="Y135" s="177">
        <f t="shared" si="49"/>
        <v>0</v>
      </c>
      <c r="Z135" s="177">
        <f t="shared" si="49"/>
        <v>0</v>
      </c>
      <c r="AA135" s="177">
        <f t="shared" si="49"/>
        <v>0</v>
      </c>
      <c r="AB135" s="177">
        <f t="shared" si="49"/>
        <v>0</v>
      </c>
      <c r="AC135" s="177">
        <f>SUM(AC123:AC134)</f>
        <v>0</v>
      </c>
      <c r="AD135" s="167"/>
    </row>
    <row r="136" spans="2:30" ht="28.5" customHeight="1" x14ac:dyDescent="0.25">
      <c r="B136" s="19"/>
      <c r="C136" s="19"/>
      <c r="N136" s="178">
        <f>IFERROR(N135/$H$6,0)</f>
        <v>0</v>
      </c>
      <c r="O136" s="178">
        <f>IFERROR(O135/$H$6,0)</f>
        <v>0</v>
      </c>
      <c r="P136" s="178">
        <f>IFERROR(P135/$H$6,0)</f>
        <v>0</v>
      </c>
      <c r="Q136" s="178">
        <f>IFERROR(Q135/$H$6,0)</f>
        <v>0</v>
      </c>
      <c r="R136" s="178">
        <f>IFERROR(R135/$H$6,0)</f>
        <v>0</v>
      </c>
      <c r="S136" s="178">
        <f t="shared" ref="S136:AB136" si="50">IFERROR(S135/$H$6,0)</f>
        <v>0</v>
      </c>
      <c r="T136" s="178">
        <f t="shared" si="50"/>
        <v>0</v>
      </c>
      <c r="U136" s="178">
        <f t="shared" si="50"/>
        <v>0</v>
      </c>
      <c r="V136" s="178">
        <f t="shared" si="50"/>
        <v>0</v>
      </c>
      <c r="W136" s="178">
        <f t="shared" si="50"/>
        <v>0</v>
      </c>
      <c r="X136" s="178">
        <f t="shared" si="50"/>
        <v>0</v>
      </c>
      <c r="Y136" s="178">
        <f t="shared" si="50"/>
        <v>0</v>
      </c>
      <c r="Z136" s="178">
        <f t="shared" si="50"/>
        <v>0</v>
      </c>
      <c r="AA136" s="178">
        <f t="shared" si="50"/>
        <v>0</v>
      </c>
      <c r="AB136" s="178">
        <f t="shared" si="50"/>
        <v>0</v>
      </c>
      <c r="AC136" s="178">
        <f>IFERROR(AC135/$H$6,0)</f>
        <v>0</v>
      </c>
      <c r="AD136" s="180" t="s">
        <v>370</v>
      </c>
    </row>
    <row r="137" spans="2:30" ht="15.75" thickBot="1" x14ac:dyDescent="0.3">
      <c r="B137" s="19"/>
      <c r="C137" s="19"/>
      <c r="N137" s="181"/>
      <c r="O137" s="181"/>
      <c r="P137" s="181"/>
      <c r="Q137" s="181"/>
      <c r="R137" s="181"/>
      <c r="S137" s="281"/>
      <c r="T137" s="282"/>
      <c r="U137" s="283"/>
      <c r="V137" s="283"/>
      <c r="W137" s="283"/>
      <c r="X137" s="283"/>
      <c r="Y137" s="283"/>
      <c r="Z137" s="283"/>
      <c r="AA137" s="283"/>
      <c r="AB137" s="284"/>
      <c r="AC137" s="181"/>
      <c r="AD137" s="188"/>
    </row>
    <row r="138" spans="2:30" outlineLevel="1" x14ac:dyDescent="0.25">
      <c r="B138" s="160" t="str">
        <f>IF(C138&gt;0,IFERROR(_xlfn.IFS(D138&lt;=DATE(YEAR('Basisdaten zum Projekt'!$E$12),MONTH('Basisdaten zum Projekt'!$E$12),1),'Basisdaten zum Projekt'!$A$12,D138&lt;=DATE(YEAR('Basisdaten zum Projekt'!$E$13),MONTH('Basisdaten zum Projekt'!$E$13),1),'Basisdaten zum Projekt'!$A$13,D138&lt;=DATE(YEAR('Basisdaten zum Projekt'!$E$14),MONTH('Basisdaten zum Projekt'!$E$14),1),'Basisdaten zum Projekt'!$A$14,D138&lt;=DATE(YEAR('Basisdaten zum Projekt'!$E$15),MONTH('Basisdaten zum Projekt'!$E$15),1),'Basisdaten zum Projekt'!$A$15,D138&lt;=DATE(YEAR('Basisdaten zum Projekt'!$E$16),MONTH('Basisdaten zum Projekt'!$E$16),1),'Basisdaten zum Projekt'!$A$16),""),"")</f>
        <v/>
      </c>
      <c r="C138" s="160">
        <f>IF(C134&gt;0,C134+1,IF(DATE(YEAR('Basisdaten zum Projekt'!$C$5),MONTH('Basisdaten zum Projekt'!$C$5),1)=D138,1,0))</f>
        <v>70</v>
      </c>
      <c r="D138" s="161">
        <f>DATE(YEAR(D134),MONTH(D134)+1,DAY(D134))</f>
        <v>46753</v>
      </c>
      <c r="E138" s="183"/>
      <c r="F138" s="184">
        <f t="shared" ref="F138:F149" si="51">215/12*E138</f>
        <v>0</v>
      </c>
      <c r="G138" s="185"/>
      <c r="H138" s="183"/>
      <c r="I138" s="184">
        <f t="shared" ref="I138:I149" si="52">215/12*H138</f>
        <v>0</v>
      </c>
      <c r="J138" s="186"/>
      <c r="M138" s="161">
        <f t="shared" si="40"/>
        <v>46753</v>
      </c>
      <c r="N138" s="166"/>
      <c r="O138" s="166"/>
      <c r="P138" s="166"/>
      <c r="Q138" s="166"/>
      <c r="R138" s="166"/>
      <c r="S138" s="166"/>
      <c r="T138" s="166"/>
      <c r="U138" s="166"/>
      <c r="V138" s="166"/>
      <c r="W138" s="166"/>
      <c r="X138" s="166"/>
      <c r="Y138" s="166"/>
      <c r="Z138" s="166"/>
      <c r="AA138" s="166"/>
      <c r="AB138" s="166"/>
      <c r="AC138" s="137">
        <f t="shared" ref="AC138:AC149" si="53">SUM(N138:AB138)</f>
        <v>0</v>
      </c>
      <c r="AD138" s="167"/>
    </row>
    <row r="139" spans="2:30" outlineLevel="1" x14ac:dyDescent="0.25">
      <c r="B139" s="160" t="str">
        <f>IF(C139&gt;0,IFERROR(_xlfn.IFS(D139&lt;=DATE(YEAR('Basisdaten zum Projekt'!$E$12),MONTH('Basisdaten zum Projekt'!$E$12),1),'Basisdaten zum Projekt'!$A$12,D139&lt;=DATE(YEAR('Basisdaten zum Projekt'!$E$13),MONTH('Basisdaten zum Projekt'!$E$13),1),'Basisdaten zum Projekt'!$A$13,D139&lt;=DATE(YEAR('Basisdaten zum Projekt'!$E$14),MONTH('Basisdaten zum Projekt'!$E$14),1),'Basisdaten zum Projekt'!$A$14,D139&lt;=DATE(YEAR('Basisdaten zum Projekt'!$E$15),MONTH('Basisdaten zum Projekt'!$E$15),1),'Basisdaten zum Projekt'!$A$15,D139&lt;=DATE(YEAR('Basisdaten zum Projekt'!$E$16),MONTH('Basisdaten zum Projekt'!$E$16),1),'Basisdaten zum Projekt'!$A$16),""),"")</f>
        <v/>
      </c>
      <c r="C139" s="160">
        <f>IF(C138&gt;0,C138+1,IF(DATE(YEAR('Basisdaten zum Projekt'!$C$5),MONTH('Basisdaten zum Projekt'!$C$5),1)=D139,1,0))</f>
        <v>71</v>
      </c>
      <c r="D139" s="161">
        <f t="shared" ref="D139:D149" si="54">DATE(YEAR(D138),MONTH(D138)+1,DAY(D138))</f>
        <v>46784</v>
      </c>
      <c r="E139" s="162"/>
      <c r="F139" s="115">
        <f t="shared" si="51"/>
        <v>0</v>
      </c>
      <c r="G139" s="163"/>
      <c r="H139" s="162"/>
      <c r="I139" s="115">
        <f t="shared" si="52"/>
        <v>0</v>
      </c>
      <c r="J139" s="164"/>
      <c r="M139" s="161">
        <f t="shared" si="40"/>
        <v>46784</v>
      </c>
      <c r="N139" s="166"/>
      <c r="O139" s="166"/>
      <c r="P139" s="166"/>
      <c r="Q139" s="166"/>
      <c r="R139" s="166"/>
      <c r="S139" s="166"/>
      <c r="T139" s="166"/>
      <c r="U139" s="166"/>
      <c r="V139" s="166"/>
      <c r="W139" s="166"/>
      <c r="X139" s="166"/>
      <c r="Y139" s="166"/>
      <c r="Z139" s="166"/>
      <c r="AA139" s="166"/>
      <c r="AB139" s="166"/>
      <c r="AC139" s="137">
        <f t="shared" si="53"/>
        <v>0</v>
      </c>
      <c r="AD139" s="167"/>
    </row>
    <row r="140" spans="2:30" outlineLevel="1" x14ac:dyDescent="0.25">
      <c r="B140" s="160" t="str">
        <f>IF(C140&gt;0,IFERROR(_xlfn.IFS(D140&lt;=DATE(YEAR('Basisdaten zum Projekt'!$E$12),MONTH('Basisdaten zum Projekt'!$E$12),1),'Basisdaten zum Projekt'!$A$12,D140&lt;=DATE(YEAR('Basisdaten zum Projekt'!$E$13),MONTH('Basisdaten zum Projekt'!$E$13),1),'Basisdaten zum Projekt'!$A$13,D140&lt;=DATE(YEAR('Basisdaten zum Projekt'!$E$14),MONTH('Basisdaten zum Projekt'!$E$14),1),'Basisdaten zum Projekt'!$A$14,D140&lt;=DATE(YEAR('Basisdaten zum Projekt'!$E$15),MONTH('Basisdaten zum Projekt'!$E$15),1),'Basisdaten zum Projekt'!$A$15,D140&lt;=DATE(YEAR('Basisdaten zum Projekt'!$E$16),MONTH('Basisdaten zum Projekt'!$E$16),1),'Basisdaten zum Projekt'!$A$16),""),"")</f>
        <v/>
      </c>
      <c r="C140" s="160">
        <f>IF(C139&gt;0,C139+1,IF(DATE(YEAR('Basisdaten zum Projekt'!$C$5),MONTH('Basisdaten zum Projekt'!$C$5),1)=D140,1,0))</f>
        <v>72</v>
      </c>
      <c r="D140" s="161">
        <f t="shared" si="54"/>
        <v>46813</v>
      </c>
      <c r="E140" s="162"/>
      <c r="F140" s="115">
        <f t="shared" si="51"/>
        <v>0</v>
      </c>
      <c r="G140" s="163"/>
      <c r="H140" s="162"/>
      <c r="I140" s="115">
        <f t="shared" si="52"/>
        <v>0</v>
      </c>
      <c r="J140" s="164"/>
      <c r="M140" s="161">
        <f t="shared" si="40"/>
        <v>46813</v>
      </c>
      <c r="N140" s="166"/>
      <c r="O140" s="166"/>
      <c r="P140" s="166"/>
      <c r="Q140" s="166"/>
      <c r="R140" s="166"/>
      <c r="S140" s="166"/>
      <c r="T140" s="166"/>
      <c r="U140" s="166"/>
      <c r="V140" s="166"/>
      <c r="W140" s="166"/>
      <c r="X140" s="166"/>
      <c r="Y140" s="166"/>
      <c r="Z140" s="166"/>
      <c r="AA140" s="166"/>
      <c r="AB140" s="166"/>
      <c r="AC140" s="137">
        <f t="shared" si="53"/>
        <v>0</v>
      </c>
      <c r="AD140" s="167"/>
    </row>
    <row r="141" spans="2:30" outlineLevel="1" x14ac:dyDescent="0.25">
      <c r="B141" s="160" t="str">
        <f>IF(C141&gt;0,IFERROR(_xlfn.IFS(D141&lt;=DATE(YEAR('Basisdaten zum Projekt'!$E$12),MONTH('Basisdaten zum Projekt'!$E$12),1),'Basisdaten zum Projekt'!$A$12,D141&lt;=DATE(YEAR('Basisdaten zum Projekt'!$E$13),MONTH('Basisdaten zum Projekt'!$E$13),1),'Basisdaten zum Projekt'!$A$13,D141&lt;=DATE(YEAR('Basisdaten zum Projekt'!$E$14),MONTH('Basisdaten zum Projekt'!$E$14),1),'Basisdaten zum Projekt'!$A$14,D141&lt;=DATE(YEAR('Basisdaten zum Projekt'!$E$15),MONTH('Basisdaten zum Projekt'!$E$15),1),'Basisdaten zum Projekt'!$A$15,D141&lt;=DATE(YEAR('Basisdaten zum Projekt'!$E$16),MONTH('Basisdaten zum Projekt'!$E$16),1),'Basisdaten zum Projekt'!$A$16),""),"")</f>
        <v/>
      </c>
      <c r="C141" s="160">
        <f>IF(C140&gt;0,C140+1,IF(DATE(YEAR('Basisdaten zum Projekt'!$C$5),MONTH('Basisdaten zum Projekt'!$C$5),1)=D141,1,0))</f>
        <v>73</v>
      </c>
      <c r="D141" s="161">
        <f t="shared" si="54"/>
        <v>46844</v>
      </c>
      <c r="E141" s="162"/>
      <c r="F141" s="115">
        <f t="shared" si="51"/>
        <v>0</v>
      </c>
      <c r="G141" s="163"/>
      <c r="H141" s="162"/>
      <c r="I141" s="115">
        <f t="shared" si="52"/>
        <v>0</v>
      </c>
      <c r="J141" s="164"/>
      <c r="M141" s="161">
        <f t="shared" si="40"/>
        <v>46844</v>
      </c>
      <c r="N141" s="166"/>
      <c r="O141" s="166"/>
      <c r="P141" s="166"/>
      <c r="Q141" s="166"/>
      <c r="R141" s="166"/>
      <c r="S141" s="166"/>
      <c r="T141" s="166"/>
      <c r="U141" s="166"/>
      <c r="V141" s="166"/>
      <c r="W141" s="166"/>
      <c r="X141" s="166"/>
      <c r="Y141" s="166"/>
      <c r="Z141" s="166"/>
      <c r="AA141" s="166"/>
      <c r="AB141" s="166"/>
      <c r="AC141" s="137">
        <f t="shared" si="53"/>
        <v>0</v>
      </c>
      <c r="AD141" s="167"/>
    </row>
    <row r="142" spans="2:30" outlineLevel="1" x14ac:dyDescent="0.25">
      <c r="B142" s="160" t="str">
        <f>IF(C142&gt;0,IFERROR(_xlfn.IFS(D142&lt;=DATE(YEAR('Basisdaten zum Projekt'!$E$12),MONTH('Basisdaten zum Projekt'!$E$12),1),'Basisdaten zum Projekt'!$A$12,D142&lt;=DATE(YEAR('Basisdaten zum Projekt'!$E$13),MONTH('Basisdaten zum Projekt'!$E$13),1),'Basisdaten zum Projekt'!$A$13,D142&lt;=DATE(YEAR('Basisdaten zum Projekt'!$E$14),MONTH('Basisdaten zum Projekt'!$E$14),1),'Basisdaten zum Projekt'!$A$14,D142&lt;=DATE(YEAR('Basisdaten zum Projekt'!$E$15),MONTH('Basisdaten zum Projekt'!$E$15),1),'Basisdaten zum Projekt'!$A$15,D142&lt;=DATE(YEAR('Basisdaten zum Projekt'!$E$16),MONTH('Basisdaten zum Projekt'!$E$16),1),'Basisdaten zum Projekt'!$A$16),""),"")</f>
        <v/>
      </c>
      <c r="C142" s="160">
        <f>IF(C141&gt;0,C141+1,IF(DATE(YEAR('Basisdaten zum Projekt'!$C$5),MONTH('Basisdaten zum Projekt'!$C$5),1)=D142,1,0))</f>
        <v>74</v>
      </c>
      <c r="D142" s="161">
        <f t="shared" si="54"/>
        <v>46874</v>
      </c>
      <c r="E142" s="162"/>
      <c r="F142" s="115">
        <f t="shared" si="51"/>
        <v>0</v>
      </c>
      <c r="G142" s="163"/>
      <c r="H142" s="162"/>
      <c r="I142" s="115">
        <f t="shared" si="52"/>
        <v>0</v>
      </c>
      <c r="J142" s="164"/>
      <c r="M142" s="161">
        <f t="shared" si="40"/>
        <v>46874</v>
      </c>
      <c r="N142" s="166"/>
      <c r="O142" s="166"/>
      <c r="P142" s="166"/>
      <c r="Q142" s="166"/>
      <c r="R142" s="166"/>
      <c r="S142" s="166"/>
      <c r="T142" s="166"/>
      <c r="U142" s="166"/>
      <c r="V142" s="166"/>
      <c r="W142" s="166"/>
      <c r="X142" s="166"/>
      <c r="Y142" s="166"/>
      <c r="Z142" s="166"/>
      <c r="AA142" s="166"/>
      <c r="AB142" s="166"/>
      <c r="AC142" s="137">
        <f t="shared" si="53"/>
        <v>0</v>
      </c>
      <c r="AD142" s="167"/>
    </row>
    <row r="143" spans="2:30" outlineLevel="1" x14ac:dyDescent="0.25">
      <c r="B143" s="160" t="str">
        <f>IF(C143&gt;0,IFERROR(_xlfn.IFS(D143&lt;=DATE(YEAR('Basisdaten zum Projekt'!$E$12),MONTH('Basisdaten zum Projekt'!$E$12),1),'Basisdaten zum Projekt'!$A$12,D143&lt;=DATE(YEAR('Basisdaten zum Projekt'!$E$13),MONTH('Basisdaten zum Projekt'!$E$13),1),'Basisdaten zum Projekt'!$A$13,D143&lt;=DATE(YEAR('Basisdaten zum Projekt'!$E$14),MONTH('Basisdaten zum Projekt'!$E$14),1),'Basisdaten zum Projekt'!$A$14,D143&lt;=DATE(YEAR('Basisdaten zum Projekt'!$E$15),MONTH('Basisdaten zum Projekt'!$E$15),1),'Basisdaten zum Projekt'!$A$15,D143&lt;=DATE(YEAR('Basisdaten zum Projekt'!$E$16),MONTH('Basisdaten zum Projekt'!$E$16),1),'Basisdaten zum Projekt'!$A$16),""),"")</f>
        <v/>
      </c>
      <c r="C143" s="160">
        <f>IF(C142&gt;0,C142+1,IF(DATE(YEAR('Basisdaten zum Projekt'!$C$5),MONTH('Basisdaten zum Projekt'!$C$5),1)=D143,1,0))</f>
        <v>75</v>
      </c>
      <c r="D143" s="161">
        <f t="shared" si="54"/>
        <v>46905</v>
      </c>
      <c r="E143" s="162"/>
      <c r="F143" s="115">
        <f t="shared" si="51"/>
        <v>0</v>
      </c>
      <c r="G143" s="163"/>
      <c r="H143" s="162"/>
      <c r="I143" s="115">
        <f t="shared" si="52"/>
        <v>0</v>
      </c>
      <c r="J143" s="164"/>
      <c r="M143" s="161">
        <f t="shared" si="40"/>
        <v>46905</v>
      </c>
      <c r="N143" s="166"/>
      <c r="O143" s="166"/>
      <c r="P143" s="166"/>
      <c r="Q143" s="166"/>
      <c r="R143" s="166"/>
      <c r="S143" s="166"/>
      <c r="T143" s="166"/>
      <c r="U143" s="166"/>
      <c r="V143" s="166"/>
      <c r="W143" s="166"/>
      <c r="X143" s="166"/>
      <c r="Y143" s="166"/>
      <c r="Z143" s="166"/>
      <c r="AA143" s="166"/>
      <c r="AB143" s="166"/>
      <c r="AC143" s="137">
        <f t="shared" si="53"/>
        <v>0</v>
      </c>
      <c r="AD143" s="167"/>
    </row>
    <row r="144" spans="2:30" outlineLevel="1" x14ac:dyDescent="0.25">
      <c r="B144" s="160" t="str">
        <f>IF(C144&gt;0,IFERROR(_xlfn.IFS(D144&lt;=DATE(YEAR('Basisdaten zum Projekt'!$E$12),MONTH('Basisdaten zum Projekt'!$E$12),1),'Basisdaten zum Projekt'!$A$12,D144&lt;=DATE(YEAR('Basisdaten zum Projekt'!$E$13),MONTH('Basisdaten zum Projekt'!$E$13),1),'Basisdaten zum Projekt'!$A$13,D144&lt;=DATE(YEAR('Basisdaten zum Projekt'!$E$14),MONTH('Basisdaten zum Projekt'!$E$14),1),'Basisdaten zum Projekt'!$A$14,D144&lt;=DATE(YEAR('Basisdaten zum Projekt'!$E$15),MONTH('Basisdaten zum Projekt'!$E$15),1),'Basisdaten zum Projekt'!$A$15,D144&lt;=DATE(YEAR('Basisdaten zum Projekt'!$E$16),MONTH('Basisdaten zum Projekt'!$E$16),1),'Basisdaten zum Projekt'!$A$16),""),"")</f>
        <v/>
      </c>
      <c r="C144" s="160">
        <f>IF(C143&gt;0,C143+1,IF(DATE(YEAR('Basisdaten zum Projekt'!$C$5),MONTH('Basisdaten zum Projekt'!$C$5),1)=D144,1,0))</f>
        <v>76</v>
      </c>
      <c r="D144" s="161">
        <f t="shared" si="54"/>
        <v>46935</v>
      </c>
      <c r="E144" s="162"/>
      <c r="F144" s="115">
        <f t="shared" si="51"/>
        <v>0</v>
      </c>
      <c r="G144" s="163"/>
      <c r="H144" s="162"/>
      <c r="I144" s="115">
        <f t="shared" si="52"/>
        <v>0</v>
      </c>
      <c r="J144" s="164"/>
      <c r="M144" s="161">
        <f t="shared" si="40"/>
        <v>46935</v>
      </c>
      <c r="N144" s="166"/>
      <c r="O144" s="166"/>
      <c r="P144" s="166"/>
      <c r="Q144" s="166"/>
      <c r="R144" s="166"/>
      <c r="S144" s="166"/>
      <c r="T144" s="166"/>
      <c r="U144" s="166"/>
      <c r="V144" s="166"/>
      <c r="W144" s="166"/>
      <c r="X144" s="166"/>
      <c r="Y144" s="166"/>
      <c r="Z144" s="166"/>
      <c r="AA144" s="166"/>
      <c r="AB144" s="166"/>
      <c r="AC144" s="137">
        <f t="shared" si="53"/>
        <v>0</v>
      </c>
      <c r="AD144" s="167"/>
    </row>
    <row r="145" spans="1:30" outlineLevel="1" x14ac:dyDescent="0.25">
      <c r="B145" s="160" t="str">
        <f>IF(C145&gt;0,IFERROR(_xlfn.IFS(D145&lt;=DATE(YEAR('Basisdaten zum Projekt'!$E$12),MONTH('Basisdaten zum Projekt'!$E$12),1),'Basisdaten zum Projekt'!$A$12,D145&lt;=DATE(YEAR('Basisdaten zum Projekt'!$E$13),MONTH('Basisdaten zum Projekt'!$E$13),1),'Basisdaten zum Projekt'!$A$13,D145&lt;=DATE(YEAR('Basisdaten zum Projekt'!$E$14),MONTH('Basisdaten zum Projekt'!$E$14),1),'Basisdaten zum Projekt'!$A$14,D145&lt;=DATE(YEAR('Basisdaten zum Projekt'!$E$15),MONTH('Basisdaten zum Projekt'!$E$15),1),'Basisdaten zum Projekt'!$A$15,D145&lt;=DATE(YEAR('Basisdaten zum Projekt'!$E$16),MONTH('Basisdaten zum Projekt'!$E$16),1),'Basisdaten zum Projekt'!$A$16),""),"")</f>
        <v/>
      </c>
      <c r="C145" s="160">
        <f>IF(C144&gt;0,C144+1,IF(DATE(YEAR('Basisdaten zum Projekt'!$C$5),MONTH('Basisdaten zum Projekt'!$C$5),1)=D145,1,0))</f>
        <v>77</v>
      </c>
      <c r="D145" s="161">
        <f t="shared" si="54"/>
        <v>46966</v>
      </c>
      <c r="E145" s="162"/>
      <c r="F145" s="115">
        <f t="shared" si="51"/>
        <v>0</v>
      </c>
      <c r="G145" s="163"/>
      <c r="H145" s="162"/>
      <c r="I145" s="115">
        <f t="shared" si="52"/>
        <v>0</v>
      </c>
      <c r="J145" s="164"/>
      <c r="M145" s="161">
        <f t="shared" si="40"/>
        <v>46966</v>
      </c>
      <c r="N145" s="166"/>
      <c r="O145" s="166"/>
      <c r="P145" s="166"/>
      <c r="Q145" s="166"/>
      <c r="R145" s="166"/>
      <c r="S145" s="166"/>
      <c r="T145" s="166"/>
      <c r="U145" s="166"/>
      <c r="V145" s="166"/>
      <c r="W145" s="166"/>
      <c r="X145" s="166"/>
      <c r="Y145" s="166"/>
      <c r="Z145" s="166"/>
      <c r="AA145" s="166"/>
      <c r="AB145" s="166"/>
      <c r="AC145" s="137">
        <f t="shared" si="53"/>
        <v>0</v>
      </c>
      <c r="AD145" s="167"/>
    </row>
    <row r="146" spans="1:30" outlineLevel="1" x14ac:dyDescent="0.25">
      <c r="B146" s="160" t="str">
        <f>IF(C146&gt;0,IFERROR(_xlfn.IFS(D146&lt;=DATE(YEAR('Basisdaten zum Projekt'!$E$12),MONTH('Basisdaten zum Projekt'!$E$12),1),'Basisdaten zum Projekt'!$A$12,D146&lt;=DATE(YEAR('Basisdaten zum Projekt'!$E$13),MONTH('Basisdaten zum Projekt'!$E$13),1),'Basisdaten zum Projekt'!$A$13,D146&lt;=DATE(YEAR('Basisdaten zum Projekt'!$E$14),MONTH('Basisdaten zum Projekt'!$E$14),1),'Basisdaten zum Projekt'!$A$14,D146&lt;=DATE(YEAR('Basisdaten zum Projekt'!$E$15),MONTH('Basisdaten zum Projekt'!$E$15),1),'Basisdaten zum Projekt'!$A$15,D146&lt;=DATE(YEAR('Basisdaten zum Projekt'!$E$16),MONTH('Basisdaten zum Projekt'!$E$16),1),'Basisdaten zum Projekt'!$A$16),""),"")</f>
        <v/>
      </c>
      <c r="C146" s="160">
        <f>IF(C145&gt;0,C145+1,IF(DATE(YEAR('Basisdaten zum Projekt'!$C$5),MONTH('Basisdaten zum Projekt'!$C$5),1)=D146,1,0))</f>
        <v>78</v>
      </c>
      <c r="D146" s="161">
        <f t="shared" si="54"/>
        <v>46997</v>
      </c>
      <c r="E146" s="162"/>
      <c r="F146" s="115">
        <f t="shared" si="51"/>
        <v>0</v>
      </c>
      <c r="G146" s="163"/>
      <c r="H146" s="162"/>
      <c r="I146" s="115">
        <f t="shared" si="52"/>
        <v>0</v>
      </c>
      <c r="J146" s="164"/>
      <c r="M146" s="161">
        <f t="shared" si="40"/>
        <v>46997</v>
      </c>
      <c r="N146" s="166"/>
      <c r="O146" s="166"/>
      <c r="P146" s="166"/>
      <c r="Q146" s="166"/>
      <c r="R146" s="166"/>
      <c r="S146" s="166"/>
      <c r="T146" s="166"/>
      <c r="U146" s="166"/>
      <c r="V146" s="166"/>
      <c r="W146" s="166"/>
      <c r="X146" s="166"/>
      <c r="Y146" s="166"/>
      <c r="Z146" s="166"/>
      <c r="AA146" s="166"/>
      <c r="AB146" s="166"/>
      <c r="AC146" s="137">
        <f t="shared" si="53"/>
        <v>0</v>
      </c>
      <c r="AD146" s="167"/>
    </row>
    <row r="147" spans="1:30" outlineLevel="1" x14ac:dyDescent="0.25">
      <c r="B147" s="160" t="str">
        <f>IF(C147&gt;0,IFERROR(_xlfn.IFS(D147&lt;=DATE(YEAR('Basisdaten zum Projekt'!$E$12),MONTH('Basisdaten zum Projekt'!$E$12),1),'Basisdaten zum Projekt'!$A$12,D147&lt;=DATE(YEAR('Basisdaten zum Projekt'!$E$13),MONTH('Basisdaten zum Projekt'!$E$13),1),'Basisdaten zum Projekt'!$A$13,D147&lt;=DATE(YEAR('Basisdaten zum Projekt'!$E$14),MONTH('Basisdaten zum Projekt'!$E$14),1),'Basisdaten zum Projekt'!$A$14,D147&lt;=DATE(YEAR('Basisdaten zum Projekt'!$E$15),MONTH('Basisdaten zum Projekt'!$E$15),1),'Basisdaten zum Projekt'!$A$15,D147&lt;=DATE(YEAR('Basisdaten zum Projekt'!$E$16),MONTH('Basisdaten zum Projekt'!$E$16),1),'Basisdaten zum Projekt'!$A$16),""),"")</f>
        <v/>
      </c>
      <c r="C147" s="160">
        <f>IF(C146&gt;0,C146+1,IF(DATE(YEAR('Basisdaten zum Projekt'!$C$5),MONTH('Basisdaten zum Projekt'!$C$5),1)=D147,1,0))</f>
        <v>79</v>
      </c>
      <c r="D147" s="161">
        <f t="shared" si="54"/>
        <v>47027</v>
      </c>
      <c r="E147" s="162"/>
      <c r="F147" s="115">
        <f t="shared" si="51"/>
        <v>0</v>
      </c>
      <c r="G147" s="163"/>
      <c r="H147" s="162"/>
      <c r="I147" s="115">
        <f t="shared" si="52"/>
        <v>0</v>
      </c>
      <c r="J147" s="164"/>
      <c r="M147" s="161">
        <f t="shared" si="40"/>
        <v>47027</v>
      </c>
      <c r="N147" s="166"/>
      <c r="O147" s="166"/>
      <c r="P147" s="166"/>
      <c r="Q147" s="166"/>
      <c r="R147" s="166"/>
      <c r="S147" s="166"/>
      <c r="T147" s="166"/>
      <c r="U147" s="166"/>
      <c r="V147" s="166"/>
      <c r="W147" s="166"/>
      <c r="X147" s="166"/>
      <c r="Y147" s="166"/>
      <c r="Z147" s="166"/>
      <c r="AA147" s="166"/>
      <c r="AB147" s="166"/>
      <c r="AC147" s="137">
        <f t="shared" si="53"/>
        <v>0</v>
      </c>
      <c r="AD147" s="167"/>
    </row>
    <row r="148" spans="1:30" outlineLevel="1" x14ac:dyDescent="0.25">
      <c r="B148" s="160" t="str">
        <f>IF(C148&gt;0,IFERROR(_xlfn.IFS(D148&lt;=DATE(YEAR('Basisdaten zum Projekt'!$E$12),MONTH('Basisdaten zum Projekt'!$E$12),1),'Basisdaten zum Projekt'!$A$12,D148&lt;=DATE(YEAR('Basisdaten zum Projekt'!$E$13),MONTH('Basisdaten zum Projekt'!$E$13),1),'Basisdaten zum Projekt'!$A$13,D148&lt;=DATE(YEAR('Basisdaten zum Projekt'!$E$14),MONTH('Basisdaten zum Projekt'!$E$14),1),'Basisdaten zum Projekt'!$A$14,D148&lt;=DATE(YEAR('Basisdaten zum Projekt'!$E$15),MONTH('Basisdaten zum Projekt'!$E$15),1),'Basisdaten zum Projekt'!$A$15,D148&lt;=DATE(YEAR('Basisdaten zum Projekt'!$E$16),MONTH('Basisdaten zum Projekt'!$E$16),1),'Basisdaten zum Projekt'!$A$16),""),"")</f>
        <v/>
      </c>
      <c r="C148" s="160">
        <f>IF(C147&gt;0,C147+1,IF(DATE(YEAR('Basisdaten zum Projekt'!$C$5),MONTH('Basisdaten zum Projekt'!$C$5),1)=D148,1,0))</f>
        <v>80</v>
      </c>
      <c r="D148" s="161">
        <f t="shared" si="54"/>
        <v>47058</v>
      </c>
      <c r="E148" s="162"/>
      <c r="F148" s="115">
        <f t="shared" si="51"/>
        <v>0</v>
      </c>
      <c r="G148" s="163"/>
      <c r="H148" s="162"/>
      <c r="I148" s="115">
        <f t="shared" si="52"/>
        <v>0</v>
      </c>
      <c r="J148" s="164"/>
      <c r="M148" s="161">
        <f t="shared" si="40"/>
        <v>47058</v>
      </c>
      <c r="N148" s="166"/>
      <c r="O148" s="166"/>
      <c r="P148" s="166"/>
      <c r="Q148" s="166"/>
      <c r="R148" s="166"/>
      <c r="S148" s="166"/>
      <c r="T148" s="166"/>
      <c r="U148" s="166"/>
      <c r="V148" s="166"/>
      <c r="W148" s="166"/>
      <c r="X148" s="166"/>
      <c r="Y148" s="166"/>
      <c r="Z148" s="166"/>
      <c r="AA148" s="166"/>
      <c r="AB148" s="166"/>
      <c r="AC148" s="137">
        <f t="shared" si="53"/>
        <v>0</v>
      </c>
      <c r="AD148" s="167"/>
    </row>
    <row r="149" spans="1:30" outlineLevel="1" x14ac:dyDescent="0.25">
      <c r="B149" s="160" t="str">
        <f>IF(C149&gt;0,IFERROR(_xlfn.IFS(D149&lt;=DATE(YEAR('Basisdaten zum Projekt'!$E$12),MONTH('Basisdaten zum Projekt'!$E$12),1),'Basisdaten zum Projekt'!$A$12,D149&lt;=DATE(YEAR('Basisdaten zum Projekt'!$E$13),MONTH('Basisdaten zum Projekt'!$E$13),1),'Basisdaten zum Projekt'!$A$13,D149&lt;=DATE(YEAR('Basisdaten zum Projekt'!$E$14),MONTH('Basisdaten zum Projekt'!$E$14),1),'Basisdaten zum Projekt'!$A$14,D149&lt;=DATE(YEAR('Basisdaten zum Projekt'!$E$15),MONTH('Basisdaten zum Projekt'!$E$15),1),'Basisdaten zum Projekt'!$A$15,D149&lt;=DATE(YEAR('Basisdaten zum Projekt'!$E$16),MONTH('Basisdaten zum Projekt'!$E$16),1),'Basisdaten zum Projekt'!$A$16),""),"")</f>
        <v/>
      </c>
      <c r="C149" s="160">
        <f>IF(C148&gt;0,C148+1,IF(DATE(YEAR('Basisdaten zum Projekt'!$C$5),MONTH('Basisdaten zum Projekt'!$C$5),1)=D149,1,0))</f>
        <v>81</v>
      </c>
      <c r="D149" s="161">
        <f t="shared" si="54"/>
        <v>47088</v>
      </c>
      <c r="E149" s="162"/>
      <c r="F149" s="115">
        <f t="shared" si="51"/>
        <v>0</v>
      </c>
      <c r="G149" s="163"/>
      <c r="H149" s="162"/>
      <c r="I149" s="115">
        <f t="shared" si="52"/>
        <v>0</v>
      </c>
      <c r="J149" s="164"/>
      <c r="M149" s="161">
        <f t="shared" si="40"/>
        <v>47088</v>
      </c>
      <c r="N149" s="166"/>
      <c r="O149" s="166"/>
      <c r="P149" s="166"/>
      <c r="Q149" s="166"/>
      <c r="R149" s="166"/>
      <c r="S149" s="166"/>
      <c r="T149" s="166"/>
      <c r="U149" s="166"/>
      <c r="V149" s="166"/>
      <c r="W149" s="166"/>
      <c r="X149" s="166"/>
      <c r="Y149" s="166"/>
      <c r="Z149" s="166"/>
      <c r="AA149" s="166"/>
      <c r="AB149" s="166"/>
      <c r="AC149" s="137">
        <f t="shared" si="53"/>
        <v>0</v>
      </c>
      <c r="AD149" s="167"/>
    </row>
    <row r="150" spans="1:30" ht="15.75" thickBot="1" x14ac:dyDescent="0.3">
      <c r="B150" s="169"/>
      <c r="C150" s="170"/>
      <c r="D150" s="171">
        <f>D149</f>
        <v>47088</v>
      </c>
      <c r="E150" s="172"/>
      <c r="F150" s="173">
        <f>SUM(F138:F149)</f>
        <v>0</v>
      </c>
      <c r="G150" s="174">
        <f>SUM(G138:G149)</f>
        <v>0</v>
      </c>
      <c r="H150" s="175"/>
      <c r="I150" s="173">
        <f>SUM(I138:I149)</f>
        <v>0</v>
      </c>
      <c r="J150" s="174">
        <f>SUM(J138:J149)</f>
        <v>0</v>
      </c>
      <c r="M150" s="171">
        <f t="shared" si="40"/>
        <v>47088</v>
      </c>
      <c r="N150" s="177">
        <f>SUM(N138:N149)</f>
        <v>0</v>
      </c>
      <c r="O150" s="177">
        <f>SUM(O138:O149)</f>
        <v>0</v>
      </c>
      <c r="P150" s="177">
        <f>SUM(P138:P149)</f>
        <v>0</v>
      </c>
      <c r="Q150" s="177">
        <f>SUM(Q138:Q149)</f>
        <v>0</v>
      </c>
      <c r="R150" s="177">
        <f>SUM(R138:R149)</f>
        <v>0</v>
      </c>
      <c r="S150" s="177">
        <f t="shared" ref="S150:AB150" si="55">SUM(S138:S149)</f>
        <v>0</v>
      </c>
      <c r="T150" s="177">
        <f t="shared" si="55"/>
        <v>0</v>
      </c>
      <c r="U150" s="177">
        <f t="shared" si="55"/>
        <v>0</v>
      </c>
      <c r="V150" s="177">
        <f t="shared" si="55"/>
        <v>0</v>
      </c>
      <c r="W150" s="177">
        <f t="shared" si="55"/>
        <v>0</v>
      </c>
      <c r="X150" s="177">
        <f t="shared" si="55"/>
        <v>0</v>
      </c>
      <c r="Y150" s="177">
        <f t="shared" si="55"/>
        <v>0</v>
      </c>
      <c r="Z150" s="177">
        <f t="shared" si="55"/>
        <v>0</v>
      </c>
      <c r="AA150" s="177">
        <f t="shared" si="55"/>
        <v>0</v>
      </c>
      <c r="AB150" s="177">
        <f t="shared" si="55"/>
        <v>0</v>
      </c>
      <c r="AC150" s="177">
        <f>SUM(AC138:AC149)</f>
        <v>0</v>
      </c>
      <c r="AD150" s="167"/>
    </row>
    <row r="151" spans="1:30" ht="28.5" customHeight="1" x14ac:dyDescent="0.25">
      <c r="A151" s="19"/>
      <c r="B151" s="19"/>
      <c r="C151" s="19"/>
      <c r="D151" s="19"/>
      <c r="N151" s="178">
        <f>IFERROR(N150/$H$6,0)</f>
        <v>0</v>
      </c>
      <c r="O151" s="178">
        <f>IFERROR(O150/$H$6,0)</f>
        <v>0</v>
      </c>
      <c r="P151" s="178">
        <f>IFERROR(P150/$H$6,0)</f>
        <v>0</v>
      </c>
      <c r="Q151" s="178">
        <f>IFERROR(Q150/$H$6,0)</f>
        <v>0</v>
      </c>
      <c r="R151" s="178">
        <f>IFERROR(R150/$H$6,0)</f>
        <v>0</v>
      </c>
      <c r="S151" s="178">
        <f t="shared" ref="S151:AB151" si="56">IFERROR(S150/$H$6,0)</f>
        <v>0</v>
      </c>
      <c r="T151" s="178">
        <f t="shared" si="56"/>
        <v>0</v>
      </c>
      <c r="U151" s="178">
        <f t="shared" si="56"/>
        <v>0</v>
      </c>
      <c r="V151" s="178">
        <f t="shared" si="56"/>
        <v>0</v>
      </c>
      <c r="W151" s="178">
        <f t="shared" si="56"/>
        <v>0</v>
      </c>
      <c r="X151" s="178">
        <f t="shared" si="56"/>
        <v>0</v>
      </c>
      <c r="Y151" s="178">
        <f t="shared" si="56"/>
        <v>0</v>
      </c>
      <c r="Z151" s="178">
        <f t="shared" si="56"/>
        <v>0</v>
      </c>
      <c r="AA151" s="178">
        <f t="shared" si="56"/>
        <v>0</v>
      </c>
      <c r="AB151" s="178">
        <f t="shared" si="56"/>
        <v>0</v>
      </c>
      <c r="AC151" s="178">
        <f>IFERROR(AC150/$H$6,0)</f>
        <v>0</v>
      </c>
      <c r="AD151" s="180" t="s">
        <v>370</v>
      </c>
    </row>
    <row r="152" spans="1:30" x14ac:dyDescent="0.25">
      <c r="A152" s="19"/>
      <c r="B152" s="19"/>
      <c r="C152" s="19"/>
      <c r="D152" s="19"/>
      <c r="N152" s="189"/>
      <c r="O152" s="189"/>
      <c r="P152" s="189"/>
      <c r="Q152" s="189"/>
      <c r="R152" s="189"/>
      <c r="S152" s="132"/>
      <c r="T152" s="132"/>
      <c r="U152" s="132"/>
      <c r="V152" s="132"/>
      <c r="W152" s="132"/>
      <c r="X152" s="132"/>
      <c r="Y152" s="132"/>
      <c r="Z152" s="132"/>
      <c r="AA152" s="132"/>
      <c r="AB152" s="132"/>
      <c r="AC152" s="189"/>
      <c r="AD152" s="188"/>
    </row>
    <row r="153" spans="1:30" x14ac:dyDescent="0.25">
      <c r="L153" s="168"/>
      <c r="N153" s="132"/>
      <c r="O153" s="132"/>
      <c r="P153" s="132"/>
      <c r="Q153" s="132"/>
      <c r="R153" s="132"/>
      <c r="AC153" s="132"/>
    </row>
    <row r="154" spans="1:30" x14ac:dyDescent="0.25">
      <c r="L154" s="168"/>
      <c r="N154" s="132"/>
      <c r="O154" s="132"/>
      <c r="P154" s="132"/>
      <c r="Q154" s="132"/>
      <c r="R154" s="132"/>
      <c r="AC154" s="132"/>
    </row>
    <row r="155" spans="1:30" x14ac:dyDescent="0.25">
      <c r="N155" s="132"/>
      <c r="O155" s="132"/>
      <c r="P155" s="132"/>
      <c r="Q155" s="132"/>
      <c r="R155" s="132"/>
      <c r="AC155" s="132"/>
    </row>
    <row r="156" spans="1:30" x14ac:dyDescent="0.25">
      <c r="N156" s="132"/>
      <c r="O156" s="132"/>
      <c r="P156" s="132"/>
      <c r="Q156" s="132"/>
      <c r="R156" s="132"/>
      <c r="AC156" s="132"/>
    </row>
    <row r="157" spans="1:30" x14ac:dyDescent="0.25">
      <c r="N157" s="132"/>
      <c r="O157" s="132"/>
      <c r="P157" s="132"/>
      <c r="Q157" s="132"/>
      <c r="R157" s="132"/>
      <c r="AC157" s="132"/>
    </row>
    <row r="158" spans="1:30" x14ac:dyDescent="0.25">
      <c r="N158" s="132"/>
      <c r="O158" s="132"/>
      <c r="P158" s="132"/>
      <c r="Q158" s="132"/>
      <c r="R158" s="132"/>
      <c r="AC158" s="132"/>
    </row>
    <row r="159" spans="1:30" x14ac:dyDescent="0.25">
      <c r="N159" s="132"/>
      <c r="O159" s="132"/>
      <c r="P159" s="132"/>
      <c r="Q159" s="132"/>
      <c r="R159" s="132"/>
      <c r="AC159" s="132"/>
    </row>
    <row r="160" spans="1:30" x14ac:dyDescent="0.25">
      <c r="N160" s="132"/>
      <c r="O160" s="132"/>
      <c r="P160" s="132"/>
      <c r="Q160" s="132"/>
      <c r="R160" s="132"/>
      <c r="AC160" s="132"/>
    </row>
    <row r="161" spans="14:29" x14ac:dyDescent="0.25">
      <c r="N161" s="132"/>
      <c r="O161" s="132"/>
      <c r="P161" s="132"/>
      <c r="Q161" s="132"/>
      <c r="R161" s="132"/>
      <c r="AC161" s="132"/>
    </row>
    <row r="162" spans="14:29" x14ac:dyDescent="0.25">
      <c r="N162" s="132"/>
      <c r="O162" s="132"/>
      <c r="P162" s="132"/>
      <c r="Q162" s="132"/>
      <c r="R162" s="132"/>
      <c r="AC162" s="132"/>
    </row>
    <row r="163" spans="14:29" x14ac:dyDescent="0.25">
      <c r="N163" s="132"/>
      <c r="O163" s="132"/>
      <c r="P163" s="132"/>
      <c r="Q163" s="132"/>
      <c r="R163" s="132"/>
      <c r="AC163" s="132"/>
    </row>
    <row r="164" spans="14:29" x14ac:dyDescent="0.25">
      <c r="N164" s="132"/>
      <c r="O164" s="132"/>
      <c r="P164" s="132"/>
      <c r="Q164" s="132"/>
      <c r="R164" s="132"/>
      <c r="AC164" s="132"/>
    </row>
    <row r="165" spans="14:29" x14ac:dyDescent="0.25">
      <c r="N165" s="132"/>
      <c r="O165" s="132"/>
      <c r="P165" s="132"/>
      <c r="Q165" s="132"/>
      <c r="R165" s="132"/>
      <c r="AC165" s="132"/>
    </row>
    <row r="166" spans="14:29" x14ac:dyDescent="0.25">
      <c r="N166" s="132"/>
      <c r="O166" s="132"/>
      <c r="P166" s="132"/>
      <c r="Q166" s="132"/>
      <c r="R166" s="132"/>
      <c r="AC166" s="132"/>
    </row>
    <row r="167" spans="14:29" x14ac:dyDescent="0.25">
      <c r="N167" s="132"/>
      <c r="O167" s="132"/>
      <c r="P167" s="132"/>
      <c r="Q167" s="132"/>
      <c r="R167" s="132"/>
      <c r="AC167" s="132"/>
    </row>
    <row r="168" spans="14:29" x14ac:dyDescent="0.25">
      <c r="N168" s="132"/>
      <c r="O168" s="132"/>
      <c r="P168" s="132"/>
      <c r="Q168" s="132"/>
      <c r="R168" s="132"/>
      <c r="AC168" s="132"/>
    </row>
    <row r="169" spans="14:29" x14ac:dyDescent="0.25">
      <c r="N169" s="132"/>
      <c r="O169" s="132"/>
      <c r="P169" s="132"/>
      <c r="Q169" s="132"/>
      <c r="R169" s="132"/>
      <c r="AC169" s="132"/>
    </row>
    <row r="170" spans="14:29" x14ac:dyDescent="0.25">
      <c r="N170" s="132"/>
      <c r="O170" s="132"/>
      <c r="P170" s="132"/>
      <c r="Q170" s="132"/>
      <c r="R170" s="132"/>
      <c r="AC170" s="132"/>
    </row>
    <row r="171" spans="14:29" x14ac:dyDescent="0.25">
      <c r="N171" s="132"/>
      <c r="O171" s="132"/>
      <c r="P171" s="132"/>
      <c r="Q171" s="132"/>
      <c r="R171" s="132"/>
      <c r="AC171" s="132"/>
    </row>
    <row r="172" spans="14:29" x14ac:dyDescent="0.25">
      <c r="N172" s="132"/>
      <c r="O172" s="132"/>
      <c r="P172" s="132"/>
      <c r="Q172" s="132"/>
      <c r="R172" s="132"/>
      <c r="AC172" s="132"/>
    </row>
    <row r="173" spans="14:29" x14ac:dyDescent="0.25">
      <c r="N173" s="132"/>
      <c r="O173" s="132"/>
      <c r="P173" s="132"/>
      <c r="Q173" s="132"/>
      <c r="R173" s="132"/>
      <c r="AC173" s="132"/>
    </row>
    <row r="174" spans="14:29" x14ac:dyDescent="0.25">
      <c r="N174" s="132"/>
      <c r="O174" s="132"/>
      <c r="P174" s="132"/>
      <c r="Q174" s="132"/>
      <c r="R174" s="132"/>
      <c r="AC174" s="132"/>
    </row>
    <row r="175" spans="14:29" x14ac:dyDescent="0.25">
      <c r="N175" s="132"/>
      <c r="O175" s="132"/>
      <c r="P175" s="132"/>
      <c r="Q175" s="132"/>
      <c r="R175" s="132"/>
      <c r="AC175" s="132"/>
    </row>
    <row r="176" spans="14:29" x14ac:dyDescent="0.25">
      <c r="N176" s="132"/>
      <c r="O176" s="132"/>
      <c r="P176" s="132"/>
      <c r="Q176" s="132"/>
      <c r="R176" s="132"/>
      <c r="AC176" s="132"/>
    </row>
    <row r="177" spans="14:18" x14ac:dyDescent="0.25">
      <c r="N177" s="132"/>
      <c r="O177" s="132"/>
      <c r="P177" s="132"/>
      <c r="Q177" s="132"/>
      <c r="R177" s="132"/>
    </row>
    <row r="178" spans="14:18" x14ac:dyDescent="0.25">
      <c r="N178" s="132"/>
      <c r="O178" s="132"/>
      <c r="P178" s="132"/>
      <c r="Q178" s="132"/>
      <c r="R178" s="132"/>
    </row>
    <row r="179" spans="14:18" x14ac:dyDescent="0.25">
      <c r="N179" s="132"/>
      <c r="O179" s="132"/>
      <c r="P179" s="132"/>
      <c r="Q179" s="132"/>
      <c r="R179" s="132"/>
    </row>
    <row r="180" spans="14:18" x14ac:dyDescent="0.25">
      <c r="N180" s="132"/>
      <c r="O180" s="132"/>
      <c r="P180" s="132"/>
      <c r="Q180" s="132"/>
      <c r="R180" s="132"/>
    </row>
  </sheetData>
  <mergeCells count="62">
    <mergeCell ref="C3:H3"/>
    <mergeCell ref="M3:AE3"/>
    <mergeCell ref="D6:E6"/>
    <mergeCell ref="C8:C13"/>
    <mergeCell ref="C17:K17"/>
    <mergeCell ref="M17:AE18"/>
    <mergeCell ref="C14:C15"/>
    <mergeCell ref="D14:D15"/>
    <mergeCell ref="C19:E19"/>
    <mergeCell ref="G19:I19"/>
    <mergeCell ref="A20:B20"/>
    <mergeCell ref="A21:A22"/>
    <mergeCell ref="B21:B22"/>
    <mergeCell ref="C21:C22"/>
    <mergeCell ref="D21:D22"/>
    <mergeCell ref="E21:E22"/>
    <mergeCell ref="F21:F22"/>
    <mergeCell ref="G21:G22"/>
    <mergeCell ref="H21:H22"/>
    <mergeCell ref="I21:I22"/>
    <mergeCell ref="J21:J22"/>
    <mergeCell ref="K21:K22"/>
    <mergeCell ref="A23:A24"/>
    <mergeCell ref="B23:B24"/>
    <mergeCell ref="C23:C24"/>
    <mergeCell ref="D23:D24"/>
    <mergeCell ref="E23:E24"/>
    <mergeCell ref="F23:F24"/>
    <mergeCell ref="A25:A26"/>
    <mergeCell ref="B25:B26"/>
    <mergeCell ref="C25:C26"/>
    <mergeCell ref="D25:D26"/>
    <mergeCell ref="E25:E26"/>
    <mergeCell ref="K25:K26"/>
    <mergeCell ref="G23:G24"/>
    <mergeCell ref="H23:H24"/>
    <mergeCell ref="I23:I24"/>
    <mergeCell ref="J23:J24"/>
    <mergeCell ref="K23:K24"/>
    <mergeCell ref="F25:F26"/>
    <mergeCell ref="G25:G26"/>
    <mergeCell ref="H25:H26"/>
    <mergeCell ref="I25:I26"/>
    <mergeCell ref="J25:J26"/>
    <mergeCell ref="A27:A28"/>
    <mergeCell ref="B27:B28"/>
    <mergeCell ref="C27:C28"/>
    <mergeCell ref="D27:D28"/>
    <mergeCell ref="E27:E28"/>
    <mergeCell ref="E46:G46"/>
    <mergeCell ref="H46:J46"/>
    <mergeCell ref="N46:AC46"/>
    <mergeCell ref="J27:J28"/>
    <mergeCell ref="K27:K28"/>
    <mergeCell ref="H35:H41"/>
    <mergeCell ref="B44:J44"/>
    <mergeCell ref="M44:AE44"/>
    <mergeCell ref="C32:I32"/>
    <mergeCell ref="F27:F28"/>
    <mergeCell ref="G27:G28"/>
    <mergeCell ref="H27:H28"/>
    <mergeCell ref="I27:I28"/>
  </mergeCells>
  <conditionalFormatting sqref="J30">
    <cfRule type="cellIs" dxfId="943" priority="221" operator="notEqual">
      <formula>0</formula>
    </cfRule>
  </conditionalFormatting>
  <conditionalFormatting sqref="C48:C59 F48 C93:C104 C108:C119 C123:C134 C138:C149 F50 G151:G186">
    <cfRule type="cellIs" dxfId="942" priority="220" operator="equal">
      <formula>0</formula>
    </cfRule>
  </conditionalFormatting>
  <conditionalFormatting sqref="AC48:AC59">
    <cfRule type="cellIs" dxfId="941" priority="219" operator="equal">
      <formula>0</formula>
    </cfRule>
  </conditionalFormatting>
  <conditionalFormatting sqref="F60:F62">
    <cfRule type="cellIs" dxfId="940" priority="218" operator="equal">
      <formula>0</formula>
    </cfRule>
  </conditionalFormatting>
  <conditionalFormatting sqref="F49">
    <cfRule type="cellIs" dxfId="939" priority="217" operator="equal">
      <formula>0</formula>
    </cfRule>
  </conditionalFormatting>
  <conditionalFormatting sqref="F75:F77">
    <cfRule type="cellIs" dxfId="938" priority="216" operator="equal">
      <formula>0</formula>
    </cfRule>
  </conditionalFormatting>
  <conditionalFormatting sqref="F90:F92">
    <cfRule type="cellIs" dxfId="937" priority="215" operator="equal">
      <formula>0</formula>
    </cfRule>
  </conditionalFormatting>
  <conditionalFormatting sqref="F105:F107">
    <cfRule type="cellIs" dxfId="936" priority="214" operator="equal">
      <formula>0</formula>
    </cfRule>
  </conditionalFormatting>
  <conditionalFormatting sqref="F120:F122">
    <cfRule type="cellIs" dxfId="935" priority="213" operator="equal">
      <formula>0</formula>
    </cfRule>
  </conditionalFormatting>
  <conditionalFormatting sqref="F135:F137">
    <cfRule type="cellIs" dxfId="934" priority="212" operator="equal">
      <formula>0</formula>
    </cfRule>
  </conditionalFormatting>
  <conditionalFormatting sqref="F51:F59">
    <cfRule type="cellIs" dxfId="933" priority="211" operator="equal">
      <formula>0</formula>
    </cfRule>
  </conditionalFormatting>
  <conditionalFormatting sqref="E42:H43 AC15:AC16">
    <cfRule type="cellIs" dxfId="932" priority="210" operator="equal">
      <formula>0</formula>
    </cfRule>
  </conditionalFormatting>
  <conditionalFormatting sqref="I43:J43">
    <cfRule type="cellIs" dxfId="931" priority="209" operator="notEqual">
      <formula>0</formula>
    </cfRule>
  </conditionalFormatting>
  <conditionalFormatting sqref="K30:K31">
    <cfRule type="cellIs" dxfId="930" priority="207" operator="notEqual">
      <formula>0</formula>
    </cfRule>
  </conditionalFormatting>
  <conditionalFormatting sqref="I42:J42">
    <cfRule type="cellIs" dxfId="929" priority="206" operator="equal">
      <formula>0</formula>
    </cfRule>
  </conditionalFormatting>
  <conditionalFormatting sqref="B93:B104 B108:B119 B122:B134 B138:B149 B48:B59">
    <cfRule type="cellIs" dxfId="928" priority="205" operator="equal">
      <formula>"P1"</formula>
    </cfRule>
  </conditionalFormatting>
  <conditionalFormatting sqref="B93:B104 B108:B119 B122:B134 B138:B149 B48:B59">
    <cfRule type="cellIs" dxfId="927" priority="204" operator="equal">
      <formula>"P2"</formula>
    </cfRule>
  </conditionalFormatting>
  <conditionalFormatting sqref="B93:B104 B108:B119 B122:B134 B138:B149 B48:B59">
    <cfRule type="cellIs" dxfId="926" priority="203" operator="equal">
      <formula>"P3"</formula>
    </cfRule>
  </conditionalFormatting>
  <conditionalFormatting sqref="B93:B104 B108:B119 B122:B134 B138:B149 B48:B59">
    <cfRule type="cellIs" dxfId="925" priority="202" operator="equal">
      <formula>"P4"</formula>
    </cfRule>
  </conditionalFormatting>
  <conditionalFormatting sqref="B93:B104 B108:B119 B123:B134 B138:B149 B48:B59">
    <cfRule type="cellIs" dxfId="924" priority="201" operator="equal">
      <formula>"P5"</formula>
    </cfRule>
  </conditionalFormatting>
  <conditionalFormatting sqref="I48 I50">
    <cfRule type="cellIs" dxfId="923" priority="200" operator="equal">
      <formula>0</formula>
    </cfRule>
  </conditionalFormatting>
  <conditionalFormatting sqref="I60">
    <cfRule type="cellIs" dxfId="922" priority="199" operator="equal">
      <formula>0</formula>
    </cfRule>
  </conditionalFormatting>
  <conditionalFormatting sqref="I49">
    <cfRule type="cellIs" dxfId="921" priority="198" operator="equal">
      <formula>0</formula>
    </cfRule>
  </conditionalFormatting>
  <conditionalFormatting sqref="I51:I59">
    <cfRule type="cellIs" dxfId="920" priority="197" operator="equal">
      <formula>0</formula>
    </cfRule>
  </conditionalFormatting>
  <conditionalFormatting sqref="I75">
    <cfRule type="cellIs" dxfId="919" priority="196" operator="equal">
      <formula>0</formula>
    </cfRule>
  </conditionalFormatting>
  <conditionalFormatting sqref="I90">
    <cfRule type="cellIs" dxfId="918" priority="195" operator="equal">
      <formula>0</formula>
    </cfRule>
  </conditionalFormatting>
  <conditionalFormatting sqref="I105">
    <cfRule type="cellIs" dxfId="917" priority="194" operator="equal">
      <formula>0</formula>
    </cfRule>
  </conditionalFormatting>
  <conditionalFormatting sqref="I120">
    <cfRule type="cellIs" dxfId="916" priority="193" operator="equal">
      <formula>0</formula>
    </cfRule>
  </conditionalFormatting>
  <conditionalFormatting sqref="I135">
    <cfRule type="cellIs" dxfId="915" priority="192" operator="equal">
      <formula>0</formula>
    </cfRule>
  </conditionalFormatting>
  <conditionalFormatting sqref="H62">
    <cfRule type="cellIs" dxfId="914" priority="191" operator="equal">
      <formula>0</formula>
    </cfRule>
  </conditionalFormatting>
  <conditionalFormatting sqref="H77">
    <cfRule type="cellIs" dxfId="913" priority="190" operator="equal">
      <formula>0</formula>
    </cfRule>
  </conditionalFormatting>
  <conditionalFormatting sqref="H92">
    <cfRule type="cellIs" dxfId="912" priority="189" operator="equal">
      <formula>0</formula>
    </cfRule>
  </conditionalFormatting>
  <conditionalFormatting sqref="H107">
    <cfRule type="cellIs" dxfId="911" priority="188" operator="equal">
      <formula>0</formula>
    </cfRule>
  </conditionalFormatting>
  <conditionalFormatting sqref="H122">
    <cfRule type="cellIs" dxfId="910" priority="187" operator="equal">
      <formula>0</formula>
    </cfRule>
  </conditionalFormatting>
  <conditionalFormatting sqref="H137">
    <cfRule type="cellIs" dxfId="909" priority="186" operator="equal">
      <formula>0</formula>
    </cfRule>
  </conditionalFormatting>
  <conditionalFormatting sqref="F63 F65">
    <cfRule type="cellIs" dxfId="908" priority="185" operator="equal">
      <formula>0</formula>
    </cfRule>
  </conditionalFormatting>
  <conditionalFormatting sqref="F64">
    <cfRule type="cellIs" dxfId="907" priority="184" operator="equal">
      <formula>0</formula>
    </cfRule>
  </conditionalFormatting>
  <conditionalFormatting sqref="F66:F74">
    <cfRule type="cellIs" dxfId="906" priority="183" operator="equal">
      <formula>0</formula>
    </cfRule>
  </conditionalFormatting>
  <conditionalFormatting sqref="I63 I65">
    <cfRule type="cellIs" dxfId="905" priority="182" operator="equal">
      <formula>0</formula>
    </cfRule>
  </conditionalFormatting>
  <conditionalFormatting sqref="I64">
    <cfRule type="cellIs" dxfId="904" priority="181" operator="equal">
      <formula>0</formula>
    </cfRule>
  </conditionalFormatting>
  <conditionalFormatting sqref="I66:I74">
    <cfRule type="cellIs" dxfId="903" priority="180" operator="equal">
      <formula>0</formula>
    </cfRule>
  </conditionalFormatting>
  <conditionalFormatting sqref="E66:E74">
    <cfRule type="expression" dxfId="902" priority="179">
      <formula>$B66=""</formula>
    </cfRule>
  </conditionalFormatting>
  <conditionalFormatting sqref="G66:G74">
    <cfRule type="expression" dxfId="901" priority="178">
      <formula>$B66=""</formula>
    </cfRule>
  </conditionalFormatting>
  <conditionalFormatting sqref="H66:H74">
    <cfRule type="expression" dxfId="900" priority="177">
      <formula>$B66=""</formula>
    </cfRule>
  </conditionalFormatting>
  <conditionalFormatting sqref="J66:J74">
    <cfRule type="expression" dxfId="899" priority="176">
      <formula>$B66=""</formula>
    </cfRule>
  </conditionalFormatting>
  <conditionalFormatting sqref="F78 F80">
    <cfRule type="cellIs" dxfId="898" priority="175" operator="equal">
      <formula>0</formula>
    </cfRule>
  </conditionalFormatting>
  <conditionalFormatting sqref="F79">
    <cfRule type="cellIs" dxfId="897" priority="174" operator="equal">
      <formula>0</formula>
    </cfRule>
  </conditionalFormatting>
  <conditionalFormatting sqref="F81:F89">
    <cfRule type="cellIs" dxfId="896" priority="173" operator="equal">
      <formula>0</formula>
    </cfRule>
  </conditionalFormatting>
  <conditionalFormatting sqref="I78 I80">
    <cfRule type="cellIs" dxfId="895" priority="172" operator="equal">
      <formula>0</formula>
    </cfRule>
  </conditionalFormatting>
  <conditionalFormatting sqref="I79">
    <cfRule type="cellIs" dxfId="894" priority="171" operator="equal">
      <formula>0</formula>
    </cfRule>
  </conditionalFormatting>
  <conditionalFormatting sqref="I81:I89">
    <cfRule type="cellIs" dxfId="893" priority="170" operator="equal">
      <formula>0</formula>
    </cfRule>
  </conditionalFormatting>
  <conditionalFormatting sqref="E78:E89">
    <cfRule type="expression" dxfId="892" priority="169">
      <formula>$B78=""</formula>
    </cfRule>
  </conditionalFormatting>
  <conditionalFormatting sqref="G78:G89">
    <cfRule type="expression" dxfId="891" priority="168">
      <formula>$B78=""</formula>
    </cfRule>
  </conditionalFormatting>
  <conditionalFormatting sqref="H78:H89">
    <cfRule type="expression" dxfId="890" priority="167">
      <formula>$B78=""</formula>
    </cfRule>
  </conditionalFormatting>
  <conditionalFormatting sqref="J78:J89">
    <cfRule type="expression" dxfId="889" priority="166">
      <formula>$B78=""</formula>
    </cfRule>
  </conditionalFormatting>
  <conditionalFormatting sqref="F93 F95">
    <cfRule type="cellIs" dxfId="888" priority="165" operator="equal">
      <formula>0</formula>
    </cfRule>
  </conditionalFormatting>
  <conditionalFormatting sqref="F94">
    <cfRule type="cellIs" dxfId="887" priority="164" operator="equal">
      <formula>0</formula>
    </cfRule>
  </conditionalFormatting>
  <conditionalFormatting sqref="F96:F104">
    <cfRule type="cellIs" dxfId="886" priority="163" operator="equal">
      <formula>0</formula>
    </cfRule>
  </conditionalFormatting>
  <conditionalFormatting sqref="I93 I95">
    <cfRule type="cellIs" dxfId="885" priority="162" operator="equal">
      <formula>0</formula>
    </cfRule>
  </conditionalFormatting>
  <conditionalFormatting sqref="I94">
    <cfRule type="cellIs" dxfId="884" priority="161" operator="equal">
      <formula>0</formula>
    </cfRule>
  </conditionalFormatting>
  <conditionalFormatting sqref="I96:I104">
    <cfRule type="cellIs" dxfId="883" priority="160" operator="equal">
      <formula>0</formula>
    </cfRule>
  </conditionalFormatting>
  <conditionalFormatting sqref="E93:E104">
    <cfRule type="expression" dxfId="882" priority="159">
      <formula>$B93=""</formula>
    </cfRule>
  </conditionalFormatting>
  <conditionalFormatting sqref="G93:G104">
    <cfRule type="expression" dxfId="881" priority="158">
      <formula>$B93=""</formula>
    </cfRule>
  </conditionalFormatting>
  <conditionalFormatting sqref="H93:H104">
    <cfRule type="expression" dxfId="880" priority="157">
      <formula>$B93=""</formula>
    </cfRule>
  </conditionalFormatting>
  <conditionalFormatting sqref="J93:J104">
    <cfRule type="expression" dxfId="879" priority="156">
      <formula>$B93=""</formula>
    </cfRule>
  </conditionalFormatting>
  <conditionalFormatting sqref="F108 F110">
    <cfRule type="cellIs" dxfId="878" priority="155" operator="equal">
      <formula>0</formula>
    </cfRule>
  </conditionalFormatting>
  <conditionalFormatting sqref="F109">
    <cfRule type="cellIs" dxfId="877" priority="154" operator="equal">
      <formula>0</formula>
    </cfRule>
  </conditionalFormatting>
  <conditionalFormatting sqref="F111:F119">
    <cfRule type="cellIs" dxfId="876" priority="153" operator="equal">
      <formula>0</formula>
    </cfRule>
  </conditionalFormatting>
  <conditionalFormatting sqref="I108 I110">
    <cfRule type="cellIs" dxfId="875" priority="152" operator="equal">
      <formula>0</formula>
    </cfRule>
  </conditionalFormatting>
  <conditionalFormatting sqref="I109">
    <cfRule type="cellIs" dxfId="874" priority="151" operator="equal">
      <formula>0</formula>
    </cfRule>
  </conditionalFormatting>
  <conditionalFormatting sqref="I111:I119">
    <cfRule type="cellIs" dxfId="873" priority="150" operator="equal">
      <formula>0</formula>
    </cfRule>
  </conditionalFormatting>
  <conditionalFormatting sqref="E108:E119">
    <cfRule type="expression" dxfId="872" priority="149">
      <formula>$B108=""</formula>
    </cfRule>
  </conditionalFormatting>
  <conditionalFormatting sqref="G108:G119">
    <cfRule type="expression" dxfId="871" priority="148">
      <formula>$B108=""</formula>
    </cfRule>
  </conditionalFormatting>
  <conditionalFormatting sqref="H108:H119">
    <cfRule type="expression" dxfId="870" priority="147">
      <formula>$B108=""</formula>
    </cfRule>
  </conditionalFormatting>
  <conditionalFormatting sqref="J108:J119">
    <cfRule type="expression" dxfId="869" priority="146">
      <formula>$B108=""</formula>
    </cfRule>
  </conditionalFormatting>
  <conditionalFormatting sqref="F123 F125">
    <cfRule type="cellIs" dxfId="868" priority="145" operator="equal">
      <formula>0</formula>
    </cfRule>
  </conditionalFormatting>
  <conditionalFormatting sqref="F124">
    <cfRule type="cellIs" dxfId="867" priority="144" operator="equal">
      <formula>0</formula>
    </cfRule>
  </conditionalFormatting>
  <conditionalFormatting sqref="F126:F134">
    <cfRule type="cellIs" dxfId="866" priority="143" operator="equal">
      <formula>0</formula>
    </cfRule>
  </conditionalFormatting>
  <conditionalFormatting sqref="I123 I125">
    <cfRule type="cellIs" dxfId="865" priority="142" operator="equal">
      <formula>0</formula>
    </cfRule>
  </conditionalFormatting>
  <conditionalFormatting sqref="I124">
    <cfRule type="cellIs" dxfId="864" priority="141" operator="equal">
      <formula>0</formula>
    </cfRule>
  </conditionalFormatting>
  <conditionalFormatting sqref="I126:I134">
    <cfRule type="cellIs" dxfId="863" priority="140" operator="equal">
      <formula>0</formula>
    </cfRule>
  </conditionalFormatting>
  <conditionalFormatting sqref="E123:E134">
    <cfRule type="expression" dxfId="862" priority="139">
      <formula>$B123=""</formula>
    </cfRule>
  </conditionalFormatting>
  <conditionalFormatting sqref="G123:G134">
    <cfRule type="expression" dxfId="861" priority="138">
      <formula>$B123=""</formula>
    </cfRule>
  </conditionalFormatting>
  <conditionalFormatting sqref="H123:H134">
    <cfRule type="expression" dxfId="860" priority="137">
      <formula>$B123=""</formula>
    </cfRule>
  </conditionalFormatting>
  <conditionalFormatting sqref="J123:J134">
    <cfRule type="expression" dxfId="859" priority="136">
      <formula>$B123=""</formula>
    </cfRule>
  </conditionalFormatting>
  <conditionalFormatting sqref="F150">
    <cfRule type="cellIs" dxfId="858" priority="135" operator="equal">
      <formula>0</formula>
    </cfRule>
  </conditionalFormatting>
  <conditionalFormatting sqref="I150">
    <cfRule type="cellIs" dxfId="857" priority="134" operator="equal">
      <formula>0</formula>
    </cfRule>
  </conditionalFormatting>
  <conditionalFormatting sqref="F138 F140">
    <cfRule type="cellIs" dxfId="856" priority="133" operator="equal">
      <formula>0</formula>
    </cfRule>
  </conditionalFormatting>
  <conditionalFormatting sqref="F139">
    <cfRule type="cellIs" dxfId="855" priority="132" operator="equal">
      <formula>0</formula>
    </cfRule>
  </conditionalFormatting>
  <conditionalFormatting sqref="F141:F149">
    <cfRule type="cellIs" dxfId="854" priority="131" operator="equal">
      <formula>0</formula>
    </cfRule>
  </conditionalFormatting>
  <conditionalFormatting sqref="I138 I140">
    <cfRule type="cellIs" dxfId="853" priority="130" operator="equal">
      <formula>0</formula>
    </cfRule>
  </conditionalFormatting>
  <conditionalFormatting sqref="I139">
    <cfRule type="cellIs" dxfId="852" priority="129" operator="equal">
      <formula>0</formula>
    </cfRule>
  </conditionalFormatting>
  <conditionalFormatting sqref="I141:I149">
    <cfRule type="cellIs" dxfId="851" priority="128" operator="equal">
      <formula>0</formula>
    </cfRule>
  </conditionalFormatting>
  <conditionalFormatting sqref="E138:E149">
    <cfRule type="expression" dxfId="850" priority="127">
      <formula>$B138=""</formula>
    </cfRule>
  </conditionalFormatting>
  <conditionalFormatting sqref="G138:G149">
    <cfRule type="expression" dxfId="849" priority="126">
      <formula>$B138=""</formula>
    </cfRule>
  </conditionalFormatting>
  <conditionalFormatting sqref="H138:H149">
    <cfRule type="expression" dxfId="848" priority="125">
      <formula>$B138=""</formula>
    </cfRule>
  </conditionalFormatting>
  <conditionalFormatting sqref="J138:J149">
    <cfRule type="expression" dxfId="847" priority="124">
      <formula>$B138=""</formula>
    </cfRule>
  </conditionalFormatting>
  <conditionalFormatting sqref="E57:E59">
    <cfRule type="expression" dxfId="846" priority="123">
      <formula>$B57=""</formula>
    </cfRule>
  </conditionalFormatting>
  <conditionalFormatting sqref="E55:E56">
    <cfRule type="expression" dxfId="845" priority="122">
      <formula>$B55=""</formula>
    </cfRule>
  </conditionalFormatting>
  <conditionalFormatting sqref="G57:G59">
    <cfRule type="expression" dxfId="844" priority="121">
      <formula>$B57=""</formula>
    </cfRule>
  </conditionalFormatting>
  <conditionalFormatting sqref="G55:G56">
    <cfRule type="expression" dxfId="843" priority="120">
      <formula>$B55=""</formula>
    </cfRule>
  </conditionalFormatting>
  <conditionalFormatting sqref="H57:H59">
    <cfRule type="expression" dxfId="842" priority="119">
      <formula>$B57=""</formula>
    </cfRule>
  </conditionalFormatting>
  <conditionalFormatting sqref="H55:H56">
    <cfRule type="expression" dxfId="841" priority="118">
      <formula>$B55=""</formula>
    </cfRule>
  </conditionalFormatting>
  <conditionalFormatting sqref="J57:J59">
    <cfRule type="expression" dxfId="840" priority="117">
      <formula>$B57=""</formula>
    </cfRule>
  </conditionalFormatting>
  <conditionalFormatting sqref="J55:J56">
    <cfRule type="expression" dxfId="839" priority="116">
      <formula>$B55=""</formula>
    </cfRule>
  </conditionalFormatting>
  <conditionalFormatting sqref="G63">
    <cfRule type="expression" dxfId="838" priority="115">
      <formula>$B63=""</formula>
    </cfRule>
  </conditionalFormatting>
  <conditionalFormatting sqref="H63">
    <cfRule type="expression" dxfId="837" priority="114">
      <formula>$B63=""</formula>
    </cfRule>
  </conditionalFormatting>
  <conditionalFormatting sqref="J63">
    <cfRule type="expression" dxfId="836" priority="113">
      <formula>$B63=""</formula>
    </cfRule>
  </conditionalFormatting>
  <conditionalFormatting sqref="N11:R14 AD11:AD14">
    <cfRule type="cellIs" dxfId="835" priority="112" operator="equal">
      <formula>0</formula>
    </cfRule>
  </conditionalFormatting>
  <conditionalFormatting sqref="N6">
    <cfRule type="cellIs" dxfId="834" priority="111" operator="equal">
      <formula>0</formula>
    </cfRule>
  </conditionalFormatting>
  <conditionalFormatting sqref="N6:AB14 AD6:AD14">
    <cfRule type="cellIs" dxfId="833" priority="110" operator="equal">
      <formula>0</formula>
    </cfRule>
  </conditionalFormatting>
  <conditionalFormatting sqref="AD28 AD26 AD24 AD22">
    <cfRule type="cellIs" dxfId="832" priority="109" operator="equal">
      <formula>0</formula>
    </cfRule>
  </conditionalFormatting>
  <conditionalFormatting sqref="AE22:AE26">
    <cfRule type="cellIs" dxfId="831" priority="108" operator="equal">
      <formula>"""adjustment needed"""</formula>
    </cfRule>
  </conditionalFormatting>
  <conditionalFormatting sqref="AE22 AE24 AE26">
    <cfRule type="cellIs" dxfId="830" priority="107" operator="equal">
      <formula>"adjustment needed"</formula>
    </cfRule>
  </conditionalFormatting>
  <conditionalFormatting sqref="AE28">
    <cfRule type="cellIs" dxfId="829" priority="106" operator="equal">
      <formula>"""adjustment needed"""</formula>
    </cfRule>
  </conditionalFormatting>
  <conditionalFormatting sqref="AE28">
    <cfRule type="cellIs" dxfId="828" priority="105" operator="equal">
      <formula>"adjustment needed"</formula>
    </cfRule>
  </conditionalFormatting>
  <conditionalFormatting sqref="AD21:AD29">
    <cfRule type="cellIs" dxfId="827" priority="104" operator="equal">
      <formula>0</formula>
    </cfRule>
  </conditionalFormatting>
  <conditionalFormatting sqref="C63:C74">
    <cfRule type="cellIs" dxfId="826" priority="103" operator="equal">
      <formula>0</formula>
    </cfRule>
  </conditionalFormatting>
  <conditionalFormatting sqref="B63 B65:B74">
    <cfRule type="cellIs" dxfId="825" priority="102" operator="equal">
      <formula>"P4"</formula>
    </cfRule>
  </conditionalFormatting>
  <conditionalFormatting sqref="B63 B65:B74">
    <cfRule type="cellIs" dxfId="824" priority="100" operator="equal">
      <formula>"P1"</formula>
    </cfRule>
  </conditionalFormatting>
  <conditionalFormatting sqref="B63 B65:B74">
    <cfRule type="cellIs" dxfId="823" priority="99" operator="equal">
      <formula>"P2"</formula>
    </cfRule>
  </conditionalFormatting>
  <conditionalFormatting sqref="B63 B65:B74">
    <cfRule type="cellIs" dxfId="822" priority="98" operator="equal">
      <formula>"P3"</formula>
    </cfRule>
  </conditionalFormatting>
  <conditionalFormatting sqref="B63 B65:B74">
    <cfRule type="cellIs" dxfId="821" priority="97" operator="equal">
      <formula>"P5"</formula>
    </cfRule>
  </conditionalFormatting>
  <conditionalFormatting sqref="C78:C89">
    <cfRule type="cellIs" dxfId="820" priority="96" operator="equal">
      <formula>0</formula>
    </cfRule>
  </conditionalFormatting>
  <conditionalFormatting sqref="B78:B89">
    <cfRule type="cellIs" dxfId="819" priority="94" operator="equal">
      <formula>"P1"</formula>
    </cfRule>
  </conditionalFormatting>
  <conditionalFormatting sqref="B78:B89">
    <cfRule type="cellIs" dxfId="818" priority="93" operator="equal">
      <formula>"P2"</formula>
    </cfRule>
  </conditionalFormatting>
  <conditionalFormatting sqref="B78:B89">
    <cfRule type="cellIs" dxfId="817" priority="92" operator="equal">
      <formula>"P3"</formula>
    </cfRule>
  </conditionalFormatting>
  <conditionalFormatting sqref="B78:B89">
    <cfRule type="cellIs" dxfId="816" priority="91" operator="equal">
      <formula>"P4"</formula>
    </cfRule>
  </conditionalFormatting>
  <conditionalFormatting sqref="B78:B89">
    <cfRule type="cellIs" dxfId="815" priority="90" operator="equal">
      <formula>"P5"</formula>
    </cfRule>
  </conditionalFormatting>
  <conditionalFormatting sqref="E48:E51">
    <cfRule type="expression" dxfId="814" priority="89">
      <formula>$B48=""</formula>
    </cfRule>
  </conditionalFormatting>
  <conditionalFormatting sqref="G48:G51">
    <cfRule type="expression" dxfId="813" priority="88">
      <formula>$B48=""</formula>
    </cfRule>
  </conditionalFormatting>
  <conditionalFormatting sqref="H48:H51">
    <cfRule type="expression" dxfId="812" priority="87">
      <formula>$B48=""</formula>
    </cfRule>
  </conditionalFormatting>
  <conditionalFormatting sqref="J48:J49">
    <cfRule type="expression" dxfId="811" priority="86">
      <formula>$B48=""</formula>
    </cfRule>
  </conditionalFormatting>
  <conditionalFormatting sqref="J50:J51">
    <cfRule type="expression" dxfId="810" priority="85">
      <formula>$B50=""</formula>
    </cfRule>
  </conditionalFormatting>
  <conditionalFormatting sqref="E63">
    <cfRule type="expression" dxfId="809" priority="84">
      <formula>$B63=""</formula>
    </cfRule>
  </conditionalFormatting>
  <conditionalFormatting sqref="H35:H41">
    <cfRule type="expression" dxfId="808" priority="83">
      <formula>$D14="yes"</formula>
    </cfRule>
  </conditionalFormatting>
  <conditionalFormatting sqref="B64">
    <cfRule type="cellIs" dxfId="807" priority="82" operator="equal">
      <formula>"P1"</formula>
    </cfRule>
  </conditionalFormatting>
  <conditionalFormatting sqref="B64">
    <cfRule type="cellIs" dxfId="806" priority="81" operator="equal">
      <formula>"P2"</formula>
    </cfRule>
  </conditionalFormatting>
  <conditionalFormatting sqref="B64">
    <cfRule type="cellIs" dxfId="805" priority="80" operator="equal">
      <formula>"P3"</formula>
    </cfRule>
  </conditionalFormatting>
  <conditionalFormatting sqref="B64">
    <cfRule type="cellIs" dxfId="804" priority="79" operator="equal">
      <formula>"P4"</formula>
    </cfRule>
  </conditionalFormatting>
  <conditionalFormatting sqref="B64">
    <cfRule type="cellIs" dxfId="803" priority="78" operator="equal">
      <formula>"P5"</formula>
    </cfRule>
  </conditionalFormatting>
  <conditionalFormatting sqref="D48:D60">
    <cfRule type="expression" dxfId="802" priority="77">
      <formula>$D$48=0</formula>
    </cfRule>
  </conditionalFormatting>
  <conditionalFormatting sqref="D49:D59">
    <cfRule type="cellIs" dxfId="801" priority="76" operator="equal">
      <formula>0</formula>
    </cfRule>
  </conditionalFormatting>
  <conditionalFormatting sqref="D63:D75">
    <cfRule type="expression" dxfId="800" priority="75">
      <formula>$D$48=0</formula>
    </cfRule>
  </conditionalFormatting>
  <conditionalFormatting sqref="D64:D74">
    <cfRule type="cellIs" dxfId="799" priority="74" operator="equal">
      <formula>0</formula>
    </cfRule>
  </conditionalFormatting>
  <conditionalFormatting sqref="D78:D90">
    <cfRule type="expression" dxfId="798" priority="73">
      <formula>$D$48=0</formula>
    </cfRule>
  </conditionalFormatting>
  <conditionalFormatting sqref="D79:D89">
    <cfRule type="cellIs" dxfId="797" priority="72" operator="equal">
      <formula>0</formula>
    </cfRule>
  </conditionalFormatting>
  <conditionalFormatting sqref="D93:D105">
    <cfRule type="expression" dxfId="796" priority="71">
      <formula>$D$48=0</formula>
    </cfRule>
  </conditionalFormatting>
  <conditionalFormatting sqref="D94:D104">
    <cfRule type="cellIs" dxfId="795" priority="70" operator="equal">
      <formula>0</formula>
    </cfRule>
  </conditionalFormatting>
  <conditionalFormatting sqref="D108:D120">
    <cfRule type="expression" dxfId="794" priority="69">
      <formula>$D$48=0</formula>
    </cfRule>
  </conditionalFormatting>
  <conditionalFormatting sqref="D109:D119">
    <cfRule type="cellIs" dxfId="793" priority="68" operator="equal">
      <formula>0</formula>
    </cfRule>
  </conditionalFormatting>
  <conditionalFormatting sqref="D123:D135">
    <cfRule type="expression" dxfId="792" priority="67">
      <formula>$D$48=0</formula>
    </cfRule>
  </conditionalFormatting>
  <conditionalFormatting sqref="D124:D134">
    <cfRule type="cellIs" dxfId="791" priority="66" operator="equal">
      <formula>0</formula>
    </cfRule>
  </conditionalFormatting>
  <conditionalFormatting sqref="D138:D150">
    <cfRule type="expression" dxfId="790" priority="65">
      <formula>$D$48=0</formula>
    </cfRule>
  </conditionalFormatting>
  <conditionalFormatting sqref="D139:D149">
    <cfRule type="cellIs" dxfId="789" priority="64" operator="equal">
      <formula>0</formula>
    </cfRule>
  </conditionalFormatting>
  <conditionalFormatting sqref="M48:M59">
    <cfRule type="expression" dxfId="788" priority="63">
      <formula>$D$48=0</formula>
    </cfRule>
  </conditionalFormatting>
  <conditionalFormatting sqref="M49:M59">
    <cfRule type="cellIs" dxfId="787" priority="62" operator="equal">
      <formula>0</formula>
    </cfRule>
  </conditionalFormatting>
  <conditionalFormatting sqref="N62:S62 N77:S77 N92:S92 N107:S107 N122:S122 N137:S137 N60:AC61 N75:AC76 N90:AC91 N105:AC106 N120:AC121 N135:AC136 N150:AC151">
    <cfRule type="cellIs" dxfId="786" priority="46" operator="equal">
      <formula>0</formula>
    </cfRule>
  </conditionalFormatting>
  <conditionalFormatting sqref="AC63:AC74 AC78:AC89 AC93:AC104 AC108:AC119 AC123:AC134 AC138:AC149">
    <cfRule type="cellIs" dxfId="785" priority="45" operator="equal">
      <formula>0</formula>
    </cfRule>
  </conditionalFormatting>
  <conditionalFormatting sqref="U62:AC62 U77:AC77 U92:AC92 U107:AC107 U122:AC122 U137:AC137 AC63:AC74 AC78:AC89 AC93:AC104 AC108:AC119 AC123:AC134 AC138:AC149">
    <cfRule type="cellIs" dxfId="784" priority="44" operator="equal">
      <formula>0</formula>
    </cfRule>
  </conditionalFormatting>
  <conditionalFormatting sqref="M60">
    <cfRule type="expression" dxfId="783" priority="43">
      <formula>$D$48=0</formula>
    </cfRule>
  </conditionalFormatting>
  <conditionalFormatting sqref="M63:M75">
    <cfRule type="expression" dxfId="782" priority="42">
      <formula>$D$48=0</formula>
    </cfRule>
  </conditionalFormatting>
  <conditionalFormatting sqref="M64:M74">
    <cfRule type="cellIs" dxfId="781" priority="41" operator="equal">
      <formula>0</formula>
    </cfRule>
  </conditionalFormatting>
  <conditionalFormatting sqref="M78:M90">
    <cfRule type="expression" dxfId="780" priority="40">
      <formula>$D$48=0</formula>
    </cfRule>
  </conditionalFormatting>
  <conditionalFormatting sqref="M79:M89">
    <cfRule type="cellIs" dxfId="779" priority="39" operator="equal">
      <formula>0</formula>
    </cfRule>
  </conditionalFormatting>
  <conditionalFormatting sqref="M93:M105">
    <cfRule type="expression" dxfId="778" priority="38">
      <formula>$D$48=0</formula>
    </cfRule>
  </conditionalFormatting>
  <conditionalFormatting sqref="M94:M104">
    <cfRule type="cellIs" dxfId="777" priority="37" operator="equal">
      <formula>0</formula>
    </cfRule>
  </conditionalFormatting>
  <conditionalFormatting sqref="M108:M120">
    <cfRule type="expression" dxfId="776" priority="36">
      <formula>$D$48=0</formula>
    </cfRule>
  </conditionalFormatting>
  <conditionalFormatting sqref="M109:M119">
    <cfRule type="cellIs" dxfId="775" priority="35" operator="equal">
      <formula>0</formula>
    </cfRule>
  </conditionalFormatting>
  <conditionalFormatting sqref="M123:M135">
    <cfRule type="expression" dxfId="774" priority="34">
      <formula>$D$48=0</formula>
    </cfRule>
  </conditionalFormatting>
  <conditionalFormatting sqref="M124:M134">
    <cfRule type="cellIs" dxfId="773" priority="33" operator="equal">
      <formula>0</formula>
    </cfRule>
  </conditionalFormatting>
  <conditionalFormatting sqref="M138:M150">
    <cfRule type="expression" dxfId="772" priority="32">
      <formula>$D$48=0</formula>
    </cfRule>
  </conditionalFormatting>
  <conditionalFormatting sqref="M139:M149">
    <cfRule type="cellIs" dxfId="771" priority="31" operator="equal">
      <formula>0</formula>
    </cfRule>
  </conditionalFormatting>
  <conditionalFormatting sqref="F35:F41">
    <cfRule type="cellIs" dxfId="770" priority="30" operator="notEqual">
      <formula>0</formula>
    </cfRule>
  </conditionalFormatting>
  <conditionalFormatting sqref="D35:F35 C36:E38 C39:F41">
    <cfRule type="cellIs" dxfId="769" priority="29" operator="equal">
      <formula>0</formula>
    </cfRule>
  </conditionalFormatting>
  <conditionalFormatting sqref="F36:F38">
    <cfRule type="cellIs" dxfId="768" priority="28" operator="equal">
      <formula>0</formula>
    </cfRule>
  </conditionalFormatting>
  <conditionalFormatting sqref="G35:G41">
    <cfRule type="cellIs" dxfId="767" priority="27" operator="equal">
      <formula>0</formula>
    </cfRule>
  </conditionalFormatting>
  <conditionalFormatting sqref="C35">
    <cfRule type="cellIs" dxfId="766" priority="26" operator="equal">
      <formula>0</formula>
    </cfRule>
  </conditionalFormatting>
  <conditionalFormatting sqref="K21 H21 H29 K23 K25 K27">
    <cfRule type="cellIs" dxfId="765" priority="25" operator="notEqual">
      <formula>0</formula>
    </cfRule>
  </conditionalFormatting>
  <conditionalFormatting sqref="K29">
    <cfRule type="cellIs" dxfId="764" priority="24" operator="notEqual">
      <formula>0</formula>
    </cfRule>
  </conditionalFormatting>
  <conditionalFormatting sqref="H23">
    <cfRule type="cellIs" dxfId="763" priority="23" operator="notEqual">
      <formula>0</formula>
    </cfRule>
  </conditionalFormatting>
  <conditionalFormatting sqref="H25">
    <cfRule type="cellIs" dxfId="762" priority="22" operator="notEqual">
      <formula>0</formula>
    </cfRule>
  </conditionalFormatting>
  <conditionalFormatting sqref="H27">
    <cfRule type="cellIs" dxfId="761" priority="21" operator="notEqual">
      <formula>0</formula>
    </cfRule>
  </conditionalFormatting>
  <conditionalFormatting sqref="N21:AC21 N22:AB29">
    <cfRule type="cellIs" dxfId="760" priority="20" operator="equal">
      <formula>0</formula>
    </cfRule>
  </conditionalFormatting>
  <conditionalFormatting sqref="AC22:AC29">
    <cfRule type="cellIs" dxfId="759" priority="19" operator="equal">
      <formula>0</formula>
    </cfRule>
  </conditionalFormatting>
  <conditionalFormatting sqref="AC6:AC14">
    <cfRule type="cellIs" dxfId="758" priority="18" operator="equal">
      <formula>0</formula>
    </cfRule>
  </conditionalFormatting>
  <conditionalFormatting sqref="E53:E54">
    <cfRule type="expression" dxfId="757" priority="17">
      <formula>$B53=""</formula>
    </cfRule>
  </conditionalFormatting>
  <conditionalFormatting sqref="E52">
    <cfRule type="expression" dxfId="756" priority="16">
      <formula>$B52=""</formula>
    </cfRule>
  </conditionalFormatting>
  <conditionalFormatting sqref="G53:G54">
    <cfRule type="expression" dxfId="755" priority="15">
      <formula>$B53=""</formula>
    </cfRule>
  </conditionalFormatting>
  <conditionalFormatting sqref="H53:H54">
    <cfRule type="expression" dxfId="754" priority="14">
      <formula>$B53=""</formula>
    </cfRule>
  </conditionalFormatting>
  <conditionalFormatting sqref="G52">
    <cfRule type="expression" dxfId="753" priority="13">
      <formula>$B52=""</formula>
    </cfRule>
  </conditionalFormatting>
  <conditionalFormatting sqref="H52">
    <cfRule type="expression" dxfId="752" priority="12">
      <formula>$B52=""</formula>
    </cfRule>
  </conditionalFormatting>
  <conditionalFormatting sqref="J53:J54">
    <cfRule type="expression" dxfId="751" priority="11">
      <formula>$B53=""</formula>
    </cfRule>
  </conditionalFormatting>
  <conditionalFormatting sqref="J52">
    <cfRule type="expression" dxfId="750" priority="10">
      <formula>$B52=""</formula>
    </cfRule>
  </conditionalFormatting>
  <conditionalFormatting sqref="E64:E65">
    <cfRule type="expression" dxfId="749" priority="9">
      <formula>$B64=""</formula>
    </cfRule>
  </conditionalFormatting>
  <conditionalFormatting sqref="G65">
    <cfRule type="expression" dxfId="748" priority="8">
      <formula>$B65=""</formula>
    </cfRule>
  </conditionalFormatting>
  <conditionalFormatting sqref="H65">
    <cfRule type="expression" dxfId="747" priority="7">
      <formula>$B65=""</formula>
    </cfRule>
  </conditionalFormatting>
  <conditionalFormatting sqref="G64">
    <cfRule type="expression" dxfId="746" priority="6">
      <formula>$B64=""</formula>
    </cfRule>
  </conditionalFormatting>
  <conditionalFormatting sqref="H64">
    <cfRule type="expression" dxfId="745" priority="5">
      <formula>$B64=""</formula>
    </cfRule>
  </conditionalFormatting>
  <conditionalFormatting sqref="J65">
    <cfRule type="expression" dxfId="744" priority="4">
      <formula>$B65=""</formula>
    </cfRule>
  </conditionalFormatting>
  <conditionalFormatting sqref="J64">
    <cfRule type="expression" dxfId="743" priority="3">
      <formula>$B64=""</formula>
    </cfRule>
  </conditionalFormatting>
  <conditionalFormatting sqref="AE6:AE14">
    <cfRule type="cellIs" dxfId="742" priority="2" operator="equal">
      <formula>0</formula>
    </cfRule>
  </conditionalFormatting>
  <conditionalFormatting sqref="AE6:AE14">
    <cfRule type="cellIs" dxfId="741" priority="1" operator="equal">
      <formula>0</formula>
    </cfRule>
  </conditionalFormatting>
  <dataValidations count="1">
    <dataValidation type="list" allowBlank="1" showInputMessage="1" showErrorMessage="1" sqref="D14" xr:uid="{00000000-0002-0000-0C00-000000000000}">
      <formula1>$AK$5:$AK$6</formula1>
    </dataValidation>
  </dataValidations>
  <pageMargins left="0.7" right="0.7" top="0.78740157500000008" bottom="0.78740157500000008" header="0.3" footer="0.3"/>
  <pageSetup paperSize="9" scale="30" orientation="portrait"/>
  <extLst>
    <ext xmlns:x14="http://schemas.microsoft.com/office/spreadsheetml/2009/9/main" uri="{78C0D931-6437-407d-A8EE-F0AAD7539E65}">
      <x14:conditionalFormattings>
        <x14:conditionalFormatting xmlns:xm="http://schemas.microsoft.com/office/excel/2006/main">
          <x14:cfRule type="expression" priority="236" id="{05F36C21-D9DD-473A-8154-EF449CD82F19}">
            <xm:f>AND($D48&gt;='Basisdaten zum Projekt'!$D$34,$D48&lt;='Basisdaten zum Projekt'!$E$34,'Basisdaten zum Projekt'!$F$34="x")</xm:f>
            <x14:dxf>
              <fill>
                <patternFill patternType="solid">
                  <fgColor indexed="26"/>
                  <bgColor indexed="26"/>
                </patternFill>
              </fill>
            </x14:dxf>
          </x14:cfRule>
          <xm:sqref>AB48:AB59 AB78:AB89 AB93:AB104 AB108:AB119 AB123:AB134 AB138:AB149</xm:sqref>
        </x14:conditionalFormatting>
        <x14:conditionalFormatting xmlns:xm="http://schemas.microsoft.com/office/excel/2006/main">
          <x14:cfRule type="expression" priority="235" id="{07ECA4AD-E19B-4825-8D6B-4A13A689CB80}">
            <xm:f>AND($D48&gt;='Basisdaten zum Projekt'!$D$33,$D48&lt;='Basisdaten zum Projekt'!$E$33,'Basisdaten zum Projekt'!$F$33="x")</xm:f>
            <x14:dxf>
              <fill>
                <patternFill patternType="solid">
                  <fgColor indexed="26"/>
                  <bgColor indexed="26"/>
                </patternFill>
              </fill>
            </x14:dxf>
          </x14:cfRule>
          <xm:sqref>AA48:AA59 AA78:AA89 AA93:AA104 AA108:AA119 AA123:AA134 AA138:AA149</xm:sqref>
        </x14:conditionalFormatting>
        <x14:conditionalFormatting xmlns:xm="http://schemas.microsoft.com/office/excel/2006/main">
          <x14:cfRule type="expression" priority="234" id="{A40ACFE7-0451-4D0D-867E-6BC1FBEB1699}">
            <xm:f>AND($D48&gt;='Basisdaten zum Projekt'!$D$32,$D48&lt;='Basisdaten zum Projekt'!$E$32,'Basisdaten zum Projekt'!$F$32="x")</xm:f>
            <x14:dxf>
              <fill>
                <patternFill patternType="solid">
                  <fgColor indexed="26"/>
                  <bgColor indexed="26"/>
                </patternFill>
              </fill>
            </x14:dxf>
          </x14:cfRule>
          <xm:sqref>Z48:Z59 Z78:Z89 Z93:Z104 Z108:Z119 Z123:Z134 Z138:Z149</xm:sqref>
        </x14:conditionalFormatting>
        <x14:conditionalFormatting xmlns:xm="http://schemas.microsoft.com/office/excel/2006/main">
          <x14:cfRule type="expression" priority="233" id="{CDFBD3EF-AFBA-4AB5-A15E-1C8210361BB4}">
            <xm:f>AND($D48&gt;='Basisdaten zum Projekt'!$D$31,$D48&lt;='Basisdaten zum Projekt'!$E$31,'Basisdaten zum Projekt'!$F$31="x")</xm:f>
            <x14:dxf>
              <fill>
                <patternFill patternType="solid">
                  <fgColor indexed="26"/>
                  <bgColor indexed="26"/>
                </patternFill>
              </fill>
            </x14:dxf>
          </x14:cfRule>
          <xm:sqref>Y48:Y59 Y78:Y89 Y93:Y104 Y108:Y119 Y123:Y134 Y138:Y149</xm:sqref>
        </x14:conditionalFormatting>
        <x14:conditionalFormatting xmlns:xm="http://schemas.microsoft.com/office/excel/2006/main">
          <x14:cfRule type="expression" priority="232" id="{B2793FAD-9ACF-4216-BBD7-D61ACBC1956B}">
            <xm:f>AND($D48&gt;='Basisdaten zum Projekt'!$D$30,$D48&lt;='Basisdaten zum Projekt'!$E$30,'Basisdaten zum Projekt'!$F$30="x")</xm:f>
            <x14:dxf>
              <fill>
                <patternFill patternType="solid">
                  <fgColor indexed="26"/>
                  <bgColor indexed="26"/>
                </patternFill>
              </fill>
            </x14:dxf>
          </x14:cfRule>
          <xm:sqref>X48:X59 X78:X89 X93:X104 X108:X119 X123:X134 X138:X149</xm:sqref>
        </x14:conditionalFormatting>
        <x14:conditionalFormatting xmlns:xm="http://schemas.microsoft.com/office/excel/2006/main">
          <x14:cfRule type="expression" priority="231" id="{70E4E947-DA7B-4614-A18D-5DF06DA1DEDD}">
            <xm:f>AND($D48&gt;='Basisdaten zum Projekt'!$D$29,$D48&lt;='Basisdaten zum Projekt'!$E$29,'Basisdaten zum Projekt'!$F$29="x")</xm:f>
            <x14:dxf>
              <fill>
                <patternFill patternType="solid">
                  <fgColor indexed="26"/>
                  <bgColor indexed="26"/>
                </patternFill>
              </fill>
            </x14:dxf>
          </x14:cfRule>
          <xm:sqref>W48:W59 W78:W89 W93:W104 W108:W119 W123:W134 W138:W149</xm:sqref>
        </x14:conditionalFormatting>
        <x14:conditionalFormatting xmlns:xm="http://schemas.microsoft.com/office/excel/2006/main">
          <x14:cfRule type="expression" priority="230" id="{B9B8BB35-88D1-4565-83E4-C20A2D0D27E7}">
            <xm:f>AND($D48&gt;='Basisdaten zum Projekt'!$D$28,$D48&lt;='Basisdaten zum Projekt'!$E$28,'Basisdaten zum Projekt'!$F$28="x")</xm:f>
            <x14:dxf>
              <fill>
                <patternFill patternType="solid">
                  <fgColor indexed="26"/>
                  <bgColor indexed="26"/>
                </patternFill>
              </fill>
            </x14:dxf>
          </x14:cfRule>
          <xm:sqref>V48:V59 V78:V89 V93:V104 V108:V119 V123:V134 V138:V149</xm:sqref>
        </x14:conditionalFormatting>
        <x14:conditionalFormatting xmlns:xm="http://schemas.microsoft.com/office/excel/2006/main">
          <x14:cfRule type="expression" priority="229" id="{8DF4925C-182E-4F72-8D20-1C45559BF6AB}">
            <xm:f>AND(D48&gt;='Basisdaten zum Projekt'!$D$27,D48&lt;='Basisdaten zum Projekt'!$E$27,'Basisdaten zum Projekt'!$F$27="x")</xm:f>
            <x14:dxf>
              <fill>
                <patternFill patternType="solid">
                  <fgColor indexed="26"/>
                  <bgColor indexed="26"/>
                </patternFill>
              </fill>
            </x14:dxf>
          </x14:cfRule>
          <xm:sqref>U48:U59 U78:U89 U93:U104 U108:U119 U123:U134 U138:U149</xm:sqref>
        </x14:conditionalFormatting>
        <x14:conditionalFormatting xmlns:xm="http://schemas.microsoft.com/office/excel/2006/main">
          <x14:cfRule type="expression" priority="228" id="{BAA3510E-75D9-4A71-8BA9-304BA1F778A4}">
            <xm:f>AND($D48&gt;='Basisdaten zum Projekt'!$D$26,$D48&lt;='Basisdaten zum Projekt'!$E$26,'Basisdaten zum Projekt'!$F$26="x")</xm:f>
            <x14:dxf>
              <fill>
                <patternFill patternType="solid">
                  <fgColor indexed="26"/>
                  <bgColor indexed="26"/>
                </patternFill>
              </fill>
            </x14:dxf>
          </x14:cfRule>
          <xm:sqref>T48:T59 T78:T89 T93:T104 T108:T119 T123:T134 T138:T149</xm:sqref>
        </x14:conditionalFormatting>
        <x14:conditionalFormatting xmlns:xm="http://schemas.microsoft.com/office/excel/2006/main">
          <x14:cfRule type="expression" priority="227" id="{2732C312-89DB-4E27-9958-4E1958E9835C}">
            <xm:f>AND($D48&gt;='Basisdaten zum Projekt'!$D$25,$D48&lt;='Basisdaten zum Projekt'!$E$25,'Basisdaten zum Projekt'!$F$25="x")</xm:f>
            <x14:dxf>
              <fill>
                <patternFill patternType="solid">
                  <fgColor indexed="26"/>
                  <bgColor indexed="26"/>
                </patternFill>
              </fill>
            </x14:dxf>
          </x14:cfRule>
          <xm:sqref>S48:S59 S78:S89 S93:S104 S108:S119 S123:S134 S138:S149</xm:sqref>
        </x14:conditionalFormatting>
        <x14:conditionalFormatting xmlns:xm="http://schemas.microsoft.com/office/excel/2006/main">
          <x14:cfRule type="expression" priority="226" id="{CF541A2A-DA43-4B44-B3D1-A08B8E523883}">
            <xm:f>AND($D48&gt;='Basisdaten zum Projekt'!$D$24,$D48&lt;='Basisdaten zum Projekt'!$E$24,'Basisdaten zum Projekt'!$F$24="x")</xm:f>
            <x14:dxf>
              <fill>
                <patternFill patternType="solid">
                  <fgColor indexed="26"/>
                  <bgColor indexed="26"/>
                </patternFill>
              </fill>
            </x14:dxf>
          </x14:cfRule>
          <xm:sqref>R48:R59 R78:R89 R93:R104 R108:R119 R123:R134 R138:R149</xm:sqref>
        </x14:conditionalFormatting>
        <x14:conditionalFormatting xmlns:xm="http://schemas.microsoft.com/office/excel/2006/main">
          <x14:cfRule type="expression" priority="225" id="{39D6CC7D-157A-42C9-90DB-D8002A31F7F4}">
            <xm:f>AND($D48&gt;='Basisdaten zum Projekt'!$D$23,$D48&lt;='Basisdaten zum Projekt'!$E$23,'Basisdaten zum Projekt'!$F$23="x")</xm:f>
            <x14:dxf>
              <fill>
                <patternFill patternType="solid">
                  <fgColor indexed="26"/>
                  <bgColor indexed="26"/>
                </patternFill>
              </fill>
            </x14:dxf>
          </x14:cfRule>
          <xm:sqref>Q48:Q59 Q78:Q89 Q93:Q104 Q108:Q119 Q123:Q134 Q138:Q149</xm:sqref>
        </x14:conditionalFormatting>
        <x14:conditionalFormatting xmlns:xm="http://schemas.microsoft.com/office/excel/2006/main">
          <x14:cfRule type="expression" priority="224" id="{860A8F3A-E196-4329-A304-2ADB25140780}">
            <xm:f>AND($D48&gt;='Basisdaten zum Projekt'!$D$22,$D48&lt;='Basisdaten zum Projekt'!$E$22,'Basisdaten zum Projekt'!$F$22="x")</xm:f>
            <x14:dxf>
              <fill>
                <patternFill patternType="solid">
                  <fgColor indexed="26"/>
                  <bgColor indexed="26"/>
                </patternFill>
              </fill>
            </x14:dxf>
          </x14:cfRule>
          <xm:sqref>P48:P59 P78:P89 P93:P104 P108:P119 P123:P134 P138:P149</xm:sqref>
        </x14:conditionalFormatting>
        <x14:conditionalFormatting xmlns:xm="http://schemas.microsoft.com/office/excel/2006/main">
          <x14:cfRule type="expression" priority="223" id="{90DFDF22-A2E1-42BF-B0EA-E6FCF16F93D8}">
            <xm:f>AND($D48&gt;='Basisdaten zum Projekt'!$D$21,$D48&lt;='Basisdaten zum Projekt'!$E$21,'Basisdaten zum Projekt'!$F$21="x")</xm:f>
            <x14:dxf>
              <fill>
                <patternFill patternType="solid">
                  <fgColor indexed="26"/>
                  <bgColor indexed="26"/>
                </patternFill>
              </fill>
            </x14:dxf>
          </x14:cfRule>
          <xm:sqref>O48:O59 O78:O89 O93:O104 O108:O119 O123:O134 O138:O149</xm:sqref>
        </x14:conditionalFormatting>
        <x14:conditionalFormatting xmlns:xm="http://schemas.microsoft.com/office/excel/2006/main">
          <x14:cfRule type="expression" priority="222" id="{94E5ABAF-02E6-47FA-AF7B-AB55455B8FD9}">
            <xm:f>AND($D48&gt;='Basisdaten zum Projekt'!$D$20,$D48&lt;='Basisdaten zum Projekt'!$E$20,'Basisdaten zum Projekt'!$F$20="x")</xm:f>
            <x14:dxf>
              <fill>
                <patternFill patternType="solid">
                  <fgColor indexed="26"/>
                  <bgColor indexed="26"/>
                </patternFill>
              </fill>
            </x14:dxf>
          </x14:cfRule>
          <xm:sqref>N48:N59 N78:N89 N93:N104 N108:N119 N123:N134 N138:N149</xm:sqref>
        </x14:conditionalFormatting>
        <x14:conditionalFormatting xmlns:xm="http://schemas.microsoft.com/office/excel/2006/main">
          <x14:cfRule type="cellIs" priority="208" operator="greaterThan" id="{BB3EF60D-470A-4CA6-9DE3-0BD5233ED4AE}">
            <xm:f>'Basisdaten zum Projekt'!$C$7</xm:f>
            <x14:dxf>
              <font>
                <color rgb="FFF2F2F2"/>
              </font>
            </x14:dxf>
          </x14:cfRule>
          <xm:sqref>C48:C62 C75:C77 C90:C149</xm:sqref>
        </x14:conditionalFormatting>
        <x14:conditionalFormatting xmlns:xm="http://schemas.microsoft.com/office/excel/2006/main">
          <x14:cfRule type="cellIs" priority="101" operator="greaterThan" id="{5BD2ED7A-B0E4-4DAE-AA47-BC55A379CB8E}">
            <xm:f>'Basisdaten zum Projekt'!$C$7</xm:f>
            <x14:dxf>
              <font>
                <color rgb="FFF2F2F2"/>
              </font>
            </x14:dxf>
          </x14:cfRule>
          <xm:sqref>C63:C74</xm:sqref>
        </x14:conditionalFormatting>
        <x14:conditionalFormatting xmlns:xm="http://schemas.microsoft.com/office/excel/2006/main">
          <x14:cfRule type="cellIs" priority="95" operator="greaterThan" id="{A7D7907D-377B-4541-A9AB-7B9E623D70CA}">
            <xm:f>'Basisdaten zum Projekt'!$C$7</xm:f>
            <x14:dxf>
              <font>
                <color rgb="FFF2F2F2"/>
              </font>
            </x14:dxf>
          </x14:cfRule>
          <xm:sqref>C78:C89</xm:sqref>
        </x14:conditionalFormatting>
        <x14:conditionalFormatting xmlns:xm="http://schemas.microsoft.com/office/excel/2006/main">
          <x14:cfRule type="expression" priority="61" id="{FFAAD4AD-0A6D-4C25-A1B1-4B5F6196006F}">
            <xm:f>AND($D63&gt;='Basisdaten zum Projekt'!$D$34,$D63&lt;='Basisdaten zum Projekt'!$E$34,'Basisdaten zum Projekt'!$F$34="x")</xm:f>
            <x14:dxf>
              <fill>
                <patternFill patternType="solid">
                  <fgColor indexed="26"/>
                  <bgColor indexed="26"/>
                </patternFill>
              </fill>
            </x14:dxf>
          </x14:cfRule>
          <xm:sqref>AB63:AB74</xm:sqref>
        </x14:conditionalFormatting>
        <x14:conditionalFormatting xmlns:xm="http://schemas.microsoft.com/office/excel/2006/main">
          <x14:cfRule type="expression" priority="60" id="{EE7B46CC-7BCC-4924-8C28-E9E32F52D741}">
            <xm:f>AND($D63&gt;='Basisdaten zum Projekt'!$D$33,$D63&lt;='Basisdaten zum Projekt'!$E$33,'Basisdaten zum Projekt'!$F$33="x")</xm:f>
            <x14:dxf>
              <fill>
                <patternFill patternType="solid">
                  <fgColor indexed="26"/>
                  <bgColor indexed="26"/>
                </patternFill>
              </fill>
            </x14:dxf>
          </x14:cfRule>
          <xm:sqref>AA63:AA74</xm:sqref>
        </x14:conditionalFormatting>
        <x14:conditionalFormatting xmlns:xm="http://schemas.microsoft.com/office/excel/2006/main">
          <x14:cfRule type="expression" priority="59" id="{31F89DE8-EBCE-450D-B063-CDC02BC04598}">
            <xm:f>AND($D63&gt;='Basisdaten zum Projekt'!$D$32,$D63&lt;='Basisdaten zum Projekt'!$E$32,'Basisdaten zum Projekt'!$F$32="x")</xm:f>
            <x14:dxf>
              <fill>
                <patternFill patternType="solid">
                  <fgColor indexed="26"/>
                  <bgColor indexed="26"/>
                </patternFill>
              </fill>
            </x14:dxf>
          </x14:cfRule>
          <xm:sqref>Z63:Z74</xm:sqref>
        </x14:conditionalFormatting>
        <x14:conditionalFormatting xmlns:xm="http://schemas.microsoft.com/office/excel/2006/main">
          <x14:cfRule type="expression" priority="58" id="{206C5FC3-1298-4AB4-84EF-EE05AAB219FA}">
            <xm:f>AND($D63&gt;='Basisdaten zum Projekt'!$D$31,$D63&lt;='Basisdaten zum Projekt'!$E$31,'Basisdaten zum Projekt'!$F$31="x")</xm:f>
            <x14:dxf>
              <fill>
                <patternFill patternType="solid">
                  <fgColor indexed="26"/>
                  <bgColor indexed="26"/>
                </patternFill>
              </fill>
            </x14:dxf>
          </x14:cfRule>
          <xm:sqref>Y63:Y74</xm:sqref>
        </x14:conditionalFormatting>
        <x14:conditionalFormatting xmlns:xm="http://schemas.microsoft.com/office/excel/2006/main">
          <x14:cfRule type="expression" priority="57" id="{36D59FD8-6F26-46A1-9D2B-ADF25A48EB27}">
            <xm:f>AND($D63&gt;='Basisdaten zum Projekt'!$D$30,$D63&lt;='Basisdaten zum Projekt'!$E$30,'Basisdaten zum Projekt'!$F$30="x")</xm:f>
            <x14:dxf>
              <fill>
                <patternFill patternType="solid">
                  <fgColor indexed="26"/>
                  <bgColor indexed="26"/>
                </patternFill>
              </fill>
            </x14:dxf>
          </x14:cfRule>
          <xm:sqref>X63:X74</xm:sqref>
        </x14:conditionalFormatting>
        <x14:conditionalFormatting xmlns:xm="http://schemas.microsoft.com/office/excel/2006/main">
          <x14:cfRule type="expression" priority="56" id="{2308ECE6-DDE5-4D93-8A87-E3C7B1880B21}">
            <xm:f>AND($D63&gt;='Basisdaten zum Projekt'!$D$29,$D63&lt;='Basisdaten zum Projekt'!$E$29,'Basisdaten zum Projekt'!$F$29="x")</xm:f>
            <x14:dxf>
              <fill>
                <patternFill patternType="solid">
                  <fgColor indexed="26"/>
                  <bgColor indexed="26"/>
                </patternFill>
              </fill>
            </x14:dxf>
          </x14:cfRule>
          <xm:sqref>W63:W74</xm:sqref>
        </x14:conditionalFormatting>
        <x14:conditionalFormatting xmlns:xm="http://schemas.microsoft.com/office/excel/2006/main">
          <x14:cfRule type="expression" priority="55" id="{F188987E-EE53-4F9E-B06A-562A7F08BAF2}">
            <xm:f>AND($D63&gt;='Basisdaten zum Projekt'!$D$28,$D63&lt;='Basisdaten zum Projekt'!$E$28,'Basisdaten zum Projekt'!$F$28="x")</xm:f>
            <x14:dxf>
              <fill>
                <patternFill patternType="solid">
                  <fgColor indexed="26"/>
                  <bgColor indexed="26"/>
                </patternFill>
              </fill>
            </x14:dxf>
          </x14:cfRule>
          <xm:sqref>V63:V74</xm:sqref>
        </x14:conditionalFormatting>
        <x14:conditionalFormatting xmlns:xm="http://schemas.microsoft.com/office/excel/2006/main">
          <x14:cfRule type="expression" priority="54" id="{7D75E5DD-E3B9-41D3-8E4C-C47FFEA0FF6E}">
            <xm:f>AND(D63&gt;='Basisdaten zum Projekt'!$D$27,D63&lt;='Basisdaten zum Projekt'!$E$27,'Basisdaten zum Projekt'!$F$27="x")</xm:f>
            <x14:dxf>
              <fill>
                <patternFill patternType="solid">
                  <fgColor indexed="26"/>
                  <bgColor indexed="26"/>
                </patternFill>
              </fill>
            </x14:dxf>
          </x14:cfRule>
          <xm:sqref>U63:U74</xm:sqref>
        </x14:conditionalFormatting>
        <x14:conditionalFormatting xmlns:xm="http://schemas.microsoft.com/office/excel/2006/main">
          <x14:cfRule type="expression" priority="53" id="{F7220E49-C55A-4560-9DBC-382659D903CE}">
            <xm:f>AND($D63&gt;='Basisdaten zum Projekt'!$D$26,$D63&lt;='Basisdaten zum Projekt'!$E$26,'Basisdaten zum Projekt'!$F$26="x")</xm:f>
            <x14:dxf>
              <fill>
                <patternFill patternType="solid">
                  <fgColor indexed="26"/>
                  <bgColor indexed="26"/>
                </patternFill>
              </fill>
            </x14:dxf>
          </x14:cfRule>
          <xm:sqref>T63:T74</xm:sqref>
        </x14:conditionalFormatting>
        <x14:conditionalFormatting xmlns:xm="http://schemas.microsoft.com/office/excel/2006/main">
          <x14:cfRule type="expression" priority="52" id="{204FC854-3197-4E6E-993B-C063EC7769CC}">
            <xm:f>AND($D63&gt;='Basisdaten zum Projekt'!$D$25,$D63&lt;='Basisdaten zum Projekt'!$E$25,'Basisdaten zum Projekt'!$F$25="x")</xm:f>
            <x14:dxf>
              <fill>
                <patternFill patternType="solid">
                  <fgColor indexed="26"/>
                  <bgColor indexed="26"/>
                </patternFill>
              </fill>
            </x14:dxf>
          </x14:cfRule>
          <xm:sqref>S63:S74</xm:sqref>
        </x14:conditionalFormatting>
        <x14:conditionalFormatting xmlns:xm="http://schemas.microsoft.com/office/excel/2006/main">
          <x14:cfRule type="expression" priority="51" id="{6A8C641B-4F5A-41F0-A462-CDDD22E0B508}">
            <xm:f>AND($D63&gt;='Basisdaten zum Projekt'!$D$24,$D63&lt;='Basisdaten zum Projekt'!$E$24,'Basisdaten zum Projekt'!$F$24="x")</xm:f>
            <x14:dxf>
              <fill>
                <patternFill patternType="solid">
                  <fgColor indexed="26"/>
                  <bgColor indexed="26"/>
                </patternFill>
              </fill>
            </x14:dxf>
          </x14:cfRule>
          <xm:sqref>R63:R74</xm:sqref>
        </x14:conditionalFormatting>
        <x14:conditionalFormatting xmlns:xm="http://schemas.microsoft.com/office/excel/2006/main">
          <x14:cfRule type="expression" priority="50" id="{3C71825C-75F8-4247-A9E0-956688F40368}">
            <xm:f>AND($D63&gt;='Basisdaten zum Projekt'!$D$23,$D63&lt;='Basisdaten zum Projekt'!$E$23,'Basisdaten zum Projekt'!$F$23="x")</xm:f>
            <x14:dxf>
              <fill>
                <patternFill patternType="solid">
                  <fgColor indexed="26"/>
                  <bgColor indexed="26"/>
                </patternFill>
              </fill>
            </x14:dxf>
          </x14:cfRule>
          <xm:sqref>Q63:Q74</xm:sqref>
        </x14:conditionalFormatting>
        <x14:conditionalFormatting xmlns:xm="http://schemas.microsoft.com/office/excel/2006/main">
          <x14:cfRule type="expression" priority="49" id="{B582AB41-6F7F-443E-9D2C-7E7DC740BF2B}">
            <xm:f>AND($D63&gt;='Basisdaten zum Projekt'!$D$22,$D63&lt;='Basisdaten zum Projekt'!$E$22,'Basisdaten zum Projekt'!$F$22="x")</xm:f>
            <x14:dxf>
              <fill>
                <patternFill patternType="solid">
                  <fgColor indexed="26"/>
                  <bgColor indexed="26"/>
                </patternFill>
              </fill>
            </x14:dxf>
          </x14:cfRule>
          <xm:sqref>P63:P74</xm:sqref>
        </x14:conditionalFormatting>
        <x14:conditionalFormatting xmlns:xm="http://schemas.microsoft.com/office/excel/2006/main">
          <x14:cfRule type="expression" priority="48" id="{65EEF9B5-7CE6-41C0-8F44-BAB9D0A58131}">
            <xm:f>AND($D63&gt;='Basisdaten zum Projekt'!$D$21,$D63&lt;='Basisdaten zum Projekt'!$E$21,'Basisdaten zum Projekt'!$F$21="x")</xm:f>
            <x14:dxf>
              <fill>
                <patternFill patternType="solid">
                  <fgColor indexed="26"/>
                  <bgColor indexed="26"/>
                </patternFill>
              </fill>
            </x14:dxf>
          </x14:cfRule>
          <xm:sqref>O63:O74</xm:sqref>
        </x14:conditionalFormatting>
        <x14:conditionalFormatting xmlns:xm="http://schemas.microsoft.com/office/excel/2006/main">
          <x14:cfRule type="expression" priority="47" id="{426A6BFB-7D9E-4E34-BBB4-9D34BED26949}">
            <xm:f>AND($D63&gt;='Basisdaten zum Projekt'!$D$20,$D63&lt;='Basisdaten zum Projekt'!$E$20,'Basisdaten zum Projekt'!$F$20="x")</xm:f>
            <x14:dxf>
              <fill>
                <patternFill patternType="solid">
                  <fgColor indexed="26"/>
                  <bgColor indexed="26"/>
                </patternFill>
              </fill>
            </x14:dxf>
          </x14:cfRule>
          <xm:sqref>N63:N74</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xr:uid="{00000000-0002-0000-0C00-000001000000}">
          <x14:formula1>
            <xm:f>'Übersicht Berichte'!$A$3:$A$8</xm:f>
          </x14:formula1>
          <xm:sqref>H5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AL180"/>
  <sheetViews>
    <sheetView showGridLines="0" topLeftCell="Z1" zoomScale="70" zoomScaleNormal="70" workbookViewId="0">
      <selection activeCell="AE6" sqref="AE6:AE14"/>
    </sheetView>
  </sheetViews>
  <sheetFormatPr baseColWidth="10" defaultColWidth="11.5546875" defaultRowHeight="15" outlineLevelRow="1" outlineLevelCol="1" x14ac:dyDescent="0.25"/>
  <cols>
    <col min="1" max="2" width="11.109375" style="4" customWidth="1"/>
    <col min="3" max="11" width="14.6640625" style="4" customWidth="1"/>
    <col min="12" max="12" width="4.77734375" style="4" customWidth="1"/>
    <col min="13" max="13" width="9.5546875" style="4" customWidth="1"/>
    <col min="14" max="14" width="10" style="4" customWidth="1"/>
    <col min="15" max="15" width="10.5546875" style="4" customWidth="1"/>
    <col min="16" max="18" width="10.33203125" style="4" customWidth="1"/>
    <col min="19" max="28" width="10.33203125" style="4" customWidth="1" outlineLevel="1"/>
    <col min="29" max="29" width="10.21875" style="4" bestFit="1" customWidth="1"/>
    <col min="30" max="30" width="19.5546875" style="4" bestFit="1" customWidth="1"/>
    <col min="31" max="31" width="14.77734375" style="4" customWidth="1"/>
    <col min="32" max="36" width="11.5546875" style="4"/>
    <col min="37" max="37" width="0" style="4" hidden="1" customWidth="1"/>
    <col min="38" max="16384" width="11.5546875" style="4"/>
  </cols>
  <sheetData>
    <row r="3" spans="3:38" ht="60.75" customHeight="1" x14ac:dyDescent="0.5">
      <c r="C3" s="370" t="s">
        <v>300</v>
      </c>
      <c r="D3" s="370"/>
      <c r="E3" s="370"/>
      <c r="F3" s="370"/>
      <c r="G3" s="370"/>
      <c r="H3" s="370"/>
      <c r="M3" s="376" t="s">
        <v>301</v>
      </c>
      <c r="N3" s="376"/>
      <c r="O3" s="376"/>
      <c r="P3" s="376"/>
      <c r="Q3" s="376"/>
      <c r="R3" s="376"/>
      <c r="S3" s="376"/>
      <c r="T3" s="376"/>
      <c r="U3" s="376"/>
      <c r="V3" s="376"/>
      <c r="W3" s="376"/>
      <c r="X3" s="376"/>
      <c r="Y3" s="376"/>
      <c r="Z3" s="376"/>
      <c r="AA3" s="376"/>
      <c r="AB3" s="376"/>
      <c r="AC3" s="376"/>
      <c r="AD3" s="376"/>
      <c r="AE3" s="376"/>
      <c r="AF3" s="190"/>
      <c r="AG3" s="190"/>
      <c r="AH3" s="190"/>
      <c r="AI3" s="190"/>
      <c r="AJ3" s="190"/>
      <c r="AK3" s="190"/>
      <c r="AL3" s="190"/>
    </row>
    <row r="4" spans="3:38" ht="15.75" thickBot="1" x14ac:dyDescent="0.3">
      <c r="K4" s="76"/>
      <c r="N4" s="77"/>
    </row>
    <row r="5" spans="3:38" ht="37.5" customHeight="1" x14ac:dyDescent="0.25">
      <c r="C5" s="78" t="s">
        <v>302</v>
      </c>
      <c r="D5" s="207"/>
      <c r="E5" s="79"/>
      <c r="F5" s="80"/>
      <c r="G5" s="230" t="s">
        <v>303</v>
      </c>
      <c r="H5" s="239"/>
      <c r="N5" s="81" t="s">
        <v>304</v>
      </c>
      <c r="O5" s="81" t="s">
        <v>305</v>
      </c>
      <c r="P5" s="81" t="s">
        <v>306</v>
      </c>
      <c r="Q5" s="81" t="s">
        <v>307</v>
      </c>
      <c r="R5" s="81" t="s">
        <v>308</v>
      </c>
      <c r="S5" s="81" t="s">
        <v>309</v>
      </c>
      <c r="T5" s="81" t="s">
        <v>310</v>
      </c>
      <c r="U5" s="81" t="s">
        <v>311</v>
      </c>
      <c r="V5" s="81" t="s">
        <v>312</v>
      </c>
      <c r="W5" s="81" t="s">
        <v>313</v>
      </c>
      <c r="X5" s="81" t="s">
        <v>314</v>
      </c>
      <c r="Y5" s="81" t="s">
        <v>315</v>
      </c>
      <c r="Z5" s="81" t="s">
        <v>316</v>
      </c>
      <c r="AA5" s="81" t="s">
        <v>317</v>
      </c>
      <c r="AB5" s="81" t="s">
        <v>291</v>
      </c>
      <c r="AC5" s="82" t="s">
        <v>292</v>
      </c>
      <c r="AD5" s="83" t="s">
        <v>318</v>
      </c>
      <c r="AE5" s="84" t="s">
        <v>319</v>
      </c>
      <c r="AK5" s="4" t="s">
        <v>320</v>
      </c>
    </row>
    <row r="6" spans="3:38" ht="18.75" outlineLevel="1" x14ac:dyDescent="0.3">
      <c r="C6" s="85" t="s">
        <v>321</v>
      </c>
      <c r="D6" s="371"/>
      <c r="E6" s="372"/>
      <c r="G6" s="230" t="s">
        <v>322</v>
      </c>
      <c r="H6" s="240"/>
      <c r="M6" s="249" t="s">
        <v>77</v>
      </c>
      <c r="N6" s="214"/>
      <c r="O6" s="86"/>
      <c r="P6" s="86"/>
      <c r="Q6" s="86"/>
      <c r="R6" s="86"/>
      <c r="S6" s="86">
        <v>0</v>
      </c>
      <c r="T6" s="86">
        <v>0</v>
      </c>
      <c r="U6" s="86">
        <v>0</v>
      </c>
      <c r="V6" s="86">
        <v>0</v>
      </c>
      <c r="W6" s="86">
        <v>0</v>
      </c>
      <c r="X6" s="86">
        <v>0</v>
      </c>
      <c r="Y6" s="86">
        <v>0</v>
      </c>
      <c r="Z6" s="86">
        <v>0</v>
      </c>
      <c r="AA6" s="86">
        <v>0</v>
      </c>
      <c r="AB6" s="86">
        <v>0</v>
      </c>
      <c r="AC6" s="196">
        <f t="shared" ref="AC6:AC14" si="0">SUM(N6:AB6)</f>
        <v>0</v>
      </c>
      <c r="AD6" s="265"/>
      <c r="AE6" s="88"/>
      <c r="AK6" s="4" t="s">
        <v>323</v>
      </c>
    </row>
    <row r="7" spans="3:38" ht="18.75" outlineLevel="1" x14ac:dyDescent="0.3">
      <c r="C7" s="89"/>
      <c r="H7" s="90"/>
      <c r="M7" s="251" t="s">
        <v>142</v>
      </c>
      <c r="N7" s="86"/>
      <c r="O7" s="86"/>
      <c r="P7" s="86"/>
      <c r="Q7" s="86"/>
      <c r="R7" s="86"/>
      <c r="S7" s="86"/>
      <c r="T7" s="86"/>
      <c r="U7" s="86"/>
      <c r="V7" s="86"/>
      <c r="W7" s="86"/>
      <c r="X7" s="86"/>
      <c r="Y7" s="86"/>
      <c r="Z7" s="86"/>
      <c r="AA7" s="86"/>
      <c r="AB7" s="86"/>
      <c r="AC7" s="196">
        <f t="shared" si="0"/>
        <v>0</v>
      </c>
      <c r="AD7" s="265"/>
      <c r="AE7" s="88"/>
    </row>
    <row r="8" spans="3:38" ht="18.75" customHeight="1" outlineLevel="1" x14ac:dyDescent="0.3">
      <c r="C8" s="379" t="s">
        <v>324</v>
      </c>
      <c r="D8" s="231" t="s">
        <v>83</v>
      </c>
      <c r="E8" s="231" t="s">
        <v>84</v>
      </c>
      <c r="F8" s="231" t="s">
        <v>325</v>
      </c>
      <c r="G8" s="231" t="s">
        <v>326</v>
      </c>
      <c r="H8" s="231" t="s">
        <v>327</v>
      </c>
      <c r="M8" s="252" t="s">
        <v>78</v>
      </c>
      <c r="N8" s="86"/>
      <c r="O8" s="86"/>
      <c r="P8" s="86"/>
      <c r="Q8" s="86"/>
      <c r="R8" s="86"/>
      <c r="S8" s="86"/>
      <c r="T8" s="86"/>
      <c r="U8" s="86"/>
      <c r="V8" s="86"/>
      <c r="W8" s="86"/>
      <c r="X8" s="86"/>
      <c r="Y8" s="86"/>
      <c r="Z8" s="86"/>
      <c r="AA8" s="86"/>
      <c r="AB8" s="86"/>
      <c r="AC8" s="196">
        <f t="shared" si="0"/>
        <v>0</v>
      </c>
      <c r="AD8" s="265"/>
      <c r="AE8" s="88"/>
    </row>
    <row r="9" spans="3:38" ht="18.75" outlineLevel="1" x14ac:dyDescent="0.3">
      <c r="C9" s="380"/>
      <c r="D9" s="91"/>
      <c r="E9" s="91"/>
      <c r="F9" s="206"/>
      <c r="G9" s="93"/>
      <c r="H9" s="93"/>
      <c r="M9" s="253" t="s">
        <v>177</v>
      </c>
      <c r="N9" s="86"/>
      <c r="O9" s="86"/>
      <c r="P9" s="86"/>
      <c r="Q9" s="86"/>
      <c r="R9" s="86"/>
      <c r="S9" s="86"/>
      <c r="T9" s="86"/>
      <c r="U9" s="86"/>
      <c r="V9" s="86"/>
      <c r="W9" s="86"/>
      <c r="X9" s="86"/>
      <c r="Y9" s="86"/>
      <c r="Z9" s="86"/>
      <c r="AA9" s="86"/>
      <c r="AB9" s="86"/>
      <c r="AC9" s="196">
        <f t="shared" si="0"/>
        <v>0</v>
      </c>
      <c r="AD9" s="265"/>
      <c r="AE9" s="88"/>
    </row>
    <row r="10" spans="3:38" ht="18.75" outlineLevel="1" x14ac:dyDescent="0.3">
      <c r="C10" s="380"/>
      <c r="D10" s="91"/>
      <c r="E10" s="91"/>
      <c r="F10" s="206"/>
      <c r="G10" s="93"/>
      <c r="H10" s="93"/>
      <c r="M10" s="254" t="s">
        <v>79</v>
      </c>
      <c r="N10" s="86"/>
      <c r="O10" s="86"/>
      <c r="P10" s="86"/>
      <c r="Q10" s="86"/>
      <c r="R10" s="86"/>
      <c r="S10" s="86"/>
      <c r="T10" s="86"/>
      <c r="U10" s="86"/>
      <c r="V10" s="86"/>
      <c r="W10" s="86"/>
      <c r="X10" s="86"/>
      <c r="Y10" s="86"/>
      <c r="Z10" s="86"/>
      <c r="AA10" s="86"/>
      <c r="AB10" s="86"/>
      <c r="AC10" s="196">
        <f t="shared" si="0"/>
        <v>0</v>
      </c>
      <c r="AD10" s="265"/>
      <c r="AE10" s="88"/>
    </row>
    <row r="11" spans="3:38" ht="18.75" outlineLevel="1" x14ac:dyDescent="0.3">
      <c r="C11" s="380"/>
      <c r="D11" s="91"/>
      <c r="E11" s="91"/>
      <c r="F11" s="92"/>
      <c r="G11" s="93"/>
      <c r="H11" s="93"/>
      <c r="M11" s="255" t="s">
        <v>212</v>
      </c>
      <c r="N11" s="86"/>
      <c r="O11" s="86"/>
      <c r="P11" s="86"/>
      <c r="Q11" s="86"/>
      <c r="R11" s="86"/>
      <c r="S11" s="86"/>
      <c r="T11" s="86"/>
      <c r="U11" s="86"/>
      <c r="V11" s="86"/>
      <c r="W11" s="86"/>
      <c r="X11" s="86"/>
      <c r="Y11" s="86"/>
      <c r="Z11" s="86"/>
      <c r="AA11" s="86"/>
      <c r="AB11" s="86"/>
      <c r="AC11" s="196">
        <f t="shared" si="0"/>
        <v>0</v>
      </c>
      <c r="AD11" s="265"/>
      <c r="AE11" s="88"/>
    </row>
    <row r="12" spans="3:38" ht="18.75" outlineLevel="1" x14ac:dyDescent="0.3">
      <c r="C12" s="380"/>
      <c r="D12" s="93"/>
      <c r="E12" s="93"/>
      <c r="F12" s="92"/>
      <c r="G12" s="93"/>
      <c r="H12" s="93"/>
      <c r="M12" s="256" t="s">
        <v>80</v>
      </c>
      <c r="N12" s="86"/>
      <c r="O12" s="86"/>
      <c r="P12" s="86"/>
      <c r="Q12" s="86"/>
      <c r="R12" s="86"/>
      <c r="S12" s="86"/>
      <c r="T12" s="86"/>
      <c r="U12" s="86"/>
      <c r="V12" s="86"/>
      <c r="W12" s="86"/>
      <c r="X12" s="86"/>
      <c r="Y12" s="86"/>
      <c r="Z12" s="86"/>
      <c r="AA12" s="86"/>
      <c r="AB12" s="86"/>
      <c r="AC12" s="196">
        <f t="shared" si="0"/>
        <v>0</v>
      </c>
      <c r="AD12" s="265"/>
      <c r="AE12" s="88"/>
    </row>
    <row r="13" spans="3:38" ht="18.75" outlineLevel="1" x14ac:dyDescent="0.3">
      <c r="C13" s="381"/>
      <c r="D13" s="93"/>
      <c r="E13" s="93"/>
      <c r="F13" s="92"/>
      <c r="G13" s="93"/>
      <c r="H13" s="93"/>
      <c r="M13" s="256" t="s">
        <v>247</v>
      </c>
      <c r="N13" s="86"/>
      <c r="O13" s="86"/>
      <c r="P13" s="86"/>
      <c r="Q13" s="86"/>
      <c r="R13" s="86"/>
      <c r="S13" s="86"/>
      <c r="T13" s="86"/>
      <c r="U13" s="86"/>
      <c r="V13" s="86"/>
      <c r="W13" s="86"/>
      <c r="X13" s="86"/>
      <c r="Y13" s="86"/>
      <c r="Z13" s="86"/>
      <c r="AA13" s="86"/>
      <c r="AB13" s="86"/>
      <c r="AC13" s="196">
        <f t="shared" si="0"/>
        <v>0</v>
      </c>
      <c r="AD13" s="265"/>
      <c r="AE13" s="88"/>
    </row>
    <row r="14" spans="3:38" ht="18.75" customHeight="1" outlineLevel="1" thickBot="1" x14ac:dyDescent="0.35">
      <c r="C14" s="383" t="s">
        <v>328</v>
      </c>
      <c r="D14" s="378"/>
      <c r="E14" s="94"/>
      <c r="F14" s="95"/>
      <c r="G14" s="96"/>
      <c r="H14" s="96"/>
      <c r="M14" s="257" t="s">
        <v>81</v>
      </c>
      <c r="N14" s="86"/>
      <c r="O14" s="86"/>
      <c r="P14" s="86"/>
      <c r="Q14" s="86"/>
      <c r="R14" s="86"/>
      <c r="S14" s="86"/>
      <c r="T14" s="86"/>
      <c r="U14" s="86"/>
      <c r="V14" s="86"/>
      <c r="W14" s="86"/>
      <c r="X14" s="86"/>
      <c r="Y14" s="86"/>
      <c r="Z14" s="86"/>
      <c r="AA14" s="86"/>
      <c r="AB14" s="86"/>
      <c r="AC14" s="196">
        <f t="shared" si="0"/>
        <v>0</v>
      </c>
      <c r="AD14" s="266"/>
      <c r="AE14" s="88"/>
    </row>
    <row r="15" spans="3:38" outlineLevel="1" x14ac:dyDescent="0.25">
      <c r="C15" s="383"/>
      <c r="D15" s="378"/>
      <c r="E15" s="98"/>
      <c r="F15" s="28"/>
      <c r="G15" s="28"/>
      <c r="H15" s="99"/>
      <c r="I15" s="28"/>
      <c r="J15" s="28"/>
      <c r="K15" s="28"/>
      <c r="M15" s="258"/>
      <c r="N15" s="101"/>
      <c r="O15" s="101"/>
      <c r="P15" s="101"/>
      <c r="Q15" s="101"/>
      <c r="R15" s="101"/>
      <c r="S15" s="101"/>
      <c r="T15" s="101"/>
      <c r="U15" s="101"/>
      <c r="V15" s="101"/>
      <c r="W15" s="101"/>
      <c r="X15" s="101"/>
      <c r="Y15" s="101"/>
      <c r="Z15" s="101"/>
      <c r="AA15" s="101"/>
      <c r="AB15" s="101"/>
      <c r="AC15" s="103"/>
      <c r="AD15" s="147"/>
      <c r="AE15" s="147"/>
    </row>
    <row r="16" spans="3:38" outlineLevel="1" x14ac:dyDescent="0.25">
      <c r="E16" s="98"/>
      <c r="F16" s="28"/>
      <c r="G16" s="28"/>
      <c r="H16" s="99"/>
      <c r="I16" s="28"/>
      <c r="J16" s="28"/>
      <c r="K16" s="28"/>
      <c r="M16" s="258"/>
      <c r="N16" s="101"/>
      <c r="O16" s="101"/>
      <c r="P16" s="101"/>
      <c r="Q16" s="101"/>
      <c r="R16" s="101"/>
      <c r="S16" s="101"/>
      <c r="T16" s="101"/>
      <c r="U16" s="101"/>
      <c r="V16" s="101"/>
      <c r="W16" s="101"/>
      <c r="X16" s="101"/>
      <c r="Y16" s="101"/>
      <c r="Z16" s="101"/>
      <c r="AA16" s="101"/>
      <c r="AB16" s="101"/>
      <c r="AC16" s="103"/>
      <c r="AD16" s="147"/>
      <c r="AE16" s="147"/>
    </row>
    <row r="17" spans="1:31" ht="30" customHeight="1" outlineLevel="1" x14ac:dyDescent="0.5">
      <c r="B17" s="106"/>
      <c r="C17" s="319" t="s">
        <v>57</v>
      </c>
      <c r="D17" s="319"/>
      <c r="E17" s="319"/>
      <c r="F17" s="319"/>
      <c r="G17" s="319"/>
      <c r="H17" s="319"/>
      <c r="I17" s="319"/>
      <c r="J17" s="319"/>
      <c r="K17" s="319"/>
      <c r="M17" s="382" t="s">
        <v>329</v>
      </c>
      <c r="N17" s="382"/>
      <c r="O17" s="382"/>
      <c r="P17" s="382"/>
      <c r="Q17" s="382"/>
      <c r="R17" s="382"/>
      <c r="S17" s="382"/>
      <c r="T17" s="382"/>
      <c r="U17" s="382"/>
      <c r="V17" s="382"/>
      <c r="W17" s="382"/>
      <c r="X17" s="382"/>
      <c r="Y17" s="382"/>
      <c r="Z17" s="382"/>
      <c r="AA17" s="382"/>
      <c r="AB17" s="382"/>
      <c r="AC17" s="382"/>
      <c r="AD17" s="382"/>
      <c r="AE17" s="382"/>
    </row>
    <row r="18" spans="1:31" ht="30" customHeight="1" thickBot="1" x14ac:dyDescent="0.3">
      <c r="E18" s="19"/>
      <c r="K18" s="76"/>
      <c r="M18" s="382"/>
      <c r="N18" s="382"/>
      <c r="O18" s="382"/>
      <c r="P18" s="382"/>
      <c r="Q18" s="382"/>
      <c r="R18" s="382"/>
      <c r="S18" s="382"/>
      <c r="T18" s="382"/>
      <c r="U18" s="382"/>
      <c r="V18" s="382"/>
      <c r="W18" s="382"/>
      <c r="X18" s="382"/>
      <c r="Y18" s="382"/>
      <c r="Z18" s="382"/>
      <c r="AA18" s="382"/>
      <c r="AB18" s="382"/>
      <c r="AC18" s="382"/>
      <c r="AD18" s="382"/>
      <c r="AE18" s="382"/>
    </row>
    <row r="19" spans="1:31" x14ac:dyDescent="0.25">
      <c r="C19" s="356" t="s">
        <v>330</v>
      </c>
      <c r="D19" s="357"/>
      <c r="E19" s="358"/>
      <c r="G19" s="359" t="s">
        <v>331</v>
      </c>
      <c r="H19" s="360"/>
      <c r="I19" s="361"/>
      <c r="K19" s="76"/>
      <c r="M19" s="168"/>
      <c r="N19" s="259"/>
      <c r="O19" s="168"/>
      <c r="P19" s="168"/>
      <c r="Q19" s="168"/>
      <c r="R19" s="168"/>
      <c r="S19" s="168"/>
      <c r="T19" s="168"/>
      <c r="U19" s="168"/>
      <c r="V19" s="168"/>
      <c r="W19" s="168"/>
      <c r="X19" s="168"/>
      <c r="Y19" s="168"/>
      <c r="Z19" s="168"/>
      <c r="AA19" s="168"/>
      <c r="AB19" s="168"/>
      <c r="AC19" s="168"/>
      <c r="AD19" s="168"/>
      <c r="AE19" s="168"/>
    </row>
    <row r="20" spans="1:31" ht="60" customHeight="1" x14ac:dyDescent="0.25">
      <c r="A20" s="362" t="s">
        <v>332</v>
      </c>
      <c r="B20" s="363"/>
      <c r="C20" s="228" t="s">
        <v>333</v>
      </c>
      <c r="D20" s="107" t="s">
        <v>334</v>
      </c>
      <c r="E20" s="108" t="s">
        <v>335</v>
      </c>
      <c r="F20" s="109" t="s">
        <v>336</v>
      </c>
      <c r="G20" s="110" t="s">
        <v>387</v>
      </c>
      <c r="H20" s="107" t="s">
        <v>337</v>
      </c>
      <c r="I20" s="108" t="s">
        <v>338</v>
      </c>
      <c r="J20" s="111" t="s">
        <v>339</v>
      </c>
      <c r="K20" s="107" t="s">
        <v>340</v>
      </c>
      <c r="M20" s="168"/>
      <c r="N20" s="260" t="s">
        <v>304</v>
      </c>
      <c r="O20" s="260" t="s">
        <v>305</v>
      </c>
      <c r="P20" s="260" t="s">
        <v>306</v>
      </c>
      <c r="Q20" s="260" t="s">
        <v>307</v>
      </c>
      <c r="R20" s="260" t="s">
        <v>308</v>
      </c>
      <c r="S20" s="260" t="s">
        <v>309</v>
      </c>
      <c r="T20" s="260" t="s">
        <v>310</v>
      </c>
      <c r="U20" s="260" t="s">
        <v>311</v>
      </c>
      <c r="V20" s="260" t="s">
        <v>312</v>
      </c>
      <c r="W20" s="260" t="s">
        <v>313</v>
      </c>
      <c r="X20" s="260" t="s">
        <v>314</v>
      </c>
      <c r="Y20" s="260" t="s">
        <v>315</v>
      </c>
      <c r="Z20" s="260" t="s">
        <v>316</v>
      </c>
      <c r="AA20" s="260" t="s">
        <v>317</v>
      </c>
      <c r="AB20" s="260" t="s">
        <v>291</v>
      </c>
      <c r="AC20" s="261" t="s">
        <v>292</v>
      </c>
      <c r="AD20" s="260" t="s">
        <v>341</v>
      </c>
      <c r="AE20" s="168"/>
    </row>
    <row r="21" spans="1:31" ht="19.5" customHeight="1" outlineLevel="1" x14ac:dyDescent="0.3">
      <c r="A21" s="364">
        <f>'Basisdaten zum Projekt'!D12</f>
        <v>44652</v>
      </c>
      <c r="B21" s="366">
        <f>'Basisdaten zum Projekt'!E12</f>
        <v>45016</v>
      </c>
      <c r="C21" s="334">
        <f>IFERROR(SUMIF(B:B,M21,G:G),0)</f>
        <v>0</v>
      </c>
      <c r="D21" s="328">
        <f>MROUND(SUMIF(B:B,M21,F:F),0.5)</f>
        <v>0</v>
      </c>
      <c r="E21" s="336">
        <f>IFERROR(C21/D21,0)</f>
        <v>0</v>
      </c>
      <c r="F21" s="338">
        <f>E21*MROUND(J21,0.5)</f>
        <v>0</v>
      </c>
      <c r="G21" s="340">
        <f>SUMIF(B:B,M21,J:J)</f>
        <v>0</v>
      </c>
      <c r="H21" s="342">
        <f>IFERROR(G21-F21,0)</f>
        <v>0</v>
      </c>
      <c r="I21" s="368">
        <f>(SUMIF(B:B,M21,I:I))</f>
        <v>0</v>
      </c>
      <c r="J21" s="346">
        <f>IFERROR(((SUMIF(B:B,M21,AC:AC))/$H$6),0)</f>
        <v>0</v>
      </c>
      <c r="K21" s="328">
        <f>D21-J21</f>
        <v>0</v>
      </c>
      <c r="M21" s="249" t="s">
        <v>77</v>
      </c>
      <c r="N21" s="115">
        <f>IFERROR(IF(($I21&lt;$J21),(SUMIF($B:$B,$M21,N:N)/SUMIF($B:$B,$M21,$AC:$AC)*$I21),(SUMIF($B:$B,$M21,N:N)/SUMIF($B:$B,$M21,$AC:$AC)*$J21)),0)</f>
        <v>0</v>
      </c>
      <c r="O21" s="115">
        <f t="shared" ref="O21:AB29" si="1">IFERROR(IF(($I21&lt;$J21),(SUMIF($B:$B,$M21,O:O)/SUMIF($B:$B,$M21,$AC:$AC)*$I21),(SUMIF($B:$B,$M21,O:O)/SUMIF($B:$B,$M21,$AC:$AC)*$J21)),0)</f>
        <v>0</v>
      </c>
      <c r="P21" s="115">
        <f t="shared" si="1"/>
        <v>0</v>
      </c>
      <c r="Q21" s="115">
        <f t="shared" si="1"/>
        <v>0</v>
      </c>
      <c r="R21" s="115">
        <f t="shared" si="1"/>
        <v>0</v>
      </c>
      <c r="S21" s="115">
        <f t="shared" si="1"/>
        <v>0</v>
      </c>
      <c r="T21" s="115">
        <f t="shared" si="1"/>
        <v>0</v>
      </c>
      <c r="U21" s="115">
        <f t="shared" si="1"/>
        <v>0</v>
      </c>
      <c r="V21" s="115">
        <f t="shared" si="1"/>
        <v>0</v>
      </c>
      <c r="W21" s="115">
        <f t="shared" si="1"/>
        <v>0</v>
      </c>
      <c r="X21" s="115">
        <f t="shared" si="1"/>
        <v>0</v>
      </c>
      <c r="Y21" s="115">
        <f t="shared" si="1"/>
        <v>0</v>
      </c>
      <c r="Z21" s="115">
        <f t="shared" si="1"/>
        <v>0</v>
      </c>
      <c r="AA21" s="115">
        <f t="shared" si="1"/>
        <v>0</v>
      </c>
      <c r="AB21" s="115">
        <f t="shared" si="1"/>
        <v>0</v>
      </c>
      <c r="AC21" s="213">
        <f>SUM(N21:AB21)</f>
        <v>0</v>
      </c>
      <c r="AD21" s="267">
        <f>ROUND(IF(F21&gt;G21,G21,F21),2)</f>
        <v>0</v>
      </c>
      <c r="AE21" s="168"/>
    </row>
    <row r="22" spans="1:31" ht="19.5" customHeight="1" outlineLevel="1" x14ac:dyDescent="0.3">
      <c r="A22" s="365"/>
      <c r="B22" s="367"/>
      <c r="C22" s="335"/>
      <c r="D22" s="329"/>
      <c r="E22" s="337"/>
      <c r="F22" s="339"/>
      <c r="G22" s="341"/>
      <c r="H22" s="343"/>
      <c r="I22" s="369"/>
      <c r="J22" s="347"/>
      <c r="K22" s="329"/>
      <c r="M22" s="251" t="s">
        <v>142</v>
      </c>
      <c r="N22" s="117">
        <f>IFERROR(IF(OR((N6+N7)=N21,N6=0),0,N21-N6-N7),"")</f>
        <v>0</v>
      </c>
      <c r="O22" s="117">
        <f t="shared" ref="O22:AC22" si="2">IFERROR(IF(OR((O6+O7)=O21,O6=0),0,O21-O6-O7),"")</f>
        <v>0</v>
      </c>
      <c r="P22" s="117">
        <f t="shared" si="2"/>
        <v>0</v>
      </c>
      <c r="Q22" s="117">
        <f t="shared" si="2"/>
        <v>0</v>
      </c>
      <c r="R22" s="117">
        <f t="shared" si="2"/>
        <v>0</v>
      </c>
      <c r="S22" s="117">
        <f t="shared" si="2"/>
        <v>0</v>
      </c>
      <c r="T22" s="117">
        <f t="shared" si="2"/>
        <v>0</v>
      </c>
      <c r="U22" s="117">
        <f t="shared" si="2"/>
        <v>0</v>
      </c>
      <c r="V22" s="117">
        <f t="shared" si="2"/>
        <v>0</v>
      </c>
      <c r="W22" s="117">
        <f t="shared" si="2"/>
        <v>0</v>
      </c>
      <c r="X22" s="117">
        <f t="shared" si="2"/>
        <v>0</v>
      </c>
      <c r="Y22" s="117">
        <f t="shared" si="2"/>
        <v>0</v>
      </c>
      <c r="Z22" s="117">
        <f t="shared" si="2"/>
        <v>0</v>
      </c>
      <c r="AA22" s="117">
        <f t="shared" si="2"/>
        <v>0</v>
      </c>
      <c r="AB22" s="117">
        <f t="shared" si="2"/>
        <v>0</v>
      </c>
      <c r="AC22" s="213">
        <f t="shared" si="2"/>
        <v>0</v>
      </c>
      <c r="AD22" s="268">
        <f>IFERROR(IF(OR((AD6+AD7)=AD21,AD6=0),0,AD21-AD6-AD7),"")</f>
        <v>0</v>
      </c>
      <c r="AE22" s="263" t="str">
        <f>IF((AD21)=AD6+AD7,"no adjustment needed",IF(AD6=0,"no adjustment needed","adjustment needed"))</f>
        <v>no adjustment needed</v>
      </c>
    </row>
    <row r="23" spans="1:31" ht="19.5" customHeight="1" outlineLevel="1" x14ac:dyDescent="0.3">
      <c r="A23" s="352">
        <f>'Basisdaten zum Projekt'!D13</f>
        <v>45017</v>
      </c>
      <c r="B23" s="354">
        <f>'Basisdaten zum Projekt'!E13</f>
        <v>45747</v>
      </c>
      <c r="C23" s="334">
        <f>IFERROR(SUMIF(B:B,M23,G:G),0)</f>
        <v>0</v>
      </c>
      <c r="D23" s="328">
        <f>MROUND(SUMIF(B:B,M23,F:F),0.5)</f>
        <v>0</v>
      </c>
      <c r="E23" s="336">
        <f>IFERROR(C23/D23,0)</f>
        <v>0</v>
      </c>
      <c r="F23" s="338">
        <f>E23*MROUND(J23,0.5)</f>
        <v>0</v>
      </c>
      <c r="G23" s="340">
        <f>SUMIF(B:B,M23,J:J)</f>
        <v>0</v>
      </c>
      <c r="H23" s="342">
        <f>IFERROR(G23-F23,0)</f>
        <v>0</v>
      </c>
      <c r="I23" s="344">
        <f t="shared" ref="I23" si="3">(SUMIF(B:B,M23,I:I))</f>
        <v>0</v>
      </c>
      <c r="J23" s="346">
        <f>IFERROR(((SUMIF(B:B,M23,AC:AC))/$H$6),0)</f>
        <v>0</v>
      </c>
      <c r="K23" s="328">
        <f>D23-J23</f>
        <v>0</v>
      </c>
      <c r="M23" s="252" t="s">
        <v>78</v>
      </c>
      <c r="N23" s="115">
        <f>IFERROR(IF(($I23&lt;$J23),(SUMIF($B:$B,$M23,N:N)/SUMIF($B:$B,$M23,$AC:$AC)*$I23),(SUMIF($B:$B,$M23,N:N)/SUMIF($B:$B,$M23,$AC:$AC)*$J23)),0)</f>
        <v>0</v>
      </c>
      <c r="O23" s="115">
        <f t="shared" si="1"/>
        <v>0</v>
      </c>
      <c r="P23" s="115">
        <f t="shared" si="1"/>
        <v>0</v>
      </c>
      <c r="Q23" s="115">
        <f t="shared" si="1"/>
        <v>0</v>
      </c>
      <c r="R23" s="115">
        <f t="shared" si="1"/>
        <v>0</v>
      </c>
      <c r="S23" s="115">
        <f t="shared" si="1"/>
        <v>0</v>
      </c>
      <c r="T23" s="115">
        <f t="shared" si="1"/>
        <v>0</v>
      </c>
      <c r="U23" s="115">
        <f t="shared" si="1"/>
        <v>0</v>
      </c>
      <c r="V23" s="115">
        <f t="shared" si="1"/>
        <v>0</v>
      </c>
      <c r="W23" s="115">
        <f t="shared" si="1"/>
        <v>0</v>
      </c>
      <c r="X23" s="115">
        <f t="shared" si="1"/>
        <v>0</v>
      </c>
      <c r="Y23" s="115">
        <f t="shared" si="1"/>
        <v>0</v>
      </c>
      <c r="Z23" s="115">
        <f t="shared" si="1"/>
        <v>0</v>
      </c>
      <c r="AA23" s="115">
        <f t="shared" si="1"/>
        <v>0</v>
      </c>
      <c r="AB23" s="115">
        <f t="shared" si="1"/>
        <v>0</v>
      </c>
      <c r="AC23" s="213">
        <f>SUM(N23:AB23)</f>
        <v>0</v>
      </c>
      <c r="AD23" s="267">
        <f>ROUND(IF(F23&gt;G23,G23,F23),2)</f>
        <v>0</v>
      </c>
      <c r="AE23" s="264"/>
    </row>
    <row r="24" spans="1:31" ht="19.5" customHeight="1" outlineLevel="1" x14ac:dyDescent="0.3">
      <c r="A24" s="353"/>
      <c r="B24" s="355"/>
      <c r="C24" s="335"/>
      <c r="D24" s="329"/>
      <c r="E24" s="337"/>
      <c r="F24" s="339"/>
      <c r="G24" s="341"/>
      <c r="H24" s="343"/>
      <c r="I24" s="345"/>
      <c r="J24" s="347"/>
      <c r="K24" s="329"/>
      <c r="M24" s="253" t="s">
        <v>177</v>
      </c>
      <c r="N24" s="117">
        <f>IFERROR(IF(OR((N8+N9)=N23,N8=0),0,N23-N8-N9),"")</f>
        <v>0</v>
      </c>
      <c r="O24" s="117">
        <f t="shared" ref="O24:AC24" si="4">IFERROR(IF(OR((O8+O9)=O23,O8=0),0,O23-O8-O9),"")</f>
        <v>0</v>
      </c>
      <c r="P24" s="117">
        <f t="shared" si="4"/>
        <v>0</v>
      </c>
      <c r="Q24" s="117">
        <f t="shared" si="4"/>
        <v>0</v>
      </c>
      <c r="R24" s="117">
        <f t="shared" si="4"/>
        <v>0</v>
      </c>
      <c r="S24" s="117">
        <f t="shared" si="4"/>
        <v>0</v>
      </c>
      <c r="T24" s="117">
        <f t="shared" si="4"/>
        <v>0</v>
      </c>
      <c r="U24" s="117">
        <f t="shared" si="4"/>
        <v>0</v>
      </c>
      <c r="V24" s="117">
        <f t="shared" si="4"/>
        <v>0</v>
      </c>
      <c r="W24" s="117">
        <f t="shared" si="4"/>
        <v>0</v>
      </c>
      <c r="X24" s="117">
        <f t="shared" si="4"/>
        <v>0</v>
      </c>
      <c r="Y24" s="117">
        <f t="shared" si="4"/>
        <v>0</v>
      </c>
      <c r="Z24" s="117">
        <f t="shared" si="4"/>
        <v>0</v>
      </c>
      <c r="AA24" s="117">
        <f t="shared" si="4"/>
        <v>0</v>
      </c>
      <c r="AB24" s="117">
        <f t="shared" si="4"/>
        <v>0</v>
      </c>
      <c r="AC24" s="213">
        <f t="shared" si="4"/>
        <v>0</v>
      </c>
      <c r="AD24" s="268">
        <f>IFERROR(IF(OR((AD8+AD9)=AD23,AD8=0),0,AD23-AD8-AD9),"")</f>
        <v>0</v>
      </c>
      <c r="AE24" s="263" t="str">
        <f>IF((AD23)=AD8+AD9,"no adjustment needed",IF(AD8=0,"no adjustment needed","adjustment needed"))</f>
        <v>no adjustment needed</v>
      </c>
    </row>
    <row r="25" spans="1:31" ht="19.5" customHeight="1" outlineLevel="1" x14ac:dyDescent="0.3">
      <c r="A25" s="348" t="str">
        <f>'Basisdaten zum Projekt'!D14</f>
        <v/>
      </c>
      <c r="B25" s="350" t="str">
        <f>'Basisdaten zum Projekt'!E14</f>
        <v/>
      </c>
      <c r="C25" s="334">
        <f>IFERROR(SUMIF(B:B,M25,G:G),0)</f>
        <v>0</v>
      </c>
      <c r="D25" s="328">
        <f>MROUND(SUMIF(B:B,M25,F:F),0.5)</f>
        <v>0</v>
      </c>
      <c r="E25" s="336">
        <f>IFERROR(C25/D25,0)</f>
        <v>0</v>
      </c>
      <c r="F25" s="338">
        <f>E25*MROUND(J25,0.5)</f>
        <v>0</v>
      </c>
      <c r="G25" s="340">
        <f>SUMIF(B:B,M25,J:J)</f>
        <v>0</v>
      </c>
      <c r="H25" s="342">
        <f>IFERROR(G25-F25,0)</f>
        <v>0</v>
      </c>
      <c r="I25" s="344">
        <f t="shared" ref="I25" si="5">(SUMIF(B:B,M25,I:I))</f>
        <v>0</v>
      </c>
      <c r="J25" s="346">
        <f>IFERROR(((SUMIF(B:B,M25,AC:AC))/$H$6),0)</f>
        <v>0</v>
      </c>
      <c r="K25" s="328">
        <f t="shared" ref="K25:K29" si="6">D25-J25</f>
        <v>0</v>
      </c>
      <c r="M25" s="254" t="s">
        <v>79</v>
      </c>
      <c r="N25" s="115">
        <f>IFERROR(IF(($I25&lt;$J25),(SUMIF($B:$B,$M25,N:N)/SUMIF($B:$B,$M25,$AC:$AC)*$I25),(SUMIF($B:$B,$M25,N:N)/SUMIF($B:$B,$M25,$AC:$AC)*$J25)),0)</f>
        <v>0</v>
      </c>
      <c r="O25" s="115">
        <f t="shared" si="1"/>
        <v>0</v>
      </c>
      <c r="P25" s="115">
        <f t="shared" si="1"/>
        <v>0</v>
      </c>
      <c r="Q25" s="115">
        <f t="shared" si="1"/>
        <v>0</v>
      </c>
      <c r="R25" s="115">
        <f t="shared" si="1"/>
        <v>0</v>
      </c>
      <c r="S25" s="115">
        <f t="shared" si="1"/>
        <v>0</v>
      </c>
      <c r="T25" s="115">
        <f t="shared" si="1"/>
        <v>0</v>
      </c>
      <c r="U25" s="115">
        <f t="shared" si="1"/>
        <v>0</v>
      </c>
      <c r="V25" s="115">
        <f t="shared" si="1"/>
        <v>0</v>
      </c>
      <c r="W25" s="115">
        <f t="shared" si="1"/>
        <v>0</v>
      </c>
      <c r="X25" s="115">
        <f t="shared" si="1"/>
        <v>0</v>
      </c>
      <c r="Y25" s="115">
        <f t="shared" si="1"/>
        <v>0</v>
      </c>
      <c r="Z25" s="115">
        <f t="shared" si="1"/>
        <v>0</v>
      </c>
      <c r="AA25" s="115">
        <f t="shared" si="1"/>
        <v>0</v>
      </c>
      <c r="AB25" s="115">
        <f t="shared" si="1"/>
        <v>0</v>
      </c>
      <c r="AC25" s="213">
        <f t="shared" ref="AC25:AC29" si="7">SUM(N25:AB25)</f>
        <v>0</v>
      </c>
      <c r="AD25" s="267">
        <f>ROUND(IF(F25&gt;G25,G25,F25),2)</f>
        <v>0</v>
      </c>
      <c r="AE25" s="264"/>
    </row>
    <row r="26" spans="1:31" ht="19.5" customHeight="1" outlineLevel="1" x14ac:dyDescent="0.3">
      <c r="A26" s="349"/>
      <c r="B26" s="351"/>
      <c r="C26" s="335"/>
      <c r="D26" s="329"/>
      <c r="E26" s="337"/>
      <c r="F26" s="339"/>
      <c r="G26" s="341"/>
      <c r="H26" s="343"/>
      <c r="I26" s="345"/>
      <c r="J26" s="347"/>
      <c r="K26" s="329"/>
      <c r="M26" s="255" t="s">
        <v>212</v>
      </c>
      <c r="N26" s="117">
        <f>IFERROR(IF(OR((N10+N11)=N25,N10=0),0,N25-N10-N11),"")</f>
        <v>0</v>
      </c>
      <c r="O26" s="117">
        <f t="shared" ref="O26:AC26" si="8">IFERROR(IF(OR((O10+O11)=O25,O10=0),0,O25-O10-O11),"")</f>
        <v>0</v>
      </c>
      <c r="P26" s="117">
        <f t="shared" si="8"/>
        <v>0</v>
      </c>
      <c r="Q26" s="117">
        <f t="shared" si="8"/>
        <v>0</v>
      </c>
      <c r="R26" s="117">
        <f t="shared" si="8"/>
        <v>0</v>
      </c>
      <c r="S26" s="117">
        <f t="shared" si="8"/>
        <v>0</v>
      </c>
      <c r="T26" s="117">
        <f t="shared" si="8"/>
        <v>0</v>
      </c>
      <c r="U26" s="117">
        <f t="shared" si="8"/>
        <v>0</v>
      </c>
      <c r="V26" s="117">
        <f t="shared" si="8"/>
        <v>0</v>
      </c>
      <c r="W26" s="117">
        <f t="shared" si="8"/>
        <v>0</v>
      </c>
      <c r="X26" s="117">
        <f t="shared" si="8"/>
        <v>0</v>
      </c>
      <c r="Y26" s="117">
        <f t="shared" si="8"/>
        <v>0</v>
      </c>
      <c r="Z26" s="117">
        <f t="shared" si="8"/>
        <v>0</v>
      </c>
      <c r="AA26" s="117">
        <f t="shared" si="8"/>
        <v>0</v>
      </c>
      <c r="AB26" s="117">
        <f t="shared" si="8"/>
        <v>0</v>
      </c>
      <c r="AC26" s="213">
        <f t="shared" si="8"/>
        <v>0</v>
      </c>
      <c r="AD26" s="268">
        <f>IFERROR(IF(OR((AD10+AD11)=AD25,AD10=0),0,AD25-AD10-AD11),"")</f>
        <v>0</v>
      </c>
      <c r="AE26" s="263" t="str">
        <f>IF((AD25)=AD10+AD11,"no adjustment needed",IF(AD10=0,"no adjustment needed","adjustment needed"))</f>
        <v>no adjustment needed</v>
      </c>
    </row>
    <row r="27" spans="1:31" ht="19.5" customHeight="1" outlineLevel="1" x14ac:dyDescent="0.3">
      <c r="A27" s="330" t="str">
        <f>'Basisdaten zum Projekt'!D15</f>
        <v/>
      </c>
      <c r="B27" s="332" t="str">
        <f>'Basisdaten zum Projekt'!E15</f>
        <v/>
      </c>
      <c r="C27" s="334">
        <f>IFERROR(SUMIF(B:B,M27,G:G),0)</f>
        <v>0</v>
      </c>
      <c r="D27" s="328">
        <f>MROUND(SUMIF(B:B,M27,F:F),0.5)</f>
        <v>0</v>
      </c>
      <c r="E27" s="336">
        <f>IFERROR(C27/D27,0)</f>
        <v>0</v>
      </c>
      <c r="F27" s="338">
        <f>E27*MROUND(J27,0.5)</f>
        <v>0</v>
      </c>
      <c r="G27" s="340">
        <f>SUMIF(B:B,M27,J:J)</f>
        <v>0</v>
      </c>
      <c r="H27" s="342">
        <f>IFERROR(G27-F27,0)</f>
        <v>0</v>
      </c>
      <c r="I27" s="344">
        <f t="shared" ref="I27" si="9">(SUMIF(B:B,M27,I:I))</f>
        <v>0</v>
      </c>
      <c r="J27" s="346">
        <f>IFERROR(((SUMIF(B:B,M27,AC:AC))/$H$6),0)</f>
        <v>0</v>
      </c>
      <c r="K27" s="328">
        <f t="shared" si="6"/>
        <v>0</v>
      </c>
      <c r="M27" s="256" t="s">
        <v>80</v>
      </c>
      <c r="N27" s="115">
        <f>IFERROR(IF(($I27&lt;$J27),(SUMIF($B:$B,$M27,N:N)/SUMIF($B:$B,$M27,$AC:$AC)*$I27),(SUMIF($B:$B,$M27,N:N)/SUMIF($B:$B,$M27,$AC:$AC)*$J27)),0)</f>
        <v>0</v>
      </c>
      <c r="O27" s="115">
        <f t="shared" si="1"/>
        <v>0</v>
      </c>
      <c r="P27" s="115">
        <f t="shared" si="1"/>
        <v>0</v>
      </c>
      <c r="Q27" s="115">
        <f t="shared" si="1"/>
        <v>0</v>
      </c>
      <c r="R27" s="115">
        <f t="shared" si="1"/>
        <v>0</v>
      </c>
      <c r="S27" s="115">
        <f t="shared" si="1"/>
        <v>0</v>
      </c>
      <c r="T27" s="115">
        <f t="shared" si="1"/>
        <v>0</v>
      </c>
      <c r="U27" s="115">
        <f t="shared" si="1"/>
        <v>0</v>
      </c>
      <c r="V27" s="115">
        <f t="shared" si="1"/>
        <v>0</v>
      </c>
      <c r="W27" s="115">
        <f t="shared" si="1"/>
        <v>0</v>
      </c>
      <c r="X27" s="115">
        <f t="shared" si="1"/>
        <v>0</v>
      </c>
      <c r="Y27" s="115">
        <f t="shared" si="1"/>
        <v>0</v>
      </c>
      <c r="Z27" s="115">
        <f t="shared" si="1"/>
        <v>0</v>
      </c>
      <c r="AA27" s="115">
        <f t="shared" si="1"/>
        <v>0</v>
      </c>
      <c r="AB27" s="115">
        <f t="shared" si="1"/>
        <v>0</v>
      </c>
      <c r="AC27" s="213">
        <f t="shared" si="7"/>
        <v>0</v>
      </c>
      <c r="AD27" s="267">
        <f>ROUND(IF(F27&gt;G27,G27,F27),2)</f>
        <v>0</v>
      </c>
      <c r="AE27" s="168"/>
    </row>
    <row r="28" spans="1:31" ht="19.5" customHeight="1" outlineLevel="1" x14ac:dyDescent="0.3">
      <c r="A28" s="331"/>
      <c r="B28" s="333"/>
      <c r="C28" s="335"/>
      <c r="D28" s="329"/>
      <c r="E28" s="337"/>
      <c r="F28" s="339"/>
      <c r="G28" s="341"/>
      <c r="H28" s="343"/>
      <c r="I28" s="345"/>
      <c r="J28" s="347"/>
      <c r="K28" s="329"/>
      <c r="M28" s="256" t="s">
        <v>247</v>
      </c>
      <c r="N28" s="117">
        <f>IFERROR(IF(OR((N12+N13)=N27,N12=0),0,N27-N12-N13),"")</f>
        <v>0</v>
      </c>
      <c r="O28" s="117">
        <f t="shared" ref="O28:AC28" si="10">IFERROR(IF(OR((O12+O13)=O27,O12=0),0,O27-O12-O13),"")</f>
        <v>0</v>
      </c>
      <c r="P28" s="117">
        <f t="shared" si="10"/>
        <v>0</v>
      </c>
      <c r="Q28" s="117">
        <f t="shared" si="10"/>
        <v>0</v>
      </c>
      <c r="R28" s="117">
        <f t="shared" si="10"/>
        <v>0</v>
      </c>
      <c r="S28" s="117">
        <f t="shared" si="10"/>
        <v>0</v>
      </c>
      <c r="T28" s="117">
        <f t="shared" si="10"/>
        <v>0</v>
      </c>
      <c r="U28" s="117">
        <f t="shared" si="10"/>
        <v>0</v>
      </c>
      <c r="V28" s="117">
        <f t="shared" si="10"/>
        <v>0</v>
      </c>
      <c r="W28" s="117">
        <f t="shared" si="10"/>
        <v>0</v>
      </c>
      <c r="X28" s="117">
        <f t="shared" si="10"/>
        <v>0</v>
      </c>
      <c r="Y28" s="117">
        <f t="shared" si="10"/>
        <v>0</v>
      </c>
      <c r="Z28" s="117">
        <f t="shared" si="10"/>
        <v>0</v>
      </c>
      <c r="AA28" s="117">
        <f t="shared" si="10"/>
        <v>0</v>
      </c>
      <c r="AB28" s="117">
        <f t="shared" si="10"/>
        <v>0</v>
      </c>
      <c r="AC28" s="213">
        <f t="shared" si="10"/>
        <v>0</v>
      </c>
      <c r="AD28" s="268">
        <f>IFERROR(IF(OR((AD12+AD13)=AD27,AD12=0),0,AD27-AD12-AD13),"")</f>
        <v>0</v>
      </c>
      <c r="AE28" s="263" t="str">
        <f>IF((AD27)=AD12+AD13,"no adjustment needed",IF(AD12=0,"no adjustment needed","adjustment needed"))</f>
        <v>no adjustment needed</v>
      </c>
    </row>
    <row r="29" spans="1:31" ht="19.5" customHeight="1" outlineLevel="1" thickBot="1" x14ac:dyDescent="0.35">
      <c r="A29" s="121" t="str">
        <f>'Basisdaten zum Projekt'!D16</f>
        <v/>
      </c>
      <c r="B29" s="122" t="str">
        <f>'Basisdaten zum Projekt'!E16</f>
        <v/>
      </c>
      <c r="C29" s="191">
        <f>IFERROR(SUMIF(B:B,M29,G:G),0)</f>
        <v>0</v>
      </c>
      <c r="D29" s="123">
        <f>MROUND(SUMIF(A:A,M29,G:G),0.5)</f>
        <v>0</v>
      </c>
      <c r="E29" s="192">
        <f>IFERROR(C29/D29,0)</f>
        <v>0</v>
      </c>
      <c r="F29" s="124">
        <f>E29*MROUND(J29,0.5)</f>
        <v>0</v>
      </c>
      <c r="G29" s="193">
        <f>SUMIF(B:B,M29,J:J)</f>
        <v>0</v>
      </c>
      <c r="H29" s="194">
        <f>IFERROR(G29-F29,0)</f>
        <v>0</v>
      </c>
      <c r="I29" s="125">
        <f>(SUMIF(B:B,M29,I:I))</f>
        <v>0</v>
      </c>
      <c r="J29" s="195">
        <f>IFERROR(((SUMIF(B:B,M29,AC:AC))/$H$6),0)</f>
        <v>0</v>
      </c>
      <c r="K29" s="114">
        <f t="shared" si="6"/>
        <v>0</v>
      </c>
      <c r="M29" s="257" t="s">
        <v>81</v>
      </c>
      <c r="N29" s="115">
        <f>IFERROR(IF(($I29&lt;$J29),(SUMIF($B:$B,$M29,N:N)/SUMIF($B:$B,$M29,$AC:$AC)*$I29),(SUMIF($B:$B,$M29,N:N)/SUMIF($B:$B,$M29,$AC:$AC)*$J29)),0)</f>
        <v>0</v>
      </c>
      <c r="O29" s="115">
        <f t="shared" si="1"/>
        <v>0</v>
      </c>
      <c r="P29" s="115">
        <f t="shared" si="1"/>
        <v>0</v>
      </c>
      <c r="Q29" s="115">
        <f t="shared" si="1"/>
        <v>0</v>
      </c>
      <c r="R29" s="115">
        <f t="shared" si="1"/>
        <v>0</v>
      </c>
      <c r="S29" s="115">
        <f t="shared" si="1"/>
        <v>0</v>
      </c>
      <c r="T29" s="115">
        <f t="shared" si="1"/>
        <v>0</v>
      </c>
      <c r="U29" s="115">
        <f t="shared" si="1"/>
        <v>0</v>
      </c>
      <c r="V29" s="115">
        <f t="shared" si="1"/>
        <v>0</v>
      </c>
      <c r="W29" s="115">
        <f t="shared" si="1"/>
        <v>0</v>
      </c>
      <c r="X29" s="115">
        <f t="shared" si="1"/>
        <v>0</v>
      </c>
      <c r="Y29" s="115">
        <f t="shared" si="1"/>
        <v>0</v>
      </c>
      <c r="Z29" s="115">
        <f t="shared" si="1"/>
        <v>0</v>
      </c>
      <c r="AA29" s="115">
        <f t="shared" si="1"/>
        <v>0</v>
      </c>
      <c r="AB29" s="115">
        <f t="shared" si="1"/>
        <v>0</v>
      </c>
      <c r="AC29" s="213">
        <f t="shared" si="7"/>
        <v>0</v>
      </c>
      <c r="AD29" s="267">
        <f>ROUND(IF(F29&gt;G29,G29,F29),2)</f>
        <v>0</v>
      </c>
      <c r="AE29" s="168"/>
    </row>
    <row r="30" spans="1:31" outlineLevel="1" x14ac:dyDescent="0.25">
      <c r="A30" s="126"/>
      <c r="B30" s="126"/>
      <c r="C30" s="127"/>
      <c r="D30" s="127"/>
      <c r="E30" s="128"/>
      <c r="F30" s="129"/>
      <c r="G30" s="130"/>
      <c r="H30" s="104"/>
      <c r="J30" s="129"/>
      <c r="K30" s="131"/>
      <c r="M30" s="100"/>
      <c r="N30" s="100"/>
      <c r="O30" s="100"/>
      <c r="P30" s="100"/>
      <c r="Q30" s="100"/>
      <c r="R30" s="100"/>
      <c r="S30" s="100"/>
      <c r="T30" s="100"/>
      <c r="U30" s="100"/>
      <c r="V30" s="100"/>
      <c r="W30" s="100"/>
      <c r="X30" s="100"/>
      <c r="Y30" s="100"/>
      <c r="Z30" s="100"/>
      <c r="AA30" s="100"/>
      <c r="AB30" s="100"/>
      <c r="AC30" s="100"/>
      <c r="AD30" s="100"/>
    </row>
    <row r="31" spans="1:31" outlineLevel="1" x14ac:dyDescent="0.25">
      <c r="A31" s="126"/>
      <c r="B31" s="126"/>
      <c r="C31" s="126"/>
      <c r="D31" s="126"/>
      <c r="E31" s="128"/>
      <c r="F31" s="129"/>
      <c r="G31" s="130"/>
      <c r="H31" s="104"/>
      <c r="K31" s="131"/>
      <c r="M31" s="100"/>
      <c r="N31" s="100"/>
      <c r="O31" s="100"/>
      <c r="P31" s="100"/>
      <c r="Q31" s="100"/>
      <c r="R31" s="100"/>
      <c r="S31" s="100"/>
      <c r="T31" s="100"/>
      <c r="U31" s="100"/>
      <c r="V31" s="100"/>
      <c r="W31" s="100"/>
      <c r="X31" s="100"/>
      <c r="Y31" s="100"/>
      <c r="Z31" s="100"/>
      <c r="AA31" s="100"/>
      <c r="AB31" s="100"/>
      <c r="AC31" s="100"/>
      <c r="AD31" s="100"/>
    </row>
    <row r="32" spans="1:31" ht="31.5" x14ac:dyDescent="0.25">
      <c r="C32" s="319" t="s">
        <v>59</v>
      </c>
      <c r="D32" s="319"/>
      <c r="E32" s="319"/>
      <c r="F32" s="319"/>
      <c r="G32" s="319"/>
      <c r="H32" s="319"/>
      <c r="I32" s="319"/>
      <c r="J32" s="132"/>
      <c r="N32" s="77"/>
    </row>
    <row r="33" spans="1:31" x14ac:dyDescent="0.25">
      <c r="N33" s="77"/>
    </row>
    <row r="34" spans="1:31" ht="47.25" customHeight="1" x14ac:dyDescent="0.25">
      <c r="C34" s="112" t="s">
        <v>342</v>
      </c>
      <c r="D34" s="112" t="s">
        <v>343</v>
      </c>
      <c r="E34" s="112" t="s">
        <v>344</v>
      </c>
      <c r="F34" s="112" t="s">
        <v>388</v>
      </c>
      <c r="G34" s="112" t="s">
        <v>346</v>
      </c>
      <c r="H34" s="133"/>
      <c r="I34" s="134"/>
      <c r="J34" s="134"/>
      <c r="M34" s="77"/>
    </row>
    <row r="35" spans="1:31" ht="15" customHeight="1" outlineLevel="1" x14ac:dyDescent="0.25">
      <c r="C35" s="135">
        <f>IF('Basisdaten zum Projekt'!C5=0,0,DATE(YEAR('Basisdaten zum Projekt'!C5),1,1))</f>
        <v>44562</v>
      </c>
      <c r="D35" s="136">
        <f>F60</f>
        <v>0</v>
      </c>
      <c r="E35" s="137">
        <f t="shared" ref="E35" si="11">IFERROR(AC61,0)</f>
        <v>0</v>
      </c>
      <c r="F35" s="138">
        <f t="shared" ref="F35:F41" si="12">D35-E35</f>
        <v>0</v>
      </c>
      <c r="G35" s="139" t="str">
        <f>INDEX($B$1:B149,SUMPRODUCT(MAX((B48:B59&lt;&gt;"")*ROW(B48:B59))))</f>
        <v>P1</v>
      </c>
      <c r="H35" s="320" t="s">
        <v>347</v>
      </c>
      <c r="I35" s="140"/>
      <c r="J35" s="140"/>
      <c r="K35" s="141"/>
      <c r="L35" s="142"/>
      <c r="M35" s="143"/>
    </row>
    <row r="36" spans="1:31" outlineLevel="1" x14ac:dyDescent="0.25">
      <c r="C36" s="135">
        <f>IFERROR(IF(EDATE(C35,12)&lt;=(DATE(YEAR('Basisdaten zum Projekt'!$C$6),1,1)),EDATE(C35,12),""),"")</f>
        <v>44927</v>
      </c>
      <c r="D36" s="136">
        <f>F75</f>
        <v>0</v>
      </c>
      <c r="E36" s="137">
        <f>IFERROR(AC76,0)</f>
        <v>0</v>
      </c>
      <c r="F36" s="138">
        <f t="shared" si="12"/>
        <v>0</v>
      </c>
      <c r="G36" s="139" t="str">
        <f>INDEX(B1:B149,SUMPRODUCT(MAX((B63:B74&lt;&gt;"")*ROW(B63:B74))))</f>
        <v>P2</v>
      </c>
      <c r="H36" s="320"/>
      <c r="I36" s="140"/>
      <c r="J36" s="140"/>
      <c r="K36" s="141"/>
      <c r="L36" s="141"/>
      <c r="M36" s="77"/>
    </row>
    <row r="37" spans="1:31" ht="15.75" outlineLevel="1" x14ac:dyDescent="0.25">
      <c r="C37" s="135">
        <f>IFERROR(IF(EDATE(C36,12)&lt;=(DATE(YEAR('Basisdaten zum Projekt'!$C$6),1,1)),EDATE(C36,12),""),"")</f>
        <v>45292</v>
      </c>
      <c r="D37" s="136">
        <f>F90</f>
        <v>0</v>
      </c>
      <c r="E37" s="137">
        <f>IFERROR(AC91,0)</f>
        <v>0</v>
      </c>
      <c r="F37" s="138">
        <f t="shared" si="12"/>
        <v>0</v>
      </c>
      <c r="G37" s="139" t="str">
        <f>INDEX(B1:B149,SUMPRODUCT(MAX((B78:B89&lt;&gt;"")*ROW(B78:B89))))</f>
        <v>P2</v>
      </c>
      <c r="H37" s="320"/>
      <c r="M37"/>
    </row>
    <row r="38" spans="1:31" outlineLevel="1" x14ac:dyDescent="0.25">
      <c r="C38" s="135">
        <f>IFERROR(IF(EDATE(C37,12)&lt;=(DATE(YEAR('Basisdaten zum Projekt'!$C$6),1,1)),EDATE(C37,12),""),"")</f>
        <v>45658</v>
      </c>
      <c r="D38" s="136">
        <f>F105</f>
        <v>0</v>
      </c>
      <c r="E38" s="137">
        <f>IFERROR(AC106,0)</f>
        <v>0</v>
      </c>
      <c r="F38" s="138">
        <f t="shared" si="12"/>
        <v>0</v>
      </c>
      <c r="G38" s="139" t="str">
        <f>INDEX(B1:B149,SUMPRODUCT(MAX((B93:B104&lt;&gt;"")*ROW(B93:B104))))</f>
        <v>P2</v>
      </c>
      <c r="H38" s="320"/>
      <c r="M38" s="77"/>
    </row>
    <row r="39" spans="1:31" outlineLevel="1" x14ac:dyDescent="0.25">
      <c r="C39" s="135" t="str">
        <f>IFERROR(IF(EDATE(C38,12)&lt;=(DATE(YEAR('Basisdaten zum Projekt'!$C$6),1,1)),EDATE(C38,12),""),"")</f>
        <v/>
      </c>
      <c r="D39" s="136">
        <f>F120</f>
        <v>0</v>
      </c>
      <c r="E39" s="137">
        <f>IFERROR(AC121,0)</f>
        <v>0</v>
      </c>
      <c r="F39" s="138">
        <f t="shared" si="12"/>
        <v>0</v>
      </c>
      <c r="G39" s="139">
        <f>INDEX(B1:B149,SUMPRODUCT(MAX((B108:B119&lt;&gt;"")*ROW(B108:B119))))</f>
        <v>0</v>
      </c>
      <c r="H39" s="320"/>
      <c r="M39" s="144"/>
    </row>
    <row r="40" spans="1:31" outlineLevel="1" x14ac:dyDescent="0.25">
      <c r="C40" s="135" t="str">
        <f>IFERROR(IF(EDATE(C39,12)&lt;=(DATE(YEAR('Basisdaten zum Projekt'!$C$6),1,1)),EDATE(C39,12),""),"")</f>
        <v/>
      </c>
      <c r="D40" s="136">
        <f>F135</f>
        <v>0</v>
      </c>
      <c r="E40" s="137">
        <f>IFERROR(AC136,0)</f>
        <v>0</v>
      </c>
      <c r="F40" s="138">
        <f t="shared" si="12"/>
        <v>0</v>
      </c>
      <c r="G40" s="139">
        <f>INDEX(B1:B149,SUMPRODUCT(MAX((B123:B134&lt;&gt;"")*ROW(B123:B134))))</f>
        <v>0</v>
      </c>
      <c r="H40" s="320"/>
      <c r="M40" s="77"/>
    </row>
    <row r="41" spans="1:31" outlineLevel="1" x14ac:dyDescent="0.25">
      <c r="C41" s="135" t="str">
        <f>IFERROR(IF(EDATE(C40,12)&lt;=(DATE(YEAR('Basisdaten zum Projekt'!$C$6),1,1)),EDATE(C40,12),""),"")</f>
        <v/>
      </c>
      <c r="D41" s="136">
        <f>F150</f>
        <v>0</v>
      </c>
      <c r="E41" s="137">
        <f>IFERROR(AC151,0)</f>
        <v>0</v>
      </c>
      <c r="F41" s="138">
        <f t="shared" si="12"/>
        <v>0</v>
      </c>
      <c r="G41" s="139">
        <f>INDEX(B1:B149,SUMPRODUCT(MAX((B138:B149&lt;&gt;"")*ROW(B138:B149))))</f>
        <v>0</v>
      </c>
      <c r="H41" s="320"/>
      <c r="N41" s="77"/>
    </row>
    <row r="42" spans="1:31" outlineLevel="1" x14ac:dyDescent="0.25">
      <c r="E42" s="145"/>
      <c r="F42" s="146"/>
      <c r="G42" s="103"/>
      <c r="H42" s="147"/>
      <c r="I42" s="148"/>
      <c r="J42" s="149"/>
      <c r="O42" s="77"/>
    </row>
    <row r="43" spans="1:31" ht="24.75" customHeight="1" outlineLevel="1" x14ac:dyDescent="0.25">
      <c r="E43" s="145"/>
      <c r="F43" s="146"/>
      <c r="G43" s="103"/>
      <c r="H43" s="147"/>
      <c r="I43" s="150"/>
      <c r="J43" s="150"/>
      <c r="K43" s="149"/>
      <c r="O43" s="77"/>
    </row>
    <row r="44" spans="1:31" ht="33.75" x14ac:dyDescent="0.25">
      <c r="B44" s="319" t="s">
        <v>54</v>
      </c>
      <c r="C44" s="319"/>
      <c r="D44" s="319"/>
      <c r="E44" s="319"/>
      <c r="F44" s="319"/>
      <c r="G44" s="319"/>
      <c r="H44" s="319"/>
      <c r="I44" s="319"/>
      <c r="J44" s="319"/>
      <c r="K44" s="151"/>
      <c r="M44" s="321" t="s">
        <v>55</v>
      </c>
      <c r="N44" s="321"/>
      <c r="O44" s="321"/>
      <c r="P44" s="321"/>
      <c r="Q44" s="321"/>
      <c r="R44" s="321"/>
      <c r="S44" s="321"/>
      <c r="T44" s="321"/>
      <c r="U44" s="321"/>
      <c r="V44" s="321"/>
      <c r="W44" s="321"/>
      <c r="X44" s="321"/>
      <c r="Y44" s="321"/>
      <c r="Z44" s="321"/>
      <c r="AA44" s="321"/>
      <c r="AB44" s="321"/>
      <c r="AC44" s="321"/>
      <c r="AD44" s="321"/>
      <c r="AE44" s="321"/>
    </row>
    <row r="45" spans="1:31" ht="15.75" thickBot="1" x14ac:dyDescent="0.3">
      <c r="A45" s="45"/>
      <c r="E45" s="45"/>
    </row>
    <row r="46" spans="1:31" ht="15.75" customHeight="1" x14ac:dyDescent="0.25">
      <c r="B46" s="152"/>
      <c r="C46" s="152"/>
      <c r="D46" s="152"/>
      <c r="E46" s="322" t="s">
        <v>330</v>
      </c>
      <c r="F46" s="323"/>
      <c r="G46" s="324"/>
      <c r="H46" s="322" t="s">
        <v>331</v>
      </c>
      <c r="I46" s="323"/>
      <c r="J46" s="324"/>
      <c r="N46" s="325" t="s">
        <v>348</v>
      </c>
      <c r="O46" s="326"/>
      <c r="P46" s="326"/>
      <c r="Q46" s="326"/>
      <c r="R46" s="326"/>
      <c r="S46" s="326"/>
      <c r="T46" s="326"/>
      <c r="U46" s="326"/>
      <c r="V46" s="326"/>
      <c r="W46" s="326"/>
      <c r="X46" s="326"/>
      <c r="Y46" s="326"/>
      <c r="Z46" s="326"/>
      <c r="AA46" s="326"/>
      <c r="AB46" s="326"/>
      <c r="AC46" s="327"/>
    </row>
    <row r="47" spans="1:31" ht="49.5" customHeight="1" x14ac:dyDescent="0.25">
      <c r="B47" s="153" t="s">
        <v>105</v>
      </c>
      <c r="C47" s="153" t="s">
        <v>71</v>
      </c>
      <c r="D47" s="154" t="s">
        <v>349</v>
      </c>
      <c r="E47" s="155" t="s">
        <v>350</v>
      </c>
      <c r="F47" s="31" t="s">
        <v>351</v>
      </c>
      <c r="G47" s="156" t="s">
        <v>352</v>
      </c>
      <c r="H47" s="157" t="s">
        <v>350</v>
      </c>
      <c r="I47" s="31" t="s">
        <v>351</v>
      </c>
      <c r="J47" s="156" t="s">
        <v>353</v>
      </c>
      <c r="M47" s="31" t="s">
        <v>349</v>
      </c>
      <c r="N47" s="158" t="s">
        <v>354</v>
      </c>
      <c r="O47" s="158" t="s">
        <v>355</v>
      </c>
      <c r="P47" s="158" t="s">
        <v>356</v>
      </c>
      <c r="Q47" s="158" t="s">
        <v>357</v>
      </c>
      <c r="R47" s="158" t="s">
        <v>358</v>
      </c>
      <c r="S47" s="31" t="s">
        <v>359</v>
      </c>
      <c r="T47" s="31" t="s">
        <v>360</v>
      </c>
      <c r="U47" s="31" t="s">
        <v>361</v>
      </c>
      <c r="V47" s="31" t="s">
        <v>362</v>
      </c>
      <c r="W47" s="31" t="s">
        <v>363</v>
      </c>
      <c r="X47" s="31" t="s">
        <v>364</v>
      </c>
      <c r="Y47" s="31" t="s">
        <v>365</v>
      </c>
      <c r="Z47" s="31" t="s">
        <v>366</v>
      </c>
      <c r="AA47" s="31" t="s">
        <v>367</v>
      </c>
      <c r="AB47" s="31" t="s">
        <v>368</v>
      </c>
      <c r="AC47" s="158" t="s">
        <v>369</v>
      </c>
      <c r="AE47" s="159"/>
    </row>
    <row r="48" spans="1:31" outlineLevel="1" x14ac:dyDescent="0.25">
      <c r="B48" s="160" t="str">
        <f>IF(C48&gt;0,IFERROR(_xlfn.IFS(D48&lt;=DATE(YEAR('Basisdaten zum Projekt'!$E$12),MONTH('Basisdaten zum Projekt'!$E$12),1),'Basisdaten zum Projekt'!$A$12,D48&lt;=DATE(YEAR('Basisdaten zum Projekt'!$E$13),MONTH('Basisdaten zum Projekt'!$E$13),1),'Basisdaten zum Projekt'!$A$13,D48&lt;=DATE(YEAR('Basisdaten zum Projekt'!$E$14),MONTH('Basisdaten zum Projekt'!$E$14),1),'Basisdaten zum Projekt'!$A$14,D48&lt;=DATE(YEAR('Basisdaten zum Projekt'!$E$15),MONTH('Basisdaten zum Projekt'!$E$15),1),'Basisdaten zum Projekt'!$A$15,D48&lt;=DATE(YEAR('Basisdaten zum Projekt'!$E$16),MONTH('Basisdaten zum Projekt'!$E$16),1),'Basisdaten zum Projekt'!$A$16),""),"")</f>
        <v/>
      </c>
      <c r="C48" s="160">
        <f>IF(DATE(YEAR('Basisdaten zum Projekt'!$C$5),MONTH('Basisdaten zum Projekt'!$C$5),1)=D48,1,0)</f>
        <v>0</v>
      </c>
      <c r="D48" s="161">
        <f>IF('Basisdaten zum Projekt'!C5=0,0,DATE(YEAR('Basisdaten zum Projekt'!$C$5),1,1))</f>
        <v>44562</v>
      </c>
      <c r="E48" s="162"/>
      <c r="F48" s="115">
        <f t="shared" ref="F48:F59" si="13">215/12*E48</f>
        <v>0</v>
      </c>
      <c r="G48" s="163"/>
      <c r="H48" s="162"/>
      <c r="I48" s="115">
        <f t="shared" ref="I48:I59" si="14">215/12*H48</f>
        <v>0</v>
      </c>
      <c r="J48" s="164"/>
      <c r="M48" s="161">
        <f t="shared" ref="M48:M105" si="15">D48</f>
        <v>44562</v>
      </c>
      <c r="N48" s="166"/>
      <c r="O48" s="166"/>
      <c r="P48" s="166"/>
      <c r="Q48" s="166"/>
      <c r="R48" s="166"/>
      <c r="S48" s="166"/>
      <c r="T48" s="166"/>
      <c r="U48" s="166"/>
      <c r="V48" s="166"/>
      <c r="W48" s="166"/>
      <c r="X48" s="166"/>
      <c r="Y48" s="166"/>
      <c r="Z48" s="166"/>
      <c r="AA48" s="166"/>
      <c r="AB48" s="166"/>
      <c r="AC48" s="137">
        <f t="shared" ref="AC48:AC59" si="16">SUM(N48:AB48)</f>
        <v>0</v>
      </c>
      <c r="AE48" s="159"/>
    </row>
    <row r="49" spans="2:31" outlineLevel="1" x14ac:dyDescent="0.25">
      <c r="B49" s="160" t="str">
        <f>IF(C49&gt;0,IFERROR(_xlfn.IFS(D49&lt;=DATE(YEAR('Basisdaten zum Projekt'!$E$12),MONTH('Basisdaten zum Projekt'!$E$12),1),'Basisdaten zum Projekt'!$A$12,D49&lt;=DATE(YEAR('Basisdaten zum Projekt'!$E$13),MONTH('Basisdaten zum Projekt'!$E$13),1),'Basisdaten zum Projekt'!$A$13,D49&lt;=DATE(YEAR('Basisdaten zum Projekt'!$E$14),MONTH('Basisdaten zum Projekt'!$E$14),1),'Basisdaten zum Projekt'!$A$14,D49&lt;=DATE(YEAR('Basisdaten zum Projekt'!$E$15),MONTH('Basisdaten zum Projekt'!$E$15),1),'Basisdaten zum Projekt'!$A$15,D49&lt;=DATE(YEAR('Basisdaten zum Projekt'!$E$16),MONTH('Basisdaten zum Projekt'!$E$16),1),'Basisdaten zum Projekt'!$A$16),""),"")</f>
        <v/>
      </c>
      <c r="C49" s="160">
        <f>IF(C48&gt;0,C48+1,IF(DATE(YEAR('Basisdaten zum Projekt'!$C$5),MONTH('Basisdaten zum Projekt'!$C$5),1)=D49,1,0))</f>
        <v>0</v>
      </c>
      <c r="D49" s="161">
        <f t="shared" ref="D49:D59" si="17">DATE(YEAR(D48),MONTH(D48)+1,DAY(D48))</f>
        <v>44593</v>
      </c>
      <c r="E49" s="162"/>
      <c r="F49" s="115">
        <f t="shared" si="13"/>
        <v>0</v>
      </c>
      <c r="G49" s="163"/>
      <c r="H49" s="162"/>
      <c r="I49" s="115">
        <f t="shared" si="14"/>
        <v>0</v>
      </c>
      <c r="J49" s="164"/>
      <c r="M49" s="161">
        <f t="shared" si="15"/>
        <v>44593</v>
      </c>
      <c r="N49" s="166"/>
      <c r="O49" s="166"/>
      <c r="P49" s="166"/>
      <c r="Q49" s="166"/>
      <c r="R49" s="166"/>
      <c r="S49" s="166"/>
      <c r="T49" s="166"/>
      <c r="U49" s="166"/>
      <c r="V49" s="166"/>
      <c r="W49" s="166"/>
      <c r="X49" s="166"/>
      <c r="Y49" s="166"/>
      <c r="Z49" s="166"/>
      <c r="AA49" s="166"/>
      <c r="AB49" s="166"/>
      <c r="AC49" s="137">
        <f t="shared" si="16"/>
        <v>0</v>
      </c>
      <c r="AE49" s="159"/>
    </row>
    <row r="50" spans="2:31" outlineLevel="1" x14ac:dyDescent="0.25">
      <c r="B50" s="160" t="str">
        <f>IF(C50&gt;0,IFERROR(_xlfn.IFS(D50&lt;=DATE(YEAR('Basisdaten zum Projekt'!$E$12),MONTH('Basisdaten zum Projekt'!$E$12),1),'Basisdaten zum Projekt'!$A$12,D50&lt;=DATE(YEAR('Basisdaten zum Projekt'!$E$13),MONTH('Basisdaten zum Projekt'!$E$13),1),'Basisdaten zum Projekt'!$A$13,D50&lt;=DATE(YEAR('Basisdaten zum Projekt'!$E$14),MONTH('Basisdaten zum Projekt'!$E$14),1),'Basisdaten zum Projekt'!$A$14,D50&lt;=DATE(YEAR('Basisdaten zum Projekt'!$E$15),MONTH('Basisdaten zum Projekt'!$E$15),1),'Basisdaten zum Projekt'!$A$15,D50&lt;=DATE(YEAR('Basisdaten zum Projekt'!$E$16),MONTH('Basisdaten zum Projekt'!$E$16),1),'Basisdaten zum Projekt'!$A$16),""),"")</f>
        <v/>
      </c>
      <c r="C50" s="160">
        <f>IF(C49&gt;0,C49+1,IF(DATE(YEAR('Basisdaten zum Projekt'!$C$5),MONTH('Basisdaten zum Projekt'!$C$5),1)=D50,1,0))</f>
        <v>0</v>
      </c>
      <c r="D50" s="161">
        <f t="shared" si="17"/>
        <v>44621</v>
      </c>
      <c r="E50" s="162"/>
      <c r="F50" s="115">
        <f t="shared" si="13"/>
        <v>0</v>
      </c>
      <c r="G50" s="163"/>
      <c r="H50" s="162"/>
      <c r="I50" s="115">
        <f t="shared" si="14"/>
        <v>0</v>
      </c>
      <c r="J50" s="164"/>
      <c r="M50" s="161">
        <f t="shared" si="15"/>
        <v>44621</v>
      </c>
      <c r="N50" s="166"/>
      <c r="O50" s="166"/>
      <c r="P50" s="166"/>
      <c r="Q50" s="166"/>
      <c r="R50" s="166"/>
      <c r="S50" s="166"/>
      <c r="T50" s="166"/>
      <c r="U50" s="166"/>
      <c r="V50" s="166"/>
      <c r="W50" s="166"/>
      <c r="X50" s="166"/>
      <c r="Y50" s="166"/>
      <c r="Z50" s="166"/>
      <c r="AA50" s="166"/>
      <c r="AB50" s="166"/>
      <c r="AC50" s="137">
        <f t="shared" si="16"/>
        <v>0</v>
      </c>
      <c r="AE50" s="159"/>
    </row>
    <row r="51" spans="2:31" outlineLevel="1" x14ac:dyDescent="0.25">
      <c r="B51" s="160" t="str">
        <f>IF(C51&gt;0,IFERROR(_xlfn.IFS(D51&lt;=DATE(YEAR('Basisdaten zum Projekt'!$E$12),MONTH('Basisdaten zum Projekt'!$E$12),1),'Basisdaten zum Projekt'!$A$12,D51&lt;=DATE(YEAR('Basisdaten zum Projekt'!$E$13),MONTH('Basisdaten zum Projekt'!$E$13),1),'Basisdaten zum Projekt'!$A$13,D51&lt;=DATE(YEAR('Basisdaten zum Projekt'!$E$14),MONTH('Basisdaten zum Projekt'!$E$14),1),'Basisdaten zum Projekt'!$A$14,D51&lt;=DATE(YEAR('Basisdaten zum Projekt'!$E$15),MONTH('Basisdaten zum Projekt'!$E$15),1),'Basisdaten zum Projekt'!$A$15,D51&lt;=DATE(YEAR('Basisdaten zum Projekt'!$E$16),MONTH('Basisdaten zum Projekt'!$E$16),1),'Basisdaten zum Projekt'!$A$16),""),"")</f>
        <v>P1</v>
      </c>
      <c r="C51" s="160">
        <f>IF(C50&gt;0,C50+1,IF(DATE(YEAR('Basisdaten zum Projekt'!$C$5),MONTH('Basisdaten zum Projekt'!$C$5),1)=D51,1,0))</f>
        <v>1</v>
      </c>
      <c r="D51" s="161">
        <f t="shared" si="17"/>
        <v>44652</v>
      </c>
      <c r="E51" s="162"/>
      <c r="F51" s="115">
        <f t="shared" si="13"/>
        <v>0</v>
      </c>
      <c r="G51" s="163"/>
      <c r="H51" s="162"/>
      <c r="I51" s="115">
        <f t="shared" si="14"/>
        <v>0</v>
      </c>
      <c r="J51" s="164"/>
      <c r="M51" s="161">
        <f t="shared" si="15"/>
        <v>44652</v>
      </c>
      <c r="N51" s="166"/>
      <c r="O51" s="166"/>
      <c r="P51" s="166"/>
      <c r="Q51" s="166"/>
      <c r="R51" s="166"/>
      <c r="S51" s="166"/>
      <c r="T51" s="166"/>
      <c r="U51" s="166"/>
      <c r="V51" s="166"/>
      <c r="W51" s="166"/>
      <c r="X51" s="166"/>
      <c r="Y51" s="166"/>
      <c r="Z51" s="166"/>
      <c r="AA51" s="166"/>
      <c r="AB51" s="166"/>
      <c r="AC51" s="137">
        <f t="shared" si="16"/>
        <v>0</v>
      </c>
      <c r="AD51" s="167"/>
    </row>
    <row r="52" spans="2:31" outlineLevel="1" x14ac:dyDescent="0.25">
      <c r="B52" s="160" t="str">
        <f>IF(C52&gt;0,IFERROR(_xlfn.IFS(D52&lt;=DATE(YEAR('Basisdaten zum Projekt'!$E$12),MONTH('Basisdaten zum Projekt'!$E$12),1),'Basisdaten zum Projekt'!$A$12,D52&lt;=DATE(YEAR('Basisdaten zum Projekt'!$E$13),MONTH('Basisdaten zum Projekt'!$E$13),1),'Basisdaten zum Projekt'!$A$13,D52&lt;=DATE(YEAR('Basisdaten zum Projekt'!$E$14),MONTH('Basisdaten zum Projekt'!$E$14),1),'Basisdaten zum Projekt'!$A$14,D52&lt;=DATE(YEAR('Basisdaten zum Projekt'!$E$15),MONTH('Basisdaten zum Projekt'!$E$15),1),'Basisdaten zum Projekt'!$A$15,D52&lt;=DATE(YEAR('Basisdaten zum Projekt'!$E$16),MONTH('Basisdaten zum Projekt'!$E$16),1),'Basisdaten zum Projekt'!$A$16),""),"")</f>
        <v>P1</v>
      </c>
      <c r="C52" s="160">
        <f>IF(C51&gt;0,C51+1,IF(DATE(YEAR('Basisdaten zum Projekt'!$C$5),MONTH('Basisdaten zum Projekt'!$C$5),1)=D52,1,0))</f>
        <v>2</v>
      </c>
      <c r="D52" s="161">
        <f t="shared" si="17"/>
        <v>44682</v>
      </c>
      <c r="E52" s="198"/>
      <c r="F52" s="115">
        <f t="shared" si="13"/>
        <v>0</v>
      </c>
      <c r="G52" s="199"/>
      <c r="H52" s="198"/>
      <c r="I52" s="115">
        <f t="shared" si="14"/>
        <v>0</v>
      </c>
      <c r="J52" s="200"/>
      <c r="M52" s="161">
        <f t="shared" si="15"/>
        <v>44682</v>
      </c>
      <c r="N52" s="166"/>
      <c r="O52" s="166"/>
      <c r="P52" s="166"/>
      <c r="Q52" s="166"/>
      <c r="R52" s="166"/>
      <c r="S52" s="166"/>
      <c r="T52" s="166"/>
      <c r="U52" s="166"/>
      <c r="V52" s="166"/>
      <c r="W52" s="166"/>
      <c r="X52" s="166"/>
      <c r="Y52" s="166"/>
      <c r="Z52" s="166"/>
      <c r="AA52" s="166"/>
      <c r="AB52" s="166"/>
      <c r="AC52" s="137">
        <f t="shared" si="16"/>
        <v>0</v>
      </c>
      <c r="AD52" s="167"/>
      <c r="AE52" s="159"/>
    </row>
    <row r="53" spans="2:31" outlineLevel="1" x14ac:dyDescent="0.25">
      <c r="B53" s="160" t="str">
        <f>IF(C53&gt;0,IFERROR(_xlfn.IFS(D53&lt;=DATE(YEAR('Basisdaten zum Projekt'!$E$12),MONTH('Basisdaten zum Projekt'!$E$12),1),'Basisdaten zum Projekt'!$A$12,D53&lt;=DATE(YEAR('Basisdaten zum Projekt'!$E$13),MONTH('Basisdaten zum Projekt'!$E$13),1),'Basisdaten zum Projekt'!$A$13,D53&lt;=DATE(YEAR('Basisdaten zum Projekt'!$E$14),MONTH('Basisdaten zum Projekt'!$E$14),1),'Basisdaten zum Projekt'!$A$14,D53&lt;=DATE(YEAR('Basisdaten zum Projekt'!$E$15),MONTH('Basisdaten zum Projekt'!$E$15),1),'Basisdaten zum Projekt'!$A$15,D53&lt;=DATE(YEAR('Basisdaten zum Projekt'!$E$16),MONTH('Basisdaten zum Projekt'!$E$16),1),'Basisdaten zum Projekt'!$A$16),""),"")</f>
        <v>P1</v>
      </c>
      <c r="C53" s="160">
        <f>IF(C52&gt;0,C52+1,IF(DATE(YEAR('Basisdaten zum Projekt'!$C$5),MONTH('Basisdaten zum Projekt'!$C$5),1)=D53,1,0))</f>
        <v>3</v>
      </c>
      <c r="D53" s="161">
        <f t="shared" si="17"/>
        <v>44713</v>
      </c>
      <c r="E53" s="198"/>
      <c r="F53" s="115">
        <f t="shared" si="13"/>
        <v>0</v>
      </c>
      <c r="G53" s="199"/>
      <c r="H53" s="198"/>
      <c r="I53" s="115">
        <f t="shared" si="14"/>
        <v>0</v>
      </c>
      <c r="J53" s="200"/>
      <c r="M53" s="161">
        <f t="shared" si="15"/>
        <v>44713</v>
      </c>
      <c r="N53" s="166"/>
      <c r="O53" s="166"/>
      <c r="P53" s="166"/>
      <c r="Q53" s="166"/>
      <c r="R53" s="166"/>
      <c r="S53" s="166"/>
      <c r="T53" s="166"/>
      <c r="U53" s="166"/>
      <c r="V53" s="166"/>
      <c r="W53" s="166"/>
      <c r="X53" s="166"/>
      <c r="Y53" s="166"/>
      <c r="Z53" s="166"/>
      <c r="AA53" s="166"/>
      <c r="AB53" s="166"/>
      <c r="AC53" s="137">
        <f t="shared" si="16"/>
        <v>0</v>
      </c>
      <c r="AD53" s="167"/>
      <c r="AE53" s="159"/>
    </row>
    <row r="54" spans="2:31" outlineLevel="1" x14ac:dyDescent="0.25">
      <c r="B54" s="160" t="str">
        <f>IF(C54&gt;0,IFERROR(_xlfn.IFS(D54&lt;=DATE(YEAR('Basisdaten zum Projekt'!$E$12),MONTH('Basisdaten zum Projekt'!$E$12),1),'Basisdaten zum Projekt'!$A$12,D54&lt;=DATE(YEAR('Basisdaten zum Projekt'!$E$13),MONTH('Basisdaten zum Projekt'!$E$13),1),'Basisdaten zum Projekt'!$A$13,D54&lt;=DATE(YEAR('Basisdaten zum Projekt'!$E$14),MONTH('Basisdaten zum Projekt'!$E$14),1),'Basisdaten zum Projekt'!$A$14,D54&lt;=DATE(YEAR('Basisdaten zum Projekt'!$E$15),MONTH('Basisdaten zum Projekt'!$E$15),1),'Basisdaten zum Projekt'!$A$15,D54&lt;=DATE(YEAR('Basisdaten zum Projekt'!$E$16),MONTH('Basisdaten zum Projekt'!$E$16),1),'Basisdaten zum Projekt'!$A$16),""),"")</f>
        <v>P1</v>
      </c>
      <c r="C54" s="160">
        <f>IF(C53&gt;0,C53+1,IF(DATE(YEAR('Basisdaten zum Projekt'!$C$5),MONTH('Basisdaten zum Projekt'!$C$5),1)=D54,1,0))</f>
        <v>4</v>
      </c>
      <c r="D54" s="161">
        <f t="shared" si="17"/>
        <v>44743</v>
      </c>
      <c r="E54" s="198"/>
      <c r="F54" s="115">
        <f t="shared" si="13"/>
        <v>0</v>
      </c>
      <c r="G54" s="199"/>
      <c r="H54" s="198"/>
      <c r="I54" s="115">
        <f t="shared" si="14"/>
        <v>0</v>
      </c>
      <c r="J54" s="200"/>
      <c r="M54" s="161">
        <f t="shared" si="15"/>
        <v>44743</v>
      </c>
      <c r="N54" s="166"/>
      <c r="O54" s="166"/>
      <c r="P54" s="166"/>
      <c r="Q54" s="166"/>
      <c r="R54" s="166"/>
      <c r="S54" s="166"/>
      <c r="T54" s="166"/>
      <c r="U54" s="166"/>
      <c r="V54" s="166"/>
      <c r="W54" s="166"/>
      <c r="X54" s="166"/>
      <c r="Y54" s="166"/>
      <c r="Z54" s="166"/>
      <c r="AA54" s="166"/>
      <c r="AB54" s="166"/>
      <c r="AC54" s="137">
        <f t="shared" si="16"/>
        <v>0</v>
      </c>
      <c r="AD54" s="167"/>
      <c r="AE54" s="151"/>
    </row>
    <row r="55" spans="2:31" outlineLevel="1" x14ac:dyDescent="0.25">
      <c r="B55" s="160" t="str">
        <f>IF(C55&gt;0,IFERROR(_xlfn.IFS(D55&lt;=DATE(YEAR('Basisdaten zum Projekt'!$E$12),MONTH('Basisdaten zum Projekt'!$E$12),1),'Basisdaten zum Projekt'!$A$12,D55&lt;=DATE(YEAR('Basisdaten zum Projekt'!$E$13),MONTH('Basisdaten zum Projekt'!$E$13),1),'Basisdaten zum Projekt'!$A$13,D55&lt;=DATE(YEAR('Basisdaten zum Projekt'!$E$14),MONTH('Basisdaten zum Projekt'!$E$14),1),'Basisdaten zum Projekt'!$A$14,D55&lt;=DATE(YEAR('Basisdaten zum Projekt'!$E$15),MONTH('Basisdaten zum Projekt'!$E$15),1),'Basisdaten zum Projekt'!$A$15,D55&lt;=DATE(YEAR('Basisdaten zum Projekt'!$E$16),MONTH('Basisdaten zum Projekt'!$E$16),1),'Basisdaten zum Projekt'!$A$16),""),"")</f>
        <v>P1</v>
      </c>
      <c r="C55" s="160">
        <f>IF(C54&gt;0,C54+1,IF(DATE(YEAR('Basisdaten zum Projekt'!$C$5),MONTH('Basisdaten zum Projekt'!$C$5),1)=D55,1,0))</f>
        <v>5</v>
      </c>
      <c r="D55" s="161">
        <f t="shared" si="17"/>
        <v>44774</v>
      </c>
      <c r="E55" s="162"/>
      <c r="F55" s="115">
        <f t="shared" si="13"/>
        <v>0</v>
      </c>
      <c r="G55" s="163"/>
      <c r="H55" s="162"/>
      <c r="I55" s="115">
        <f t="shared" si="14"/>
        <v>0</v>
      </c>
      <c r="J55" s="164"/>
      <c r="M55" s="161">
        <f t="shared" si="15"/>
        <v>44774</v>
      </c>
      <c r="N55" s="166"/>
      <c r="O55" s="166"/>
      <c r="P55" s="166"/>
      <c r="Q55" s="166"/>
      <c r="R55" s="166"/>
      <c r="S55" s="166"/>
      <c r="T55" s="166"/>
      <c r="U55" s="166"/>
      <c r="V55" s="166"/>
      <c r="W55" s="166"/>
      <c r="X55" s="166"/>
      <c r="Y55" s="166"/>
      <c r="Z55" s="166"/>
      <c r="AA55" s="166"/>
      <c r="AB55" s="166"/>
      <c r="AC55" s="137">
        <f t="shared" si="16"/>
        <v>0</v>
      </c>
      <c r="AD55" s="167"/>
      <c r="AE55" s="151"/>
    </row>
    <row r="56" spans="2:31" outlineLevel="1" x14ac:dyDescent="0.25">
      <c r="B56" s="160" t="str">
        <f>IF(C56&gt;0,IFERROR(_xlfn.IFS(D56&lt;=DATE(YEAR('Basisdaten zum Projekt'!$E$12),MONTH('Basisdaten zum Projekt'!$E$12),1),'Basisdaten zum Projekt'!$A$12,D56&lt;=DATE(YEAR('Basisdaten zum Projekt'!$E$13),MONTH('Basisdaten zum Projekt'!$E$13),1),'Basisdaten zum Projekt'!$A$13,D56&lt;=DATE(YEAR('Basisdaten zum Projekt'!$E$14),MONTH('Basisdaten zum Projekt'!$E$14),1),'Basisdaten zum Projekt'!$A$14,D56&lt;=DATE(YEAR('Basisdaten zum Projekt'!$E$15),MONTH('Basisdaten zum Projekt'!$E$15),1),'Basisdaten zum Projekt'!$A$15,D56&lt;=DATE(YEAR('Basisdaten zum Projekt'!$E$16),MONTH('Basisdaten zum Projekt'!$E$16),1),'Basisdaten zum Projekt'!$A$16),""),"")</f>
        <v>P1</v>
      </c>
      <c r="C56" s="160">
        <f>IF(C55&gt;0,C55+1,IF(DATE(YEAR('Basisdaten zum Projekt'!$C$5),MONTH('Basisdaten zum Projekt'!$C$5),1)=D56,1,0))</f>
        <v>6</v>
      </c>
      <c r="D56" s="161">
        <f t="shared" si="17"/>
        <v>44805</v>
      </c>
      <c r="E56" s="162"/>
      <c r="F56" s="115">
        <f t="shared" si="13"/>
        <v>0</v>
      </c>
      <c r="G56" s="163"/>
      <c r="H56" s="162"/>
      <c r="I56" s="115">
        <f t="shared" si="14"/>
        <v>0</v>
      </c>
      <c r="J56" s="164"/>
      <c r="M56" s="161">
        <f t="shared" si="15"/>
        <v>44805</v>
      </c>
      <c r="N56" s="166"/>
      <c r="O56" s="166"/>
      <c r="P56" s="166"/>
      <c r="Q56" s="166"/>
      <c r="R56" s="166"/>
      <c r="S56" s="166"/>
      <c r="T56" s="166"/>
      <c r="U56" s="166"/>
      <c r="V56" s="166"/>
      <c r="W56" s="166"/>
      <c r="X56" s="166"/>
      <c r="Y56" s="166"/>
      <c r="Z56" s="166"/>
      <c r="AA56" s="166"/>
      <c r="AB56" s="166"/>
      <c r="AC56" s="137">
        <f t="shared" si="16"/>
        <v>0</v>
      </c>
      <c r="AD56" s="167"/>
    </row>
    <row r="57" spans="2:31" outlineLevel="1" x14ac:dyDescent="0.25">
      <c r="B57" s="160" t="str">
        <f>IF(C57&gt;0,IFERROR(_xlfn.IFS(D57&lt;=DATE(YEAR('Basisdaten zum Projekt'!$E$12),MONTH('Basisdaten zum Projekt'!$E$12),1),'Basisdaten zum Projekt'!$A$12,D57&lt;=DATE(YEAR('Basisdaten zum Projekt'!$E$13),MONTH('Basisdaten zum Projekt'!$E$13),1),'Basisdaten zum Projekt'!$A$13,D57&lt;=DATE(YEAR('Basisdaten zum Projekt'!$E$14),MONTH('Basisdaten zum Projekt'!$E$14),1),'Basisdaten zum Projekt'!$A$14,D57&lt;=DATE(YEAR('Basisdaten zum Projekt'!$E$15),MONTH('Basisdaten zum Projekt'!$E$15),1),'Basisdaten zum Projekt'!$A$15,D57&lt;=DATE(YEAR('Basisdaten zum Projekt'!$E$16),MONTH('Basisdaten zum Projekt'!$E$16),1),'Basisdaten zum Projekt'!$A$16),""),"")</f>
        <v>P1</v>
      </c>
      <c r="C57" s="160">
        <f>IF(C56&gt;0,C56+1,IF(DATE(YEAR('Basisdaten zum Projekt'!$C$5),MONTH('Basisdaten zum Projekt'!$C$5),1)=D57,1,0))</f>
        <v>7</v>
      </c>
      <c r="D57" s="161">
        <f t="shared" si="17"/>
        <v>44835</v>
      </c>
      <c r="E57" s="162"/>
      <c r="F57" s="115">
        <f t="shared" si="13"/>
        <v>0</v>
      </c>
      <c r="G57" s="163"/>
      <c r="H57" s="162"/>
      <c r="I57" s="115">
        <f t="shared" si="14"/>
        <v>0</v>
      </c>
      <c r="J57" s="164"/>
      <c r="M57" s="161">
        <f t="shared" si="15"/>
        <v>44835</v>
      </c>
      <c r="N57" s="166"/>
      <c r="O57" s="166"/>
      <c r="P57" s="166"/>
      <c r="Q57" s="166"/>
      <c r="R57" s="166"/>
      <c r="S57" s="166"/>
      <c r="T57" s="166"/>
      <c r="U57" s="166"/>
      <c r="V57" s="166"/>
      <c r="W57" s="166"/>
      <c r="X57" s="166"/>
      <c r="Y57" s="166"/>
      <c r="Z57" s="166"/>
      <c r="AA57" s="166"/>
      <c r="AB57" s="166"/>
      <c r="AC57" s="137">
        <f t="shared" si="16"/>
        <v>0</v>
      </c>
      <c r="AD57" s="167"/>
      <c r="AE57" s="168"/>
    </row>
    <row r="58" spans="2:31" outlineLevel="1" x14ac:dyDescent="0.25">
      <c r="B58" s="160" t="str">
        <f>IF(C58&gt;0,IFERROR(_xlfn.IFS(D58&lt;=DATE(YEAR('Basisdaten zum Projekt'!$E$12),MONTH('Basisdaten zum Projekt'!$E$12),1),'Basisdaten zum Projekt'!$A$12,D58&lt;=DATE(YEAR('Basisdaten zum Projekt'!$E$13),MONTH('Basisdaten zum Projekt'!$E$13),1),'Basisdaten zum Projekt'!$A$13,D58&lt;=DATE(YEAR('Basisdaten zum Projekt'!$E$14),MONTH('Basisdaten zum Projekt'!$E$14),1),'Basisdaten zum Projekt'!$A$14,D58&lt;=DATE(YEAR('Basisdaten zum Projekt'!$E$15),MONTH('Basisdaten zum Projekt'!$E$15),1),'Basisdaten zum Projekt'!$A$15,D58&lt;=DATE(YEAR('Basisdaten zum Projekt'!$E$16),MONTH('Basisdaten zum Projekt'!$E$16),1),'Basisdaten zum Projekt'!$A$16),""),"")</f>
        <v>P1</v>
      </c>
      <c r="C58" s="160">
        <f>IF(C57&gt;0,C57+1,IF(DATE(YEAR('Basisdaten zum Projekt'!$C$5),MONTH('Basisdaten zum Projekt'!$C$5),1)=D58,1,0))</f>
        <v>8</v>
      </c>
      <c r="D58" s="161">
        <f t="shared" si="17"/>
        <v>44866</v>
      </c>
      <c r="E58" s="162"/>
      <c r="F58" s="115">
        <f t="shared" si="13"/>
        <v>0</v>
      </c>
      <c r="G58" s="163"/>
      <c r="H58" s="162"/>
      <c r="I58" s="115">
        <f t="shared" si="14"/>
        <v>0</v>
      </c>
      <c r="J58" s="164"/>
      <c r="M58" s="161">
        <f t="shared" si="15"/>
        <v>44866</v>
      </c>
      <c r="N58" s="166"/>
      <c r="O58" s="166"/>
      <c r="P58" s="166"/>
      <c r="Q58" s="166"/>
      <c r="R58" s="166"/>
      <c r="S58" s="166"/>
      <c r="T58" s="166"/>
      <c r="U58" s="166"/>
      <c r="V58" s="166"/>
      <c r="W58" s="166"/>
      <c r="X58" s="166"/>
      <c r="Y58" s="166"/>
      <c r="Z58" s="166"/>
      <c r="AA58" s="166"/>
      <c r="AB58" s="166"/>
      <c r="AC58" s="137">
        <f t="shared" si="16"/>
        <v>0</v>
      </c>
      <c r="AD58" s="167"/>
    </row>
    <row r="59" spans="2:31" outlineLevel="1" x14ac:dyDescent="0.25">
      <c r="B59" s="160" t="str">
        <f>IF(C59&gt;0,IFERROR(_xlfn.IFS(D59&lt;=DATE(YEAR('Basisdaten zum Projekt'!$E$12),MONTH('Basisdaten zum Projekt'!$E$12),1),'Basisdaten zum Projekt'!$A$12,D59&lt;=DATE(YEAR('Basisdaten zum Projekt'!$E$13),MONTH('Basisdaten zum Projekt'!$E$13),1),'Basisdaten zum Projekt'!$A$13,D59&lt;=DATE(YEAR('Basisdaten zum Projekt'!$E$14),MONTH('Basisdaten zum Projekt'!$E$14),1),'Basisdaten zum Projekt'!$A$14,D59&lt;=DATE(YEAR('Basisdaten zum Projekt'!$E$15),MONTH('Basisdaten zum Projekt'!$E$15),1),'Basisdaten zum Projekt'!$A$15,D59&lt;=DATE(YEAR('Basisdaten zum Projekt'!$E$16),MONTH('Basisdaten zum Projekt'!$E$16),1),'Basisdaten zum Projekt'!$A$16),""),"")</f>
        <v>P1</v>
      </c>
      <c r="C59" s="160">
        <f>IF(C58&gt;0,C58+1,IF(DATE(YEAR('Basisdaten zum Projekt'!$C$5),MONTH('Basisdaten zum Projekt'!$C$5),1)=D59,1,0))</f>
        <v>9</v>
      </c>
      <c r="D59" s="161">
        <f t="shared" si="17"/>
        <v>44896</v>
      </c>
      <c r="E59" s="162"/>
      <c r="F59" s="115">
        <f t="shared" si="13"/>
        <v>0</v>
      </c>
      <c r="G59" s="163"/>
      <c r="H59" s="162"/>
      <c r="I59" s="115">
        <f t="shared" si="14"/>
        <v>0</v>
      </c>
      <c r="J59" s="164"/>
      <c r="M59" s="161">
        <f t="shared" si="15"/>
        <v>44896</v>
      </c>
      <c r="N59" s="166"/>
      <c r="O59" s="166"/>
      <c r="P59" s="166"/>
      <c r="Q59" s="166"/>
      <c r="R59" s="166"/>
      <c r="S59" s="166"/>
      <c r="T59" s="166"/>
      <c r="U59" s="166"/>
      <c r="V59" s="166"/>
      <c r="W59" s="166"/>
      <c r="X59" s="166"/>
      <c r="Y59" s="166"/>
      <c r="Z59" s="166"/>
      <c r="AA59" s="166"/>
      <c r="AB59" s="166"/>
      <c r="AC59" s="137">
        <f t="shared" si="16"/>
        <v>0</v>
      </c>
      <c r="AD59" s="167"/>
    </row>
    <row r="60" spans="2:31" ht="15.75" thickBot="1" x14ac:dyDescent="0.3">
      <c r="B60" s="169"/>
      <c r="C60" s="170"/>
      <c r="D60" s="171">
        <f>D59</f>
        <v>44896</v>
      </c>
      <c r="E60" s="172"/>
      <c r="F60" s="173">
        <f>SUM(F48:F59)</f>
        <v>0</v>
      </c>
      <c r="G60" s="174">
        <f>SUM(G48:G59)</f>
        <v>0</v>
      </c>
      <c r="H60" s="175"/>
      <c r="I60" s="173">
        <f>SUM(I48:I59)</f>
        <v>0</v>
      </c>
      <c r="J60" s="174">
        <f>SUM(J48:J59)</f>
        <v>0</v>
      </c>
      <c r="M60" s="171">
        <f t="shared" si="15"/>
        <v>44896</v>
      </c>
      <c r="N60" s="178">
        <f>SUM(N48:N59)</f>
        <v>0</v>
      </c>
      <c r="O60" s="177">
        <f>SUM(O48:O59)</f>
        <v>0</v>
      </c>
      <c r="P60" s="178">
        <f>SUM(P48:P59)</f>
        <v>0</v>
      </c>
      <c r="Q60" s="177">
        <f>SUM(Q48:Q59)</f>
        <v>0</v>
      </c>
      <c r="R60" s="177">
        <f>SUM(R48:R59)</f>
        <v>0</v>
      </c>
      <c r="S60" s="177">
        <f t="shared" ref="S60:AB60" si="18">SUM(S48:S59)</f>
        <v>0</v>
      </c>
      <c r="T60" s="177">
        <f t="shared" si="18"/>
        <v>0</v>
      </c>
      <c r="U60" s="177">
        <f t="shared" si="18"/>
        <v>0</v>
      </c>
      <c r="V60" s="177">
        <f t="shared" si="18"/>
        <v>0</v>
      </c>
      <c r="W60" s="177">
        <f t="shared" si="18"/>
        <v>0</v>
      </c>
      <c r="X60" s="177">
        <f t="shared" si="18"/>
        <v>0</v>
      </c>
      <c r="Y60" s="177">
        <f t="shared" si="18"/>
        <v>0</v>
      </c>
      <c r="Z60" s="177">
        <f t="shared" si="18"/>
        <v>0</v>
      </c>
      <c r="AA60" s="177">
        <f t="shared" si="18"/>
        <v>0</v>
      </c>
      <c r="AB60" s="177">
        <f t="shared" si="18"/>
        <v>0</v>
      </c>
      <c r="AC60" s="177">
        <f>SUM(AC48:AC59)</f>
        <v>0</v>
      </c>
      <c r="AD60" s="167"/>
    </row>
    <row r="61" spans="2:31" ht="28.5" customHeight="1" x14ac:dyDescent="0.25">
      <c r="B61" s="19"/>
      <c r="C61" s="19"/>
      <c r="N61" s="178">
        <f>IFERROR(N60/$H$6,0)</f>
        <v>0</v>
      </c>
      <c r="O61" s="178">
        <f>IFERROR(O60/$H$6,0)</f>
        <v>0</v>
      </c>
      <c r="P61" s="178">
        <f>IFERROR(P60/$H$6,0)</f>
        <v>0</v>
      </c>
      <c r="Q61" s="178">
        <f>IFERROR(Q60/$H$6,0)</f>
        <v>0</v>
      </c>
      <c r="R61" s="178">
        <f>IFERROR(R60/$H$6,0)</f>
        <v>0</v>
      </c>
      <c r="S61" s="178">
        <f t="shared" ref="S61:AB61" si="19">IFERROR(S60/$H$6,0)</f>
        <v>0</v>
      </c>
      <c r="T61" s="178">
        <f t="shared" si="19"/>
        <v>0</v>
      </c>
      <c r="U61" s="178">
        <f t="shared" si="19"/>
        <v>0</v>
      </c>
      <c r="V61" s="178">
        <f t="shared" si="19"/>
        <v>0</v>
      </c>
      <c r="W61" s="178">
        <f t="shared" si="19"/>
        <v>0</v>
      </c>
      <c r="X61" s="178">
        <f t="shared" si="19"/>
        <v>0</v>
      </c>
      <c r="Y61" s="178">
        <f t="shared" si="19"/>
        <v>0</v>
      </c>
      <c r="Z61" s="178">
        <f t="shared" si="19"/>
        <v>0</v>
      </c>
      <c r="AA61" s="178">
        <f t="shared" si="19"/>
        <v>0</v>
      </c>
      <c r="AB61" s="178">
        <f t="shared" si="19"/>
        <v>0</v>
      </c>
      <c r="AC61" s="178">
        <f>IFERROR(AC60/$H$6,0)</f>
        <v>0</v>
      </c>
      <c r="AD61" s="180" t="s">
        <v>370</v>
      </c>
    </row>
    <row r="62" spans="2:31" ht="15.75" thickBot="1" x14ac:dyDescent="0.3">
      <c r="B62" s="19"/>
      <c r="C62" s="19"/>
      <c r="N62" s="181"/>
      <c r="O62" s="181"/>
      <c r="P62" s="181"/>
      <c r="Q62" s="181"/>
      <c r="R62" s="181"/>
      <c r="S62" s="281"/>
      <c r="T62" s="282"/>
      <c r="U62" s="283"/>
      <c r="V62" s="283"/>
      <c r="W62" s="283"/>
      <c r="X62" s="283"/>
      <c r="Y62" s="283"/>
      <c r="Z62" s="283"/>
      <c r="AA62" s="283"/>
      <c r="AB62" s="284"/>
      <c r="AC62" s="181"/>
      <c r="AD62" s="182"/>
    </row>
    <row r="63" spans="2:31" outlineLevel="1" x14ac:dyDescent="0.25">
      <c r="B63" s="160" t="str">
        <f>IF(C63&gt;0,IFERROR(_xlfn.IFS(D63&lt;=DATE(YEAR('Basisdaten zum Projekt'!$E$12),MONTH('Basisdaten zum Projekt'!$E$12),1),'Basisdaten zum Projekt'!$A$12,D63&lt;=DATE(YEAR('Basisdaten zum Projekt'!$E$13),MONTH('Basisdaten zum Projekt'!$E$13),1),'Basisdaten zum Projekt'!$A$13,D63&lt;=DATE(YEAR('Basisdaten zum Projekt'!$E$14),MONTH('Basisdaten zum Projekt'!$E$14),1),'Basisdaten zum Projekt'!$A$14,D63&lt;=DATE(YEAR('Basisdaten zum Projekt'!$E$15),MONTH('Basisdaten zum Projekt'!$E$15),1),'Basisdaten zum Projekt'!$A$15,D63&lt;=DATE(YEAR('Basisdaten zum Projekt'!$E$16),MONTH('Basisdaten zum Projekt'!$E$16),1),'Basisdaten zum Projekt'!$A$16),""),"")</f>
        <v>P1</v>
      </c>
      <c r="C63" s="160">
        <f>IF(C59&gt;0,C59+1,IF(DATE(YEAR('Basisdaten zum Projekt'!$C$5),MONTH('Basisdaten zum Projekt'!$C$5),1)=D63,1,0))</f>
        <v>10</v>
      </c>
      <c r="D63" s="161">
        <f>DATE(YEAR(D59),MONTH(D59)+1,DAY(D59))</f>
        <v>44927</v>
      </c>
      <c r="E63" s="183"/>
      <c r="F63" s="184">
        <f t="shared" ref="F63:F74" si="20">215/12*E63</f>
        <v>0</v>
      </c>
      <c r="G63" s="185"/>
      <c r="H63" s="183"/>
      <c r="I63" s="184">
        <f t="shared" ref="I63:I74" si="21">215/12*H63</f>
        <v>0</v>
      </c>
      <c r="J63" s="186"/>
      <c r="M63" s="161">
        <f t="shared" si="15"/>
        <v>44927</v>
      </c>
      <c r="N63" s="166"/>
      <c r="O63" s="166"/>
      <c r="P63" s="166"/>
      <c r="Q63" s="166"/>
      <c r="R63" s="166"/>
      <c r="S63" s="166"/>
      <c r="T63" s="166"/>
      <c r="U63" s="166"/>
      <c r="V63" s="166"/>
      <c r="W63" s="166"/>
      <c r="X63" s="166"/>
      <c r="Y63" s="166"/>
      <c r="Z63" s="166"/>
      <c r="AA63" s="166"/>
      <c r="AB63" s="166"/>
      <c r="AC63" s="137">
        <f t="shared" ref="AC63:AC74" si="22">SUM(N63:AB63)</f>
        <v>0</v>
      </c>
      <c r="AD63" s="167"/>
      <c r="AE63" s="168"/>
    </row>
    <row r="64" spans="2:31" outlineLevel="1" x14ac:dyDescent="0.25">
      <c r="B64" s="160" t="str">
        <f>IF(C64&gt;0,IFERROR(_xlfn.IFS(D64&lt;=DATE(YEAR('Basisdaten zum Projekt'!$E$12),MONTH('Basisdaten zum Projekt'!$E$12),1),'Basisdaten zum Projekt'!$A$12,D64&lt;=DATE(YEAR('Basisdaten zum Projekt'!$E$13),MONTH('Basisdaten zum Projekt'!$E$13),1),'Basisdaten zum Projekt'!$A$13,D64&lt;=DATE(YEAR('Basisdaten zum Projekt'!$E$14),MONTH('Basisdaten zum Projekt'!$E$14),1),'Basisdaten zum Projekt'!$A$14,D64&lt;=DATE(YEAR('Basisdaten zum Projekt'!$E$15),MONTH('Basisdaten zum Projekt'!$E$15),1),'Basisdaten zum Projekt'!$A$15,D64&lt;=DATE(YEAR('Basisdaten zum Projekt'!$E$16),MONTH('Basisdaten zum Projekt'!$E$16),1),'Basisdaten zum Projekt'!$A$16),""),"")</f>
        <v>P1</v>
      </c>
      <c r="C64" s="160">
        <f>IF(C63&gt;0,C63+1,IF(DATE(YEAR('Basisdaten zum Projekt'!$C$5),MONTH('Basisdaten zum Projekt'!$C$5),1)=D64,1,0))</f>
        <v>11</v>
      </c>
      <c r="D64" s="161">
        <f t="shared" ref="D64:D74" si="23">DATE(YEAR(D63),MONTH(D63)+1,DAY(D63))</f>
        <v>44958</v>
      </c>
      <c r="E64" s="198"/>
      <c r="F64" s="115">
        <f t="shared" si="20"/>
        <v>0</v>
      </c>
      <c r="G64" s="199"/>
      <c r="H64" s="198"/>
      <c r="I64" s="115">
        <f t="shared" si="21"/>
        <v>0</v>
      </c>
      <c r="J64" s="200"/>
      <c r="M64" s="161">
        <f t="shared" si="15"/>
        <v>44958</v>
      </c>
      <c r="N64" s="166"/>
      <c r="O64" s="166"/>
      <c r="P64" s="166"/>
      <c r="Q64" s="166"/>
      <c r="R64" s="166"/>
      <c r="S64" s="166"/>
      <c r="T64" s="166"/>
      <c r="U64" s="166"/>
      <c r="V64" s="166"/>
      <c r="W64" s="166"/>
      <c r="X64" s="166"/>
      <c r="Y64" s="166"/>
      <c r="Z64" s="166"/>
      <c r="AA64" s="166"/>
      <c r="AB64" s="166"/>
      <c r="AC64" s="137">
        <f t="shared" si="22"/>
        <v>0</v>
      </c>
      <c r="AD64" s="167"/>
    </row>
    <row r="65" spans="2:30" outlineLevel="1" x14ac:dyDescent="0.25">
      <c r="B65" s="160" t="str">
        <f>IF(C65&gt;0,IFERROR(_xlfn.IFS(D65&lt;=DATE(YEAR('Basisdaten zum Projekt'!$E$12),MONTH('Basisdaten zum Projekt'!$E$12),1),'Basisdaten zum Projekt'!$A$12,D65&lt;=DATE(YEAR('Basisdaten zum Projekt'!$E$13),MONTH('Basisdaten zum Projekt'!$E$13),1),'Basisdaten zum Projekt'!$A$13,D65&lt;=DATE(YEAR('Basisdaten zum Projekt'!$E$14),MONTH('Basisdaten zum Projekt'!$E$14),1),'Basisdaten zum Projekt'!$A$14,D65&lt;=DATE(YEAR('Basisdaten zum Projekt'!$E$15),MONTH('Basisdaten zum Projekt'!$E$15),1),'Basisdaten zum Projekt'!$A$15,D65&lt;=DATE(YEAR('Basisdaten zum Projekt'!$E$16),MONTH('Basisdaten zum Projekt'!$E$16),1),'Basisdaten zum Projekt'!$A$16),""),"")</f>
        <v>P1</v>
      </c>
      <c r="C65" s="160">
        <f>IF(C64&gt;0,C64+1,IF(DATE(YEAR('Basisdaten zum Projekt'!$C$5),MONTH('Basisdaten zum Projekt'!$C$5),1)=D65,1,0))</f>
        <v>12</v>
      </c>
      <c r="D65" s="161">
        <f t="shared" si="23"/>
        <v>44986</v>
      </c>
      <c r="E65" s="198"/>
      <c r="F65" s="115">
        <f t="shared" si="20"/>
        <v>0</v>
      </c>
      <c r="G65" s="199"/>
      <c r="H65" s="198"/>
      <c r="I65" s="115">
        <f t="shared" si="21"/>
        <v>0</v>
      </c>
      <c r="J65" s="200"/>
      <c r="M65" s="161">
        <f t="shared" si="15"/>
        <v>44986</v>
      </c>
      <c r="N65" s="166"/>
      <c r="O65" s="166"/>
      <c r="P65" s="166"/>
      <c r="Q65" s="166"/>
      <c r="R65" s="166"/>
      <c r="S65" s="166"/>
      <c r="T65" s="166"/>
      <c r="U65" s="166"/>
      <c r="V65" s="166"/>
      <c r="W65" s="166"/>
      <c r="X65" s="166"/>
      <c r="Y65" s="166"/>
      <c r="Z65" s="166"/>
      <c r="AA65" s="166"/>
      <c r="AB65" s="166"/>
      <c r="AC65" s="137">
        <f t="shared" si="22"/>
        <v>0</v>
      </c>
      <c r="AD65" s="167"/>
    </row>
    <row r="66" spans="2:30" outlineLevel="1" x14ac:dyDescent="0.25">
      <c r="B66" s="160" t="str">
        <f>IF(C66&gt;0,IFERROR(_xlfn.IFS(D66&lt;=DATE(YEAR('Basisdaten zum Projekt'!$E$12),MONTH('Basisdaten zum Projekt'!$E$12),1),'Basisdaten zum Projekt'!$A$12,D66&lt;=DATE(YEAR('Basisdaten zum Projekt'!$E$13),MONTH('Basisdaten zum Projekt'!$E$13),1),'Basisdaten zum Projekt'!$A$13,D66&lt;=DATE(YEAR('Basisdaten zum Projekt'!$E$14),MONTH('Basisdaten zum Projekt'!$E$14),1),'Basisdaten zum Projekt'!$A$14,D66&lt;=DATE(YEAR('Basisdaten zum Projekt'!$E$15),MONTH('Basisdaten zum Projekt'!$E$15),1),'Basisdaten zum Projekt'!$A$15,D66&lt;=DATE(YEAR('Basisdaten zum Projekt'!$E$16),MONTH('Basisdaten zum Projekt'!$E$16),1),'Basisdaten zum Projekt'!$A$16),""),"")</f>
        <v>P2</v>
      </c>
      <c r="C66" s="160">
        <f>IF(C65&gt;0,C65+1,IF(DATE(YEAR('Basisdaten zum Projekt'!$C$5),MONTH('Basisdaten zum Projekt'!$C$5),1)=D66,1,0))</f>
        <v>13</v>
      </c>
      <c r="D66" s="161">
        <f t="shared" si="23"/>
        <v>45017</v>
      </c>
      <c r="E66" s="162"/>
      <c r="F66" s="115">
        <f t="shared" si="20"/>
        <v>0</v>
      </c>
      <c r="G66" s="163"/>
      <c r="H66" s="162"/>
      <c r="I66" s="115">
        <f t="shared" si="21"/>
        <v>0</v>
      </c>
      <c r="J66" s="164"/>
      <c r="M66" s="161">
        <f t="shared" si="15"/>
        <v>45017</v>
      </c>
      <c r="N66" s="166"/>
      <c r="O66" s="166"/>
      <c r="P66" s="166"/>
      <c r="Q66" s="166"/>
      <c r="R66" s="166"/>
      <c r="S66" s="166"/>
      <c r="T66" s="166"/>
      <c r="U66" s="166"/>
      <c r="V66" s="166"/>
      <c r="W66" s="166"/>
      <c r="X66" s="166"/>
      <c r="Y66" s="166"/>
      <c r="Z66" s="166"/>
      <c r="AA66" s="166"/>
      <c r="AB66" s="166"/>
      <c r="AC66" s="137">
        <f t="shared" si="22"/>
        <v>0</v>
      </c>
      <c r="AD66" s="167"/>
    </row>
    <row r="67" spans="2:30" outlineLevel="1" x14ac:dyDescent="0.25">
      <c r="B67" s="160" t="str">
        <f>IF(C67&gt;0,IFERROR(_xlfn.IFS(D67&lt;=DATE(YEAR('Basisdaten zum Projekt'!$E$12),MONTH('Basisdaten zum Projekt'!$E$12),1),'Basisdaten zum Projekt'!$A$12,D67&lt;=DATE(YEAR('Basisdaten zum Projekt'!$E$13),MONTH('Basisdaten zum Projekt'!$E$13),1),'Basisdaten zum Projekt'!$A$13,D67&lt;=DATE(YEAR('Basisdaten zum Projekt'!$E$14),MONTH('Basisdaten zum Projekt'!$E$14),1),'Basisdaten zum Projekt'!$A$14,D67&lt;=DATE(YEAR('Basisdaten zum Projekt'!$E$15),MONTH('Basisdaten zum Projekt'!$E$15),1),'Basisdaten zum Projekt'!$A$15,D67&lt;=DATE(YEAR('Basisdaten zum Projekt'!$E$16),MONTH('Basisdaten zum Projekt'!$E$16),1),'Basisdaten zum Projekt'!$A$16),""),"")</f>
        <v>P2</v>
      </c>
      <c r="C67" s="160">
        <f>IF(C66&gt;0,C66+1,IF(DATE(YEAR('Basisdaten zum Projekt'!$C$5),MONTH('Basisdaten zum Projekt'!$C$5),1)=D67,1,0))</f>
        <v>14</v>
      </c>
      <c r="D67" s="161">
        <f t="shared" si="23"/>
        <v>45047</v>
      </c>
      <c r="E67" s="162"/>
      <c r="F67" s="115">
        <f t="shared" si="20"/>
        <v>0</v>
      </c>
      <c r="G67" s="163"/>
      <c r="H67" s="162"/>
      <c r="I67" s="115">
        <f t="shared" si="21"/>
        <v>0</v>
      </c>
      <c r="J67" s="164"/>
      <c r="M67" s="161">
        <f t="shared" si="15"/>
        <v>45047</v>
      </c>
      <c r="N67" s="166"/>
      <c r="O67" s="166"/>
      <c r="P67" s="166"/>
      <c r="Q67" s="166"/>
      <c r="R67" s="166"/>
      <c r="S67" s="166"/>
      <c r="T67" s="166"/>
      <c r="U67" s="166"/>
      <c r="V67" s="166"/>
      <c r="W67" s="166"/>
      <c r="X67" s="166"/>
      <c r="Y67" s="166"/>
      <c r="Z67" s="166"/>
      <c r="AA67" s="166"/>
      <c r="AB67" s="166"/>
      <c r="AC67" s="137">
        <f t="shared" si="22"/>
        <v>0</v>
      </c>
      <c r="AD67" s="167"/>
    </row>
    <row r="68" spans="2:30" outlineLevel="1" x14ac:dyDescent="0.25">
      <c r="B68" s="160" t="str">
        <f>IF(C68&gt;0,IFERROR(_xlfn.IFS(D68&lt;=DATE(YEAR('Basisdaten zum Projekt'!$E$12),MONTH('Basisdaten zum Projekt'!$E$12),1),'Basisdaten zum Projekt'!$A$12,D68&lt;=DATE(YEAR('Basisdaten zum Projekt'!$E$13),MONTH('Basisdaten zum Projekt'!$E$13),1),'Basisdaten zum Projekt'!$A$13,D68&lt;=DATE(YEAR('Basisdaten zum Projekt'!$E$14),MONTH('Basisdaten zum Projekt'!$E$14),1),'Basisdaten zum Projekt'!$A$14,D68&lt;=DATE(YEAR('Basisdaten zum Projekt'!$E$15),MONTH('Basisdaten zum Projekt'!$E$15),1),'Basisdaten zum Projekt'!$A$15,D68&lt;=DATE(YEAR('Basisdaten zum Projekt'!$E$16),MONTH('Basisdaten zum Projekt'!$E$16),1),'Basisdaten zum Projekt'!$A$16),""),"")</f>
        <v>P2</v>
      </c>
      <c r="C68" s="160">
        <f>IF(C67&gt;0,C67+1,IF(DATE(YEAR('Basisdaten zum Projekt'!$C$5),MONTH('Basisdaten zum Projekt'!$C$5),1)=D68,1,0))</f>
        <v>15</v>
      </c>
      <c r="D68" s="161">
        <f t="shared" si="23"/>
        <v>45078</v>
      </c>
      <c r="E68" s="162"/>
      <c r="F68" s="115">
        <f t="shared" si="20"/>
        <v>0</v>
      </c>
      <c r="G68" s="163"/>
      <c r="H68" s="162"/>
      <c r="I68" s="115">
        <f t="shared" si="21"/>
        <v>0</v>
      </c>
      <c r="J68" s="164"/>
      <c r="M68" s="161">
        <f t="shared" si="15"/>
        <v>45078</v>
      </c>
      <c r="N68" s="166"/>
      <c r="O68" s="166"/>
      <c r="P68" s="166"/>
      <c r="Q68" s="166"/>
      <c r="R68" s="166"/>
      <c r="S68" s="166"/>
      <c r="T68" s="166"/>
      <c r="U68" s="166"/>
      <c r="V68" s="166"/>
      <c r="W68" s="166"/>
      <c r="X68" s="166"/>
      <c r="Y68" s="166"/>
      <c r="Z68" s="166"/>
      <c r="AA68" s="166"/>
      <c r="AB68" s="166"/>
      <c r="AC68" s="137">
        <f t="shared" si="22"/>
        <v>0</v>
      </c>
      <c r="AD68" s="167"/>
    </row>
    <row r="69" spans="2:30" outlineLevel="1" x14ac:dyDescent="0.25">
      <c r="B69" s="160" t="str">
        <f>IF(C69&gt;0,IFERROR(_xlfn.IFS(D69&lt;=DATE(YEAR('Basisdaten zum Projekt'!$E$12),MONTH('Basisdaten zum Projekt'!$E$12),1),'Basisdaten zum Projekt'!$A$12,D69&lt;=DATE(YEAR('Basisdaten zum Projekt'!$E$13),MONTH('Basisdaten zum Projekt'!$E$13),1),'Basisdaten zum Projekt'!$A$13,D69&lt;=DATE(YEAR('Basisdaten zum Projekt'!$E$14),MONTH('Basisdaten zum Projekt'!$E$14),1),'Basisdaten zum Projekt'!$A$14,D69&lt;=DATE(YEAR('Basisdaten zum Projekt'!$E$15),MONTH('Basisdaten zum Projekt'!$E$15),1),'Basisdaten zum Projekt'!$A$15,D69&lt;=DATE(YEAR('Basisdaten zum Projekt'!$E$16),MONTH('Basisdaten zum Projekt'!$E$16),1),'Basisdaten zum Projekt'!$A$16),""),"")</f>
        <v>P2</v>
      </c>
      <c r="C69" s="160">
        <f>IF(C68&gt;0,C68+1,IF(DATE(YEAR('Basisdaten zum Projekt'!$C$5),MONTH('Basisdaten zum Projekt'!$C$5),1)=D69,1,0))</f>
        <v>16</v>
      </c>
      <c r="D69" s="161">
        <f t="shared" si="23"/>
        <v>45108</v>
      </c>
      <c r="E69" s="162"/>
      <c r="F69" s="115">
        <f t="shared" si="20"/>
        <v>0</v>
      </c>
      <c r="G69" s="163"/>
      <c r="H69" s="162"/>
      <c r="I69" s="115">
        <f t="shared" si="21"/>
        <v>0</v>
      </c>
      <c r="J69" s="164"/>
      <c r="M69" s="161">
        <f t="shared" si="15"/>
        <v>45108</v>
      </c>
      <c r="N69" s="166"/>
      <c r="O69" s="166"/>
      <c r="P69" s="166"/>
      <c r="Q69" s="166"/>
      <c r="R69" s="166"/>
      <c r="S69" s="166"/>
      <c r="T69" s="166"/>
      <c r="U69" s="166"/>
      <c r="V69" s="166"/>
      <c r="W69" s="166"/>
      <c r="X69" s="166"/>
      <c r="Y69" s="166"/>
      <c r="Z69" s="166"/>
      <c r="AA69" s="166"/>
      <c r="AB69" s="166"/>
      <c r="AC69" s="137">
        <f t="shared" si="22"/>
        <v>0</v>
      </c>
      <c r="AD69" s="167"/>
    </row>
    <row r="70" spans="2:30" outlineLevel="1" x14ac:dyDescent="0.25">
      <c r="B70" s="160" t="str">
        <f>IF(C70&gt;0,IFERROR(_xlfn.IFS(D70&lt;=DATE(YEAR('Basisdaten zum Projekt'!$E$12),MONTH('Basisdaten zum Projekt'!$E$12),1),'Basisdaten zum Projekt'!$A$12,D70&lt;=DATE(YEAR('Basisdaten zum Projekt'!$E$13),MONTH('Basisdaten zum Projekt'!$E$13),1),'Basisdaten zum Projekt'!$A$13,D70&lt;=DATE(YEAR('Basisdaten zum Projekt'!$E$14),MONTH('Basisdaten zum Projekt'!$E$14),1),'Basisdaten zum Projekt'!$A$14,D70&lt;=DATE(YEAR('Basisdaten zum Projekt'!$E$15),MONTH('Basisdaten zum Projekt'!$E$15),1),'Basisdaten zum Projekt'!$A$15,D70&lt;=DATE(YEAR('Basisdaten zum Projekt'!$E$16),MONTH('Basisdaten zum Projekt'!$E$16),1),'Basisdaten zum Projekt'!$A$16),""),"")</f>
        <v>P2</v>
      </c>
      <c r="C70" s="160">
        <f>IF(C69&gt;0,C69+1,IF(DATE(YEAR('Basisdaten zum Projekt'!$C$5),MONTH('Basisdaten zum Projekt'!$C$5),1)=D70,1,0))</f>
        <v>17</v>
      </c>
      <c r="D70" s="161">
        <f t="shared" si="23"/>
        <v>45139</v>
      </c>
      <c r="E70" s="162"/>
      <c r="F70" s="115">
        <f t="shared" si="20"/>
        <v>0</v>
      </c>
      <c r="G70" s="163"/>
      <c r="H70" s="162"/>
      <c r="I70" s="115">
        <f t="shared" si="21"/>
        <v>0</v>
      </c>
      <c r="J70" s="164"/>
      <c r="M70" s="161">
        <f t="shared" si="15"/>
        <v>45139</v>
      </c>
      <c r="N70" s="166"/>
      <c r="O70" s="166"/>
      <c r="P70" s="166"/>
      <c r="Q70" s="166"/>
      <c r="R70" s="166"/>
      <c r="S70" s="166"/>
      <c r="T70" s="166"/>
      <c r="U70" s="166"/>
      <c r="V70" s="166"/>
      <c r="W70" s="166"/>
      <c r="X70" s="166"/>
      <c r="Y70" s="166"/>
      <c r="Z70" s="166"/>
      <c r="AA70" s="166"/>
      <c r="AB70" s="166"/>
      <c r="AC70" s="137">
        <f t="shared" si="22"/>
        <v>0</v>
      </c>
      <c r="AD70" s="167"/>
    </row>
    <row r="71" spans="2:30" outlineLevel="1" x14ac:dyDescent="0.25">
      <c r="B71" s="160" t="str">
        <f>IF(C71&gt;0,IFERROR(_xlfn.IFS(D71&lt;=DATE(YEAR('Basisdaten zum Projekt'!$E$12),MONTH('Basisdaten zum Projekt'!$E$12),1),'Basisdaten zum Projekt'!$A$12,D71&lt;=DATE(YEAR('Basisdaten zum Projekt'!$E$13),MONTH('Basisdaten zum Projekt'!$E$13),1),'Basisdaten zum Projekt'!$A$13,D71&lt;=DATE(YEAR('Basisdaten zum Projekt'!$E$14),MONTH('Basisdaten zum Projekt'!$E$14),1),'Basisdaten zum Projekt'!$A$14,D71&lt;=DATE(YEAR('Basisdaten zum Projekt'!$E$15),MONTH('Basisdaten zum Projekt'!$E$15),1),'Basisdaten zum Projekt'!$A$15,D71&lt;=DATE(YEAR('Basisdaten zum Projekt'!$E$16),MONTH('Basisdaten zum Projekt'!$E$16),1),'Basisdaten zum Projekt'!$A$16),""),"")</f>
        <v>P2</v>
      </c>
      <c r="C71" s="160">
        <f>IF(C70&gt;0,C70+1,IF(DATE(YEAR('Basisdaten zum Projekt'!$C$5),MONTH('Basisdaten zum Projekt'!$C$5),1)=D71,1,0))</f>
        <v>18</v>
      </c>
      <c r="D71" s="161">
        <f t="shared" si="23"/>
        <v>45170</v>
      </c>
      <c r="E71" s="162"/>
      <c r="F71" s="115">
        <f t="shared" si="20"/>
        <v>0</v>
      </c>
      <c r="G71" s="163"/>
      <c r="H71" s="162"/>
      <c r="I71" s="115">
        <f t="shared" si="21"/>
        <v>0</v>
      </c>
      <c r="J71" s="164"/>
      <c r="M71" s="161">
        <f t="shared" si="15"/>
        <v>45170</v>
      </c>
      <c r="N71" s="166"/>
      <c r="O71" s="166"/>
      <c r="P71" s="166"/>
      <c r="Q71" s="166"/>
      <c r="R71" s="166"/>
      <c r="S71" s="166"/>
      <c r="T71" s="166"/>
      <c r="U71" s="166"/>
      <c r="V71" s="166"/>
      <c r="W71" s="166"/>
      <c r="X71" s="166"/>
      <c r="Y71" s="166"/>
      <c r="Z71" s="166"/>
      <c r="AA71" s="166"/>
      <c r="AB71" s="166"/>
      <c r="AC71" s="137">
        <f t="shared" si="22"/>
        <v>0</v>
      </c>
      <c r="AD71" s="167"/>
    </row>
    <row r="72" spans="2:30" outlineLevel="1" x14ac:dyDescent="0.25">
      <c r="B72" s="160" t="str">
        <f>IF(C72&gt;0,IFERROR(_xlfn.IFS(D72&lt;=DATE(YEAR('Basisdaten zum Projekt'!$E$12),MONTH('Basisdaten zum Projekt'!$E$12),1),'Basisdaten zum Projekt'!$A$12,D72&lt;=DATE(YEAR('Basisdaten zum Projekt'!$E$13),MONTH('Basisdaten zum Projekt'!$E$13),1),'Basisdaten zum Projekt'!$A$13,D72&lt;=DATE(YEAR('Basisdaten zum Projekt'!$E$14),MONTH('Basisdaten zum Projekt'!$E$14),1),'Basisdaten zum Projekt'!$A$14,D72&lt;=DATE(YEAR('Basisdaten zum Projekt'!$E$15),MONTH('Basisdaten zum Projekt'!$E$15),1),'Basisdaten zum Projekt'!$A$15,D72&lt;=DATE(YEAR('Basisdaten zum Projekt'!$E$16),MONTH('Basisdaten zum Projekt'!$E$16),1),'Basisdaten zum Projekt'!$A$16),""),"")</f>
        <v>P2</v>
      </c>
      <c r="C72" s="160">
        <f>IF(C71&gt;0,C71+1,IF(DATE(YEAR('Basisdaten zum Projekt'!$C$5),MONTH('Basisdaten zum Projekt'!$C$5),1)=D72,1,0))</f>
        <v>19</v>
      </c>
      <c r="D72" s="161">
        <f t="shared" si="23"/>
        <v>45200</v>
      </c>
      <c r="E72" s="162"/>
      <c r="F72" s="115">
        <f t="shared" si="20"/>
        <v>0</v>
      </c>
      <c r="G72" s="163"/>
      <c r="H72" s="162"/>
      <c r="I72" s="115">
        <f t="shared" si="21"/>
        <v>0</v>
      </c>
      <c r="J72" s="164"/>
      <c r="M72" s="161">
        <f t="shared" si="15"/>
        <v>45200</v>
      </c>
      <c r="N72" s="166"/>
      <c r="O72" s="166"/>
      <c r="P72" s="166"/>
      <c r="Q72" s="166"/>
      <c r="R72" s="166"/>
      <c r="S72" s="166"/>
      <c r="T72" s="166"/>
      <c r="U72" s="166"/>
      <c r="V72" s="166"/>
      <c r="W72" s="166"/>
      <c r="X72" s="166"/>
      <c r="Y72" s="166"/>
      <c r="Z72" s="166"/>
      <c r="AA72" s="166"/>
      <c r="AB72" s="166"/>
      <c r="AC72" s="137">
        <f t="shared" si="22"/>
        <v>0</v>
      </c>
      <c r="AD72" s="167"/>
    </row>
    <row r="73" spans="2:30" outlineLevel="1" x14ac:dyDescent="0.25">
      <c r="B73" s="160" t="str">
        <f>IF(C73&gt;0,IFERROR(_xlfn.IFS(D73&lt;=DATE(YEAR('Basisdaten zum Projekt'!$E$12),MONTH('Basisdaten zum Projekt'!$E$12),1),'Basisdaten zum Projekt'!$A$12,D73&lt;=DATE(YEAR('Basisdaten zum Projekt'!$E$13),MONTH('Basisdaten zum Projekt'!$E$13),1),'Basisdaten zum Projekt'!$A$13,D73&lt;=DATE(YEAR('Basisdaten zum Projekt'!$E$14),MONTH('Basisdaten zum Projekt'!$E$14),1),'Basisdaten zum Projekt'!$A$14,D73&lt;=DATE(YEAR('Basisdaten zum Projekt'!$E$15),MONTH('Basisdaten zum Projekt'!$E$15),1),'Basisdaten zum Projekt'!$A$15,D73&lt;=DATE(YEAR('Basisdaten zum Projekt'!$E$16),MONTH('Basisdaten zum Projekt'!$E$16),1),'Basisdaten zum Projekt'!$A$16),""),"")</f>
        <v>P2</v>
      </c>
      <c r="C73" s="160">
        <f>IF(C72&gt;0,C72+1,IF(DATE(YEAR('Basisdaten zum Projekt'!$C$5),MONTH('Basisdaten zum Projekt'!$C$5),1)=D73,1,0))</f>
        <v>20</v>
      </c>
      <c r="D73" s="161">
        <f t="shared" si="23"/>
        <v>45231</v>
      </c>
      <c r="E73" s="162"/>
      <c r="F73" s="115">
        <f t="shared" si="20"/>
        <v>0</v>
      </c>
      <c r="G73" s="163"/>
      <c r="H73" s="162"/>
      <c r="I73" s="115">
        <f t="shared" si="21"/>
        <v>0</v>
      </c>
      <c r="J73" s="164"/>
      <c r="M73" s="161">
        <f t="shared" si="15"/>
        <v>45231</v>
      </c>
      <c r="N73" s="166"/>
      <c r="O73" s="166"/>
      <c r="P73" s="166"/>
      <c r="Q73" s="166"/>
      <c r="R73" s="166"/>
      <c r="S73" s="166"/>
      <c r="T73" s="166"/>
      <c r="U73" s="166"/>
      <c r="V73" s="166"/>
      <c r="W73" s="166"/>
      <c r="X73" s="166"/>
      <c r="Y73" s="166"/>
      <c r="Z73" s="166"/>
      <c r="AA73" s="166"/>
      <c r="AB73" s="166"/>
      <c r="AC73" s="137">
        <f t="shared" si="22"/>
        <v>0</v>
      </c>
      <c r="AD73" s="167"/>
    </row>
    <row r="74" spans="2:30" outlineLevel="1" x14ac:dyDescent="0.25">
      <c r="B74" s="160" t="str">
        <f>IF(C74&gt;0,IFERROR(_xlfn.IFS(D74&lt;=DATE(YEAR('Basisdaten zum Projekt'!$E$12),MONTH('Basisdaten zum Projekt'!$E$12),1),'Basisdaten zum Projekt'!$A$12,D74&lt;=DATE(YEAR('Basisdaten zum Projekt'!$E$13),MONTH('Basisdaten zum Projekt'!$E$13),1),'Basisdaten zum Projekt'!$A$13,D74&lt;=DATE(YEAR('Basisdaten zum Projekt'!$E$14),MONTH('Basisdaten zum Projekt'!$E$14),1),'Basisdaten zum Projekt'!$A$14,D74&lt;=DATE(YEAR('Basisdaten zum Projekt'!$E$15),MONTH('Basisdaten zum Projekt'!$E$15),1),'Basisdaten zum Projekt'!$A$15,D74&lt;=DATE(YEAR('Basisdaten zum Projekt'!$E$16),MONTH('Basisdaten zum Projekt'!$E$16),1),'Basisdaten zum Projekt'!$A$16),""),"")</f>
        <v>P2</v>
      </c>
      <c r="C74" s="160">
        <f>IF(C73&gt;0,C73+1,IF(DATE(YEAR('Basisdaten zum Projekt'!$C$5),MONTH('Basisdaten zum Projekt'!$C$5),1)=D74,1,0))</f>
        <v>21</v>
      </c>
      <c r="D74" s="161">
        <f t="shared" si="23"/>
        <v>45261</v>
      </c>
      <c r="E74" s="162"/>
      <c r="F74" s="115">
        <f t="shared" si="20"/>
        <v>0</v>
      </c>
      <c r="G74" s="163"/>
      <c r="H74" s="162"/>
      <c r="I74" s="115">
        <f t="shared" si="21"/>
        <v>0</v>
      </c>
      <c r="J74" s="164"/>
      <c r="M74" s="161">
        <f t="shared" si="15"/>
        <v>45261</v>
      </c>
      <c r="N74" s="166"/>
      <c r="O74" s="166"/>
      <c r="P74" s="166"/>
      <c r="Q74" s="166"/>
      <c r="R74" s="166"/>
      <c r="S74" s="166"/>
      <c r="T74" s="166"/>
      <c r="U74" s="166"/>
      <c r="V74" s="166"/>
      <c r="W74" s="166"/>
      <c r="X74" s="166"/>
      <c r="Y74" s="166"/>
      <c r="Z74" s="166"/>
      <c r="AA74" s="166"/>
      <c r="AB74" s="166"/>
      <c r="AC74" s="137">
        <f t="shared" si="22"/>
        <v>0</v>
      </c>
      <c r="AD74" s="167"/>
    </row>
    <row r="75" spans="2:30" ht="15.75" thickBot="1" x14ac:dyDescent="0.3">
      <c r="B75" s="169"/>
      <c r="C75" s="170"/>
      <c r="D75" s="171">
        <f>D74</f>
        <v>45261</v>
      </c>
      <c r="E75" s="172"/>
      <c r="F75" s="173">
        <f>SUM(F63:F74)</f>
        <v>0</v>
      </c>
      <c r="G75" s="174">
        <f>SUM(G63:G74)</f>
        <v>0</v>
      </c>
      <c r="H75" s="187"/>
      <c r="I75" s="173">
        <f>SUM(I63:I74)</f>
        <v>0</v>
      </c>
      <c r="J75" s="174">
        <f>SUM(J63:J74)</f>
        <v>0</v>
      </c>
      <c r="M75" s="171">
        <f t="shared" si="15"/>
        <v>45261</v>
      </c>
      <c r="N75" s="177">
        <f>SUM(N63:N74)</f>
        <v>0</v>
      </c>
      <c r="O75" s="177">
        <f>SUM(O63:O74)</f>
        <v>0</v>
      </c>
      <c r="P75" s="177">
        <f>SUM(P63:P74)</f>
        <v>0</v>
      </c>
      <c r="Q75" s="177">
        <f>SUM(Q63:Q74)</f>
        <v>0</v>
      </c>
      <c r="R75" s="177">
        <f>SUM(R63:R74)</f>
        <v>0</v>
      </c>
      <c r="S75" s="177">
        <f t="shared" ref="S75:AB75" si="24">SUM(S63:S74)</f>
        <v>0</v>
      </c>
      <c r="T75" s="177">
        <f t="shared" si="24"/>
        <v>0</v>
      </c>
      <c r="U75" s="177">
        <f t="shared" si="24"/>
        <v>0</v>
      </c>
      <c r="V75" s="177">
        <f t="shared" si="24"/>
        <v>0</v>
      </c>
      <c r="W75" s="177">
        <f t="shared" si="24"/>
        <v>0</v>
      </c>
      <c r="X75" s="177">
        <f t="shared" si="24"/>
        <v>0</v>
      </c>
      <c r="Y75" s="177">
        <f t="shared" si="24"/>
        <v>0</v>
      </c>
      <c r="Z75" s="177">
        <f t="shared" si="24"/>
        <v>0</v>
      </c>
      <c r="AA75" s="177">
        <f t="shared" si="24"/>
        <v>0</v>
      </c>
      <c r="AB75" s="177">
        <f t="shared" si="24"/>
        <v>0</v>
      </c>
      <c r="AC75" s="177">
        <f>SUM(AC63:AC74)</f>
        <v>0</v>
      </c>
      <c r="AD75" s="167"/>
    </row>
    <row r="76" spans="2:30" ht="28.5" customHeight="1" x14ac:dyDescent="0.25">
      <c r="B76" s="19"/>
      <c r="C76" s="19"/>
      <c r="N76" s="178">
        <f>IFERROR(N75/$H$6,0)</f>
        <v>0</v>
      </c>
      <c r="O76" s="178">
        <f>IFERROR(O75/$H$6,0)</f>
        <v>0</v>
      </c>
      <c r="P76" s="178">
        <f>IFERROR(P75/$H$6,0)</f>
        <v>0</v>
      </c>
      <c r="Q76" s="178">
        <f>IFERROR(Q75/$H$6,0)</f>
        <v>0</v>
      </c>
      <c r="R76" s="178">
        <f>IFERROR(R75/$H$6,0)</f>
        <v>0</v>
      </c>
      <c r="S76" s="178">
        <f t="shared" ref="S76:AB76" si="25">IFERROR(S75/$H$6,0)</f>
        <v>0</v>
      </c>
      <c r="T76" s="178">
        <f t="shared" si="25"/>
        <v>0</v>
      </c>
      <c r="U76" s="178">
        <f t="shared" si="25"/>
        <v>0</v>
      </c>
      <c r="V76" s="178">
        <f t="shared" si="25"/>
        <v>0</v>
      </c>
      <c r="W76" s="178">
        <f t="shared" si="25"/>
        <v>0</v>
      </c>
      <c r="X76" s="178">
        <f t="shared" si="25"/>
        <v>0</v>
      </c>
      <c r="Y76" s="178">
        <f t="shared" si="25"/>
        <v>0</v>
      </c>
      <c r="Z76" s="178">
        <f t="shared" si="25"/>
        <v>0</v>
      </c>
      <c r="AA76" s="178">
        <f t="shared" si="25"/>
        <v>0</v>
      </c>
      <c r="AB76" s="178">
        <f t="shared" si="25"/>
        <v>0</v>
      </c>
      <c r="AC76" s="178">
        <f>IFERROR(AC75/$H$6,0)</f>
        <v>0</v>
      </c>
      <c r="AD76" s="180" t="s">
        <v>370</v>
      </c>
    </row>
    <row r="77" spans="2:30" ht="15.75" thickBot="1" x14ac:dyDescent="0.3">
      <c r="B77" s="19"/>
      <c r="C77" s="19"/>
      <c r="N77" s="181"/>
      <c r="O77" s="181"/>
      <c r="P77" s="181"/>
      <c r="Q77" s="181"/>
      <c r="R77" s="181"/>
      <c r="S77" s="281"/>
      <c r="T77" s="282"/>
      <c r="U77" s="283"/>
      <c r="V77" s="283"/>
      <c r="W77" s="283"/>
      <c r="X77" s="283"/>
      <c r="Y77" s="283"/>
      <c r="Z77" s="283"/>
      <c r="AA77" s="283"/>
      <c r="AB77" s="284"/>
      <c r="AC77" s="181"/>
      <c r="AD77" s="182"/>
    </row>
    <row r="78" spans="2:30" outlineLevel="1" x14ac:dyDescent="0.25">
      <c r="B78" s="160" t="str">
        <f>IF(C78&gt;0,IFERROR(_xlfn.IFS(D78&lt;=DATE(YEAR('Basisdaten zum Projekt'!$E$12),MONTH('Basisdaten zum Projekt'!$E$12),1),'Basisdaten zum Projekt'!$A$12,D78&lt;=DATE(YEAR('Basisdaten zum Projekt'!$E$13),MONTH('Basisdaten zum Projekt'!$E$13),1),'Basisdaten zum Projekt'!$A$13,D78&lt;=DATE(YEAR('Basisdaten zum Projekt'!$E$14),MONTH('Basisdaten zum Projekt'!$E$14),1),'Basisdaten zum Projekt'!$A$14,D78&lt;=DATE(YEAR('Basisdaten zum Projekt'!$E$15),MONTH('Basisdaten zum Projekt'!$E$15),1),'Basisdaten zum Projekt'!$A$15,D78&lt;=DATE(YEAR('Basisdaten zum Projekt'!$E$16),MONTH('Basisdaten zum Projekt'!$E$16),1),'Basisdaten zum Projekt'!$A$16),""),"")</f>
        <v>P2</v>
      </c>
      <c r="C78" s="160">
        <f>IF(C74&gt;0,C74+1,IF(DATE(YEAR('Basisdaten zum Projekt'!$C$5),MONTH('Basisdaten zum Projekt'!$C$5),1)=D78,1,0))</f>
        <v>22</v>
      </c>
      <c r="D78" s="161">
        <f>DATE(YEAR(D74),MONTH(D74)+1,DAY(D74))</f>
        <v>45292</v>
      </c>
      <c r="E78" s="183"/>
      <c r="F78" s="184">
        <f t="shared" ref="F78:F89" si="26">215/12*E78</f>
        <v>0</v>
      </c>
      <c r="G78" s="185"/>
      <c r="H78" s="183"/>
      <c r="I78" s="184">
        <f t="shared" ref="I78:I89" si="27">215/12*H78</f>
        <v>0</v>
      </c>
      <c r="J78" s="186"/>
      <c r="M78" s="161">
        <f t="shared" si="15"/>
        <v>45292</v>
      </c>
      <c r="N78" s="166"/>
      <c r="O78" s="166"/>
      <c r="P78" s="166"/>
      <c r="Q78" s="166"/>
      <c r="R78" s="166"/>
      <c r="S78" s="166"/>
      <c r="T78" s="166"/>
      <c r="U78" s="166"/>
      <c r="V78" s="166"/>
      <c r="W78" s="166"/>
      <c r="X78" s="166"/>
      <c r="Y78" s="166"/>
      <c r="Z78" s="166"/>
      <c r="AA78" s="166"/>
      <c r="AB78" s="166"/>
      <c r="AC78" s="137">
        <f t="shared" ref="AC78:AC89" si="28">SUM(N78:AB78)</f>
        <v>0</v>
      </c>
      <c r="AD78" s="167"/>
    </row>
    <row r="79" spans="2:30" outlineLevel="1" x14ac:dyDescent="0.25">
      <c r="B79" s="160" t="str">
        <f>IF(C79&gt;0,IFERROR(_xlfn.IFS(D79&lt;=DATE(YEAR('Basisdaten zum Projekt'!$E$12),MONTH('Basisdaten zum Projekt'!$E$12),1),'Basisdaten zum Projekt'!$A$12,D79&lt;=DATE(YEAR('Basisdaten zum Projekt'!$E$13),MONTH('Basisdaten zum Projekt'!$E$13),1),'Basisdaten zum Projekt'!$A$13,D79&lt;=DATE(YEAR('Basisdaten zum Projekt'!$E$14),MONTH('Basisdaten zum Projekt'!$E$14),1),'Basisdaten zum Projekt'!$A$14,D79&lt;=DATE(YEAR('Basisdaten zum Projekt'!$E$15),MONTH('Basisdaten zum Projekt'!$E$15),1),'Basisdaten zum Projekt'!$A$15,D79&lt;=DATE(YEAR('Basisdaten zum Projekt'!$E$16),MONTH('Basisdaten zum Projekt'!$E$16),1),'Basisdaten zum Projekt'!$A$16),""),"")</f>
        <v>P2</v>
      </c>
      <c r="C79" s="160">
        <f>IF(C78&gt;0,C78+1,IF(DATE(YEAR('Basisdaten zum Projekt'!$C$5),MONTH('Basisdaten zum Projekt'!$C$5),1)=D79,1,0))</f>
        <v>23</v>
      </c>
      <c r="D79" s="161">
        <f t="shared" ref="D79:D89" si="29">DATE(YEAR(D78),MONTH(D78)+1,DAY(D78))</f>
        <v>45323</v>
      </c>
      <c r="E79" s="162"/>
      <c r="F79" s="115">
        <f t="shared" si="26"/>
        <v>0</v>
      </c>
      <c r="G79" s="163"/>
      <c r="H79" s="162"/>
      <c r="I79" s="115">
        <f t="shared" si="27"/>
        <v>0</v>
      </c>
      <c r="J79" s="164"/>
      <c r="M79" s="161">
        <f t="shared" si="15"/>
        <v>45323</v>
      </c>
      <c r="N79" s="166"/>
      <c r="O79" s="166"/>
      <c r="P79" s="166"/>
      <c r="Q79" s="166"/>
      <c r="R79" s="166"/>
      <c r="S79" s="166"/>
      <c r="T79" s="166"/>
      <c r="U79" s="166"/>
      <c r="V79" s="166"/>
      <c r="W79" s="166"/>
      <c r="X79" s="166"/>
      <c r="Y79" s="166"/>
      <c r="Z79" s="166"/>
      <c r="AA79" s="166"/>
      <c r="AB79" s="166"/>
      <c r="AC79" s="137">
        <f t="shared" si="28"/>
        <v>0</v>
      </c>
      <c r="AD79" s="167"/>
    </row>
    <row r="80" spans="2:30" outlineLevel="1" x14ac:dyDescent="0.25">
      <c r="B80" s="160" t="str">
        <f>IF(C80&gt;0,IFERROR(_xlfn.IFS(D80&lt;=DATE(YEAR('Basisdaten zum Projekt'!$E$12),MONTH('Basisdaten zum Projekt'!$E$12),1),'Basisdaten zum Projekt'!$A$12,D80&lt;=DATE(YEAR('Basisdaten zum Projekt'!$E$13),MONTH('Basisdaten zum Projekt'!$E$13),1),'Basisdaten zum Projekt'!$A$13,D80&lt;=DATE(YEAR('Basisdaten zum Projekt'!$E$14),MONTH('Basisdaten zum Projekt'!$E$14),1),'Basisdaten zum Projekt'!$A$14,D80&lt;=DATE(YEAR('Basisdaten zum Projekt'!$E$15),MONTH('Basisdaten zum Projekt'!$E$15),1),'Basisdaten zum Projekt'!$A$15,D80&lt;=DATE(YEAR('Basisdaten zum Projekt'!$E$16),MONTH('Basisdaten zum Projekt'!$E$16),1),'Basisdaten zum Projekt'!$A$16),""),"")</f>
        <v>P2</v>
      </c>
      <c r="C80" s="160">
        <f>IF(C79&gt;0,C79+1,IF(DATE(YEAR('Basisdaten zum Projekt'!$C$5),MONTH('Basisdaten zum Projekt'!$C$5),1)=D80,1,0))</f>
        <v>24</v>
      </c>
      <c r="D80" s="161">
        <f t="shared" si="29"/>
        <v>45352</v>
      </c>
      <c r="E80" s="162"/>
      <c r="F80" s="115">
        <f t="shared" si="26"/>
        <v>0</v>
      </c>
      <c r="G80" s="163"/>
      <c r="H80" s="162"/>
      <c r="I80" s="115">
        <f t="shared" si="27"/>
        <v>0</v>
      </c>
      <c r="J80" s="164"/>
      <c r="M80" s="161">
        <f t="shared" si="15"/>
        <v>45352</v>
      </c>
      <c r="N80" s="166"/>
      <c r="O80" s="166"/>
      <c r="P80" s="166"/>
      <c r="Q80" s="166"/>
      <c r="R80" s="166"/>
      <c r="S80" s="166"/>
      <c r="T80" s="166"/>
      <c r="U80" s="166"/>
      <c r="V80" s="166"/>
      <c r="W80" s="166"/>
      <c r="X80" s="166"/>
      <c r="Y80" s="166"/>
      <c r="Z80" s="166"/>
      <c r="AA80" s="166"/>
      <c r="AB80" s="166"/>
      <c r="AC80" s="137">
        <f t="shared" si="28"/>
        <v>0</v>
      </c>
      <c r="AD80" s="167"/>
    </row>
    <row r="81" spans="2:30" outlineLevel="1" x14ac:dyDescent="0.25">
      <c r="B81" s="160" t="str">
        <f>IF(C81&gt;0,IFERROR(_xlfn.IFS(D81&lt;=DATE(YEAR('Basisdaten zum Projekt'!$E$12),MONTH('Basisdaten zum Projekt'!$E$12),1),'Basisdaten zum Projekt'!$A$12,D81&lt;=DATE(YEAR('Basisdaten zum Projekt'!$E$13),MONTH('Basisdaten zum Projekt'!$E$13),1),'Basisdaten zum Projekt'!$A$13,D81&lt;=DATE(YEAR('Basisdaten zum Projekt'!$E$14),MONTH('Basisdaten zum Projekt'!$E$14),1),'Basisdaten zum Projekt'!$A$14,D81&lt;=DATE(YEAR('Basisdaten zum Projekt'!$E$15),MONTH('Basisdaten zum Projekt'!$E$15),1),'Basisdaten zum Projekt'!$A$15,D81&lt;=DATE(YEAR('Basisdaten zum Projekt'!$E$16),MONTH('Basisdaten zum Projekt'!$E$16),1),'Basisdaten zum Projekt'!$A$16),""),"")</f>
        <v>P2</v>
      </c>
      <c r="C81" s="160">
        <f>IF(C80&gt;0,C80+1,IF(DATE(YEAR('Basisdaten zum Projekt'!$C$5),MONTH('Basisdaten zum Projekt'!$C$5),1)=D81,1,0))</f>
        <v>25</v>
      </c>
      <c r="D81" s="161">
        <f t="shared" si="29"/>
        <v>45383</v>
      </c>
      <c r="E81" s="162"/>
      <c r="F81" s="115">
        <f t="shared" si="26"/>
        <v>0</v>
      </c>
      <c r="G81" s="163"/>
      <c r="H81" s="162"/>
      <c r="I81" s="115">
        <f t="shared" si="27"/>
        <v>0</v>
      </c>
      <c r="J81" s="164"/>
      <c r="M81" s="161">
        <f t="shared" si="15"/>
        <v>45383</v>
      </c>
      <c r="N81" s="166"/>
      <c r="O81" s="166"/>
      <c r="P81" s="166"/>
      <c r="Q81" s="166"/>
      <c r="R81" s="166"/>
      <c r="S81" s="166"/>
      <c r="T81" s="166"/>
      <c r="U81" s="166"/>
      <c r="V81" s="166"/>
      <c r="W81" s="166"/>
      <c r="X81" s="166"/>
      <c r="Y81" s="166"/>
      <c r="Z81" s="166"/>
      <c r="AA81" s="166"/>
      <c r="AB81" s="166"/>
      <c r="AC81" s="137">
        <f t="shared" si="28"/>
        <v>0</v>
      </c>
      <c r="AD81" s="167"/>
    </row>
    <row r="82" spans="2:30" outlineLevel="1" x14ac:dyDescent="0.25">
      <c r="B82" s="160" t="str">
        <f>IF(C82&gt;0,IFERROR(_xlfn.IFS(D82&lt;=DATE(YEAR('Basisdaten zum Projekt'!$E$12),MONTH('Basisdaten zum Projekt'!$E$12),1),'Basisdaten zum Projekt'!$A$12,D82&lt;=DATE(YEAR('Basisdaten zum Projekt'!$E$13),MONTH('Basisdaten zum Projekt'!$E$13),1),'Basisdaten zum Projekt'!$A$13,D82&lt;=DATE(YEAR('Basisdaten zum Projekt'!$E$14),MONTH('Basisdaten zum Projekt'!$E$14),1),'Basisdaten zum Projekt'!$A$14,D82&lt;=DATE(YEAR('Basisdaten zum Projekt'!$E$15),MONTH('Basisdaten zum Projekt'!$E$15),1),'Basisdaten zum Projekt'!$A$15,D82&lt;=DATE(YEAR('Basisdaten zum Projekt'!$E$16),MONTH('Basisdaten zum Projekt'!$E$16),1),'Basisdaten zum Projekt'!$A$16),""),"")</f>
        <v>P2</v>
      </c>
      <c r="C82" s="160">
        <f>IF(C81&gt;0,C81+1,IF(DATE(YEAR('Basisdaten zum Projekt'!$C$5),MONTH('Basisdaten zum Projekt'!$C$5),1)=D82,1,0))</f>
        <v>26</v>
      </c>
      <c r="D82" s="161">
        <f t="shared" si="29"/>
        <v>45413</v>
      </c>
      <c r="E82" s="162"/>
      <c r="F82" s="115">
        <f t="shared" si="26"/>
        <v>0</v>
      </c>
      <c r="G82" s="163"/>
      <c r="H82" s="162"/>
      <c r="I82" s="115">
        <f t="shared" si="27"/>
        <v>0</v>
      </c>
      <c r="J82" s="164"/>
      <c r="M82" s="161">
        <f t="shared" si="15"/>
        <v>45413</v>
      </c>
      <c r="N82" s="166"/>
      <c r="O82" s="166"/>
      <c r="P82" s="166"/>
      <c r="Q82" s="166"/>
      <c r="R82" s="166"/>
      <c r="S82" s="166"/>
      <c r="T82" s="166"/>
      <c r="U82" s="166"/>
      <c r="V82" s="166"/>
      <c r="W82" s="166"/>
      <c r="X82" s="166"/>
      <c r="Y82" s="166"/>
      <c r="Z82" s="166"/>
      <c r="AA82" s="166"/>
      <c r="AB82" s="166"/>
      <c r="AC82" s="137">
        <f t="shared" si="28"/>
        <v>0</v>
      </c>
      <c r="AD82" s="167"/>
    </row>
    <row r="83" spans="2:30" outlineLevel="1" x14ac:dyDescent="0.25">
      <c r="B83" s="160" t="str">
        <f>IF(C83&gt;0,IFERROR(_xlfn.IFS(D83&lt;=DATE(YEAR('Basisdaten zum Projekt'!$E$12),MONTH('Basisdaten zum Projekt'!$E$12),1),'Basisdaten zum Projekt'!$A$12,D83&lt;=DATE(YEAR('Basisdaten zum Projekt'!$E$13),MONTH('Basisdaten zum Projekt'!$E$13),1),'Basisdaten zum Projekt'!$A$13,D83&lt;=DATE(YEAR('Basisdaten zum Projekt'!$E$14),MONTH('Basisdaten zum Projekt'!$E$14),1),'Basisdaten zum Projekt'!$A$14,D83&lt;=DATE(YEAR('Basisdaten zum Projekt'!$E$15),MONTH('Basisdaten zum Projekt'!$E$15),1),'Basisdaten zum Projekt'!$A$15,D83&lt;=DATE(YEAR('Basisdaten zum Projekt'!$E$16),MONTH('Basisdaten zum Projekt'!$E$16),1),'Basisdaten zum Projekt'!$A$16),""),"")</f>
        <v>P2</v>
      </c>
      <c r="C83" s="160">
        <f>IF(C82&gt;0,C82+1,IF(DATE(YEAR('Basisdaten zum Projekt'!$C$5),MONTH('Basisdaten zum Projekt'!$C$5),1)=D83,1,0))</f>
        <v>27</v>
      </c>
      <c r="D83" s="161">
        <f t="shared" si="29"/>
        <v>45444</v>
      </c>
      <c r="E83" s="162"/>
      <c r="F83" s="115">
        <f t="shared" si="26"/>
        <v>0</v>
      </c>
      <c r="G83" s="163"/>
      <c r="H83" s="162"/>
      <c r="I83" s="115">
        <f t="shared" si="27"/>
        <v>0</v>
      </c>
      <c r="J83" s="164"/>
      <c r="M83" s="161">
        <f t="shared" si="15"/>
        <v>45444</v>
      </c>
      <c r="N83" s="166"/>
      <c r="O83" s="166"/>
      <c r="P83" s="166"/>
      <c r="Q83" s="166"/>
      <c r="R83" s="166"/>
      <c r="S83" s="166"/>
      <c r="T83" s="166"/>
      <c r="U83" s="166"/>
      <c r="V83" s="166"/>
      <c r="W83" s="166"/>
      <c r="X83" s="166"/>
      <c r="Y83" s="166"/>
      <c r="Z83" s="166"/>
      <c r="AA83" s="166"/>
      <c r="AB83" s="166"/>
      <c r="AC83" s="137">
        <f t="shared" si="28"/>
        <v>0</v>
      </c>
      <c r="AD83" s="167"/>
    </row>
    <row r="84" spans="2:30" outlineLevel="1" x14ac:dyDescent="0.25">
      <c r="B84" s="160" t="str">
        <f>IF(C84&gt;0,IFERROR(_xlfn.IFS(D84&lt;=DATE(YEAR('Basisdaten zum Projekt'!$E$12),MONTH('Basisdaten zum Projekt'!$E$12),1),'Basisdaten zum Projekt'!$A$12,D84&lt;=DATE(YEAR('Basisdaten zum Projekt'!$E$13),MONTH('Basisdaten zum Projekt'!$E$13),1),'Basisdaten zum Projekt'!$A$13,D84&lt;=DATE(YEAR('Basisdaten zum Projekt'!$E$14),MONTH('Basisdaten zum Projekt'!$E$14),1),'Basisdaten zum Projekt'!$A$14,D84&lt;=DATE(YEAR('Basisdaten zum Projekt'!$E$15),MONTH('Basisdaten zum Projekt'!$E$15),1),'Basisdaten zum Projekt'!$A$15,D84&lt;=DATE(YEAR('Basisdaten zum Projekt'!$E$16),MONTH('Basisdaten zum Projekt'!$E$16),1),'Basisdaten zum Projekt'!$A$16),""),"")</f>
        <v>P2</v>
      </c>
      <c r="C84" s="160">
        <f>IF(C83&gt;0,C83+1,IF(DATE(YEAR('Basisdaten zum Projekt'!$C$5),MONTH('Basisdaten zum Projekt'!$C$5),1)=D84,1,0))</f>
        <v>28</v>
      </c>
      <c r="D84" s="161">
        <f t="shared" si="29"/>
        <v>45474</v>
      </c>
      <c r="E84" s="162"/>
      <c r="F84" s="115">
        <f t="shared" si="26"/>
        <v>0</v>
      </c>
      <c r="G84" s="163"/>
      <c r="H84" s="162"/>
      <c r="I84" s="115">
        <f t="shared" si="27"/>
        <v>0</v>
      </c>
      <c r="J84" s="164"/>
      <c r="M84" s="161">
        <f t="shared" si="15"/>
        <v>45474</v>
      </c>
      <c r="N84" s="166"/>
      <c r="O84" s="166"/>
      <c r="P84" s="166"/>
      <c r="Q84" s="166"/>
      <c r="R84" s="166"/>
      <c r="S84" s="166"/>
      <c r="T84" s="166"/>
      <c r="U84" s="166"/>
      <c r="V84" s="166"/>
      <c r="W84" s="166"/>
      <c r="X84" s="166"/>
      <c r="Y84" s="166"/>
      <c r="Z84" s="166"/>
      <c r="AA84" s="166"/>
      <c r="AB84" s="166"/>
      <c r="AC84" s="137">
        <f t="shared" si="28"/>
        <v>0</v>
      </c>
      <c r="AD84" s="167"/>
    </row>
    <row r="85" spans="2:30" outlineLevel="1" x14ac:dyDescent="0.25">
      <c r="B85" s="160" t="str">
        <f>IF(C85&gt;0,IFERROR(_xlfn.IFS(D85&lt;=DATE(YEAR('Basisdaten zum Projekt'!$E$12),MONTH('Basisdaten zum Projekt'!$E$12),1),'Basisdaten zum Projekt'!$A$12,D85&lt;=DATE(YEAR('Basisdaten zum Projekt'!$E$13),MONTH('Basisdaten zum Projekt'!$E$13),1),'Basisdaten zum Projekt'!$A$13,D85&lt;=DATE(YEAR('Basisdaten zum Projekt'!$E$14),MONTH('Basisdaten zum Projekt'!$E$14),1),'Basisdaten zum Projekt'!$A$14,D85&lt;=DATE(YEAR('Basisdaten zum Projekt'!$E$15),MONTH('Basisdaten zum Projekt'!$E$15),1),'Basisdaten zum Projekt'!$A$15,D85&lt;=DATE(YEAR('Basisdaten zum Projekt'!$E$16),MONTH('Basisdaten zum Projekt'!$E$16),1),'Basisdaten zum Projekt'!$A$16),""),"")</f>
        <v>P2</v>
      </c>
      <c r="C85" s="160">
        <f>IF(C84&gt;0,C84+1,IF(DATE(YEAR('Basisdaten zum Projekt'!$C$5),MONTH('Basisdaten zum Projekt'!$C$5),1)=D85,1,0))</f>
        <v>29</v>
      </c>
      <c r="D85" s="161">
        <f t="shared" si="29"/>
        <v>45505</v>
      </c>
      <c r="E85" s="162"/>
      <c r="F85" s="115">
        <f t="shared" si="26"/>
        <v>0</v>
      </c>
      <c r="G85" s="163"/>
      <c r="H85" s="162"/>
      <c r="I85" s="115">
        <f t="shared" si="27"/>
        <v>0</v>
      </c>
      <c r="J85" s="164"/>
      <c r="M85" s="161">
        <f t="shared" si="15"/>
        <v>45505</v>
      </c>
      <c r="N85" s="166"/>
      <c r="O85" s="166"/>
      <c r="P85" s="166"/>
      <c r="Q85" s="166"/>
      <c r="R85" s="166"/>
      <c r="S85" s="166"/>
      <c r="T85" s="166"/>
      <c r="U85" s="166"/>
      <c r="V85" s="166"/>
      <c r="W85" s="166"/>
      <c r="X85" s="166"/>
      <c r="Y85" s="166"/>
      <c r="Z85" s="166"/>
      <c r="AA85" s="166"/>
      <c r="AB85" s="166"/>
      <c r="AC85" s="137">
        <f t="shared" si="28"/>
        <v>0</v>
      </c>
      <c r="AD85" s="167"/>
    </row>
    <row r="86" spans="2:30" outlineLevel="1" x14ac:dyDescent="0.25">
      <c r="B86" s="160" t="str">
        <f>IF(C86&gt;0,IFERROR(_xlfn.IFS(D86&lt;=DATE(YEAR('Basisdaten zum Projekt'!$E$12),MONTH('Basisdaten zum Projekt'!$E$12),1),'Basisdaten zum Projekt'!$A$12,D86&lt;=DATE(YEAR('Basisdaten zum Projekt'!$E$13),MONTH('Basisdaten zum Projekt'!$E$13),1),'Basisdaten zum Projekt'!$A$13,D86&lt;=DATE(YEAR('Basisdaten zum Projekt'!$E$14),MONTH('Basisdaten zum Projekt'!$E$14),1),'Basisdaten zum Projekt'!$A$14,D86&lt;=DATE(YEAR('Basisdaten zum Projekt'!$E$15),MONTH('Basisdaten zum Projekt'!$E$15),1),'Basisdaten zum Projekt'!$A$15,D86&lt;=DATE(YEAR('Basisdaten zum Projekt'!$E$16),MONTH('Basisdaten zum Projekt'!$E$16),1),'Basisdaten zum Projekt'!$A$16),""),"")</f>
        <v>P2</v>
      </c>
      <c r="C86" s="160">
        <f>IF(C85&gt;0,C85+1,IF(DATE(YEAR('Basisdaten zum Projekt'!$C$5),MONTH('Basisdaten zum Projekt'!$C$5),1)=D86,1,0))</f>
        <v>30</v>
      </c>
      <c r="D86" s="161">
        <f t="shared" si="29"/>
        <v>45536</v>
      </c>
      <c r="E86" s="162"/>
      <c r="F86" s="115">
        <f t="shared" si="26"/>
        <v>0</v>
      </c>
      <c r="G86" s="163"/>
      <c r="H86" s="162"/>
      <c r="I86" s="115">
        <f t="shared" si="27"/>
        <v>0</v>
      </c>
      <c r="J86" s="164"/>
      <c r="M86" s="161">
        <f t="shared" si="15"/>
        <v>45536</v>
      </c>
      <c r="N86" s="166"/>
      <c r="O86" s="166"/>
      <c r="P86" s="166"/>
      <c r="Q86" s="166"/>
      <c r="R86" s="166"/>
      <c r="S86" s="166"/>
      <c r="T86" s="166"/>
      <c r="U86" s="166"/>
      <c r="V86" s="166"/>
      <c r="W86" s="166"/>
      <c r="X86" s="166"/>
      <c r="Y86" s="166"/>
      <c r="Z86" s="166"/>
      <c r="AA86" s="166"/>
      <c r="AB86" s="166"/>
      <c r="AC86" s="137">
        <f t="shared" si="28"/>
        <v>0</v>
      </c>
      <c r="AD86" s="167"/>
    </row>
    <row r="87" spans="2:30" outlineLevel="1" x14ac:dyDescent="0.25">
      <c r="B87" s="160" t="str">
        <f>IF(C87&gt;0,IFERROR(_xlfn.IFS(D87&lt;=DATE(YEAR('Basisdaten zum Projekt'!$E$12),MONTH('Basisdaten zum Projekt'!$E$12),1),'Basisdaten zum Projekt'!$A$12,D87&lt;=DATE(YEAR('Basisdaten zum Projekt'!$E$13),MONTH('Basisdaten zum Projekt'!$E$13),1),'Basisdaten zum Projekt'!$A$13,D87&lt;=DATE(YEAR('Basisdaten zum Projekt'!$E$14),MONTH('Basisdaten zum Projekt'!$E$14),1),'Basisdaten zum Projekt'!$A$14,D87&lt;=DATE(YEAR('Basisdaten zum Projekt'!$E$15),MONTH('Basisdaten zum Projekt'!$E$15),1),'Basisdaten zum Projekt'!$A$15,D87&lt;=DATE(YEAR('Basisdaten zum Projekt'!$E$16),MONTH('Basisdaten zum Projekt'!$E$16),1),'Basisdaten zum Projekt'!$A$16),""),"")</f>
        <v>P2</v>
      </c>
      <c r="C87" s="160">
        <f>IF(C86&gt;0,C86+1,IF(DATE(YEAR('Basisdaten zum Projekt'!$C$5),MONTH('Basisdaten zum Projekt'!$C$5),1)=D87,1,0))</f>
        <v>31</v>
      </c>
      <c r="D87" s="161">
        <f t="shared" si="29"/>
        <v>45566</v>
      </c>
      <c r="E87" s="162"/>
      <c r="F87" s="115">
        <f t="shared" si="26"/>
        <v>0</v>
      </c>
      <c r="G87" s="163"/>
      <c r="H87" s="162"/>
      <c r="I87" s="115">
        <f t="shared" si="27"/>
        <v>0</v>
      </c>
      <c r="J87" s="164"/>
      <c r="M87" s="161">
        <f t="shared" si="15"/>
        <v>45566</v>
      </c>
      <c r="N87" s="166"/>
      <c r="O87" s="166"/>
      <c r="P87" s="166"/>
      <c r="Q87" s="166"/>
      <c r="R87" s="166"/>
      <c r="S87" s="166"/>
      <c r="T87" s="166"/>
      <c r="U87" s="166"/>
      <c r="V87" s="166"/>
      <c r="W87" s="166"/>
      <c r="X87" s="166"/>
      <c r="Y87" s="166"/>
      <c r="Z87" s="166"/>
      <c r="AA87" s="166"/>
      <c r="AB87" s="166"/>
      <c r="AC87" s="137">
        <f t="shared" si="28"/>
        <v>0</v>
      </c>
      <c r="AD87" s="167"/>
    </row>
    <row r="88" spans="2:30" outlineLevel="1" x14ac:dyDescent="0.25">
      <c r="B88" s="160" t="str">
        <f>IF(C88&gt;0,IFERROR(_xlfn.IFS(D88&lt;=DATE(YEAR('Basisdaten zum Projekt'!$E$12),MONTH('Basisdaten zum Projekt'!$E$12),1),'Basisdaten zum Projekt'!$A$12,D88&lt;=DATE(YEAR('Basisdaten zum Projekt'!$E$13),MONTH('Basisdaten zum Projekt'!$E$13),1),'Basisdaten zum Projekt'!$A$13,D88&lt;=DATE(YEAR('Basisdaten zum Projekt'!$E$14),MONTH('Basisdaten zum Projekt'!$E$14),1),'Basisdaten zum Projekt'!$A$14,D88&lt;=DATE(YEAR('Basisdaten zum Projekt'!$E$15),MONTH('Basisdaten zum Projekt'!$E$15),1),'Basisdaten zum Projekt'!$A$15,D88&lt;=DATE(YEAR('Basisdaten zum Projekt'!$E$16),MONTH('Basisdaten zum Projekt'!$E$16),1),'Basisdaten zum Projekt'!$A$16),""),"")</f>
        <v>P2</v>
      </c>
      <c r="C88" s="160">
        <f>IF(C87&gt;0,C87+1,IF(DATE(YEAR('Basisdaten zum Projekt'!$C$5),MONTH('Basisdaten zum Projekt'!$C$5),1)=D88,1,0))</f>
        <v>32</v>
      </c>
      <c r="D88" s="161">
        <f t="shared" si="29"/>
        <v>45597</v>
      </c>
      <c r="E88" s="162"/>
      <c r="F88" s="115">
        <f t="shared" si="26"/>
        <v>0</v>
      </c>
      <c r="G88" s="163"/>
      <c r="H88" s="162"/>
      <c r="I88" s="115">
        <f t="shared" si="27"/>
        <v>0</v>
      </c>
      <c r="J88" s="164"/>
      <c r="M88" s="161">
        <f t="shared" si="15"/>
        <v>45597</v>
      </c>
      <c r="N88" s="166"/>
      <c r="O88" s="166"/>
      <c r="P88" s="166"/>
      <c r="Q88" s="166"/>
      <c r="R88" s="166"/>
      <c r="S88" s="166"/>
      <c r="T88" s="166"/>
      <c r="U88" s="166"/>
      <c r="V88" s="166"/>
      <c r="W88" s="166"/>
      <c r="X88" s="166"/>
      <c r="Y88" s="166"/>
      <c r="Z88" s="166"/>
      <c r="AA88" s="166"/>
      <c r="AB88" s="166"/>
      <c r="AC88" s="137">
        <f t="shared" si="28"/>
        <v>0</v>
      </c>
      <c r="AD88" s="167"/>
    </row>
    <row r="89" spans="2:30" outlineLevel="1" x14ac:dyDescent="0.25">
      <c r="B89" s="160" t="str">
        <f>IF(C89&gt;0,IFERROR(_xlfn.IFS(D89&lt;=DATE(YEAR('Basisdaten zum Projekt'!$E$12),MONTH('Basisdaten zum Projekt'!$E$12),1),'Basisdaten zum Projekt'!$A$12,D89&lt;=DATE(YEAR('Basisdaten zum Projekt'!$E$13),MONTH('Basisdaten zum Projekt'!$E$13),1),'Basisdaten zum Projekt'!$A$13,D89&lt;=DATE(YEAR('Basisdaten zum Projekt'!$E$14),MONTH('Basisdaten zum Projekt'!$E$14),1),'Basisdaten zum Projekt'!$A$14,D89&lt;=DATE(YEAR('Basisdaten zum Projekt'!$E$15),MONTH('Basisdaten zum Projekt'!$E$15),1),'Basisdaten zum Projekt'!$A$15,D89&lt;=DATE(YEAR('Basisdaten zum Projekt'!$E$16),MONTH('Basisdaten zum Projekt'!$E$16),1),'Basisdaten zum Projekt'!$A$16),""),"")</f>
        <v>P2</v>
      </c>
      <c r="C89" s="160">
        <f>IF(C88&gt;0,C88+1,IF(DATE(YEAR('Basisdaten zum Projekt'!$C$5),MONTH('Basisdaten zum Projekt'!$C$5),1)=D89,1,0))</f>
        <v>33</v>
      </c>
      <c r="D89" s="161">
        <f t="shared" si="29"/>
        <v>45627</v>
      </c>
      <c r="E89" s="162"/>
      <c r="F89" s="115">
        <f t="shared" si="26"/>
        <v>0</v>
      </c>
      <c r="G89" s="163"/>
      <c r="H89" s="162"/>
      <c r="I89" s="115">
        <f t="shared" si="27"/>
        <v>0</v>
      </c>
      <c r="J89" s="164"/>
      <c r="M89" s="161">
        <f t="shared" si="15"/>
        <v>45627</v>
      </c>
      <c r="N89" s="166"/>
      <c r="O89" s="166"/>
      <c r="P89" s="166"/>
      <c r="Q89" s="166"/>
      <c r="R89" s="166"/>
      <c r="S89" s="166"/>
      <c r="T89" s="166"/>
      <c r="U89" s="166"/>
      <c r="V89" s="166"/>
      <c r="W89" s="166"/>
      <c r="X89" s="166"/>
      <c r="Y89" s="166"/>
      <c r="Z89" s="166"/>
      <c r="AA89" s="166"/>
      <c r="AB89" s="166"/>
      <c r="AC89" s="137">
        <f t="shared" si="28"/>
        <v>0</v>
      </c>
      <c r="AD89" s="167"/>
    </row>
    <row r="90" spans="2:30" ht="15.75" thickBot="1" x14ac:dyDescent="0.3">
      <c r="B90" s="169"/>
      <c r="C90" s="170"/>
      <c r="D90" s="171">
        <f>D89</f>
        <v>45627</v>
      </c>
      <c r="E90" s="172"/>
      <c r="F90" s="173">
        <f>SUM(F78:F89)</f>
        <v>0</v>
      </c>
      <c r="G90" s="174">
        <f>SUM(G78:G89)</f>
        <v>0</v>
      </c>
      <c r="H90" s="187"/>
      <c r="I90" s="173">
        <f>SUM(I78:I89)</f>
        <v>0</v>
      </c>
      <c r="J90" s="174">
        <f>SUM(J78:J89)</f>
        <v>0</v>
      </c>
      <c r="M90" s="171">
        <f t="shared" si="15"/>
        <v>45627</v>
      </c>
      <c r="N90" s="177">
        <f>SUM(N78:N89)</f>
        <v>0</v>
      </c>
      <c r="O90" s="177">
        <f>SUM(O78:O89)</f>
        <v>0</v>
      </c>
      <c r="P90" s="177">
        <f>SUM(P78:P89)</f>
        <v>0</v>
      </c>
      <c r="Q90" s="177">
        <f>SUM(Q78:Q89)</f>
        <v>0</v>
      </c>
      <c r="R90" s="177">
        <f>SUM(R78:R89)</f>
        <v>0</v>
      </c>
      <c r="S90" s="177">
        <f t="shared" ref="S90:AB90" si="30">SUM(S78:S89)</f>
        <v>0</v>
      </c>
      <c r="T90" s="177">
        <f t="shared" si="30"/>
        <v>0</v>
      </c>
      <c r="U90" s="177">
        <f t="shared" si="30"/>
        <v>0</v>
      </c>
      <c r="V90" s="177">
        <f t="shared" si="30"/>
        <v>0</v>
      </c>
      <c r="W90" s="177">
        <f t="shared" si="30"/>
        <v>0</v>
      </c>
      <c r="X90" s="177">
        <f t="shared" si="30"/>
        <v>0</v>
      </c>
      <c r="Y90" s="177">
        <f t="shared" si="30"/>
        <v>0</v>
      </c>
      <c r="Z90" s="177">
        <f t="shared" si="30"/>
        <v>0</v>
      </c>
      <c r="AA90" s="177">
        <f t="shared" si="30"/>
        <v>0</v>
      </c>
      <c r="AB90" s="177">
        <f t="shared" si="30"/>
        <v>0</v>
      </c>
      <c r="AC90" s="177">
        <f>SUM(AC78:AC89)</f>
        <v>0</v>
      </c>
      <c r="AD90" s="167"/>
    </row>
    <row r="91" spans="2:30" ht="28.5" customHeight="1" x14ac:dyDescent="0.25">
      <c r="B91" s="19"/>
      <c r="C91" s="19"/>
      <c r="N91" s="178">
        <f>IFERROR(N90/$H$6,0)</f>
        <v>0</v>
      </c>
      <c r="O91" s="178">
        <f>IFERROR(O90/$H$6,0)</f>
        <v>0</v>
      </c>
      <c r="P91" s="178">
        <f>IFERROR(P90/$H$6,0)</f>
        <v>0</v>
      </c>
      <c r="Q91" s="178">
        <f>IFERROR(Q90/$H$6,0)</f>
        <v>0</v>
      </c>
      <c r="R91" s="178">
        <f>IFERROR(R90/$H$6,0)</f>
        <v>0</v>
      </c>
      <c r="S91" s="178">
        <f t="shared" ref="S91:AB91" si="31">IFERROR(S90/$H$6,0)</f>
        <v>0</v>
      </c>
      <c r="T91" s="178">
        <f t="shared" si="31"/>
        <v>0</v>
      </c>
      <c r="U91" s="178">
        <f t="shared" si="31"/>
        <v>0</v>
      </c>
      <c r="V91" s="178">
        <f t="shared" si="31"/>
        <v>0</v>
      </c>
      <c r="W91" s="178">
        <f t="shared" si="31"/>
        <v>0</v>
      </c>
      <c r="X91" s="178">
        <f t="shared" si="31"/>
        <v>0</v>
      </c>
      <c r="Y91" s="178">
        <f t="shared" si="31"/>
        <v>0</v>
      </c>
      <c r="Z91" s="178">
        <f t="shared" si="31"/>
        <v>0</v>
      </c>
      <c r="AA91" s="178">
        <f t="shared" si="31"/>
        <v>0</v>
      </c>
      <c r="AB91" s="178">
        <f t="shared" si="31"/>
        <v>0</v>
      </c>
      <c r="AC91" s="178">
        <f>IFERROR(AC90/$H$6,0)</f>
        <v>0</v>
      </c>
      <c r="AD91" s="180" t="s">
        <v>370</v>
      </c>
    </row>
    <row r="92" spans="2:30" ht="15.75" thickBot="1" x14ac:dyDescent="0.3">
      <c r="B92" s="19"/>
      <c r="C92" s="19"/>
      <c r="N92" s="181"/>
      <c r="O92" s="181"/>
      <c r="P92" s="181"/>
      <c r="Q92" s="181"/>
      <c r="R92" s="181"/>
      <c r="S92" s="281"/>
      <c r="T92" s="282"/>
      <c r="U92" s="283"/>
      <c r="V92" s="283"/>
      <c r="W92" s="283"/>
      <c r="X92" s="283"/>
      <c r="Y92" s="283"/>
      <c r="Z92" s="283"/>
      <c r="AA92" s="283"/>
      <c r="AB92" s="284"/>
      <c r="AC92" s="181"/>
      <c r="AD92" s="182"/>
    </row>
    <row r="93" spans="2:30" outlineLevel="1" x14ac:dyDescent="0.25">
      <c r="B93" s="160" t="str">
        <f>IF(C93&gt;0,IFERROR(_xlfn.IFS(D93&lt;=DATE(YEAR('Basisdaten zum Projekt'!$E$12),MONTH('Basisdaten zum Projekt'!$E$12),1),'Basisdaten zum Projekt'!$A$12,D93&lt;=DATE(YEAR('Basisdaten zum Projekt'!$E$13),MONTH('Basisdaten zum Projekt'!$E$13),1),'Basisdaten zum Projekt'!$A$13,D93&lt;=DATE(YEAR('Basisdaten zum Projekt'!$E$14),MONTH('Basisdaten zum Projekt'!$E$14),1),'Basisdaten zum Projekt'!$A$14,D93&lt;=DATE(YEAR('Basisdaten zum Projekt'!$E$15),MONTH('Basisdaten zum Projekt'!$E$15),1),'Basisdaten zum Projekt'!$A$15,D93&lt;=DATE(YEAR('Basisdaten zum Projekt'!$E$16),MONTH('Basisdaten zum Projekt'!$E$16),1),'Basisdaten zum Projekt'!$A$16),""),"")</f>
        <v>P2</v>
      </c>
      <c r="C93" s="160">
        <f>IF(C89&gt;0,C89+1,IF(DATE(YEAR('Basisdaten zum Projekt'!$C$5),MONTH('Basisdaten zum Projekt'!$C$5),1)=D93,1,0))</f>
        <v>34</v>
      </c>
      <c r="D93" s="161">
        <f>DATE(YEAR(D89),MONTH(D89)+1,DAY(D89))</f>
        <v>45658</v>
      </c>
      <c r="E93" s="183"/>
      <c r="F93" s="184">
        <f t="shared" ref="F93:F104" si="32">215/12*E93</f>
        <v>0</v>
      </c>
      <c r="G93" s="185"/>
      <c r="H93" s="183"/>
      <c r="I93" s="184">
        <f t="shared" ref="I93:I104" si="33">215/12*H93</f>
        <v>0</v>
      </c>
      <c r="J93" s="186"/>
      <c r="M93" s="161">
        <f t="shared" si="15"/>
        <v>45658</v>
      </c>
      <c r="N93" s="166"/>
      <c r="O93" s="166"/>
      <c r="P93" s="166"/>
      <c r="Q93" s="166"/>
      <c r="R93" s="166"/>
      <c r="S93" s="166"/>
      <c r="T93" s="166"/>
      <c r="U93" s="166"/>
      <c r="V93" s="166"/>
      <c r="W93" s="166"/>
      <c r="X93" s="166"/>
      <c r="Y93" s="166"/>
      <c r="Z93" s="166"/>
      <c r="AA93" s="166"/>
      <c r="AB93" s="166"/>
      <c r="AC93" s="137">
        <f t="shared" ref="AC93:AC104" si="34">SUM(N93:AB93)</f>
        <v>0</v>
      </c>
      <c r="AD93" s="167"/>
    </row>
    <row r="94" spans="2:30" outlineLevel="1" x14ac:dyDescent="0.25">
      <c r="B94" s="160" t="str">
        <f>IF(C94&gt;0,IFERROR(_xlfn.IFS(D94&lt;=DATE(YEAR('Basisdaten zum Projekt'!$E$12),MONTH('Basisdaten zum Projekt'!$E$12),1),'Basisdaten zum Projekt'!$A$12,D94&lt;=DATE(YEAR('Basisdaten zum Projekt'!$E$13),MONTH('Basisdaten zum Projekt'!$E$13),1),'Basisdaten zum Projekt'!$A$13,D94&lt;=DATE(YEAR('Basisdaten zum Projekt'!$E$14),MONTH('Basisdaten zum Projekt'!$E$14),1),'Basisdaten zum Projekt'!$A$14,D94&lt;=DATE(YEAR('Basisdaten zum Projekt'!$E$15),MONTH('Basisdaten zum Projekt'!$E$15),1),'Basisdaten zum Projekt'!$A$15,D94&lt;=DATE(YEAR('Basisdaten zum Projekt'!$E$16),MONTH('Basisdaten zum Projekt'!$E$16),1),'Basisdaten zum Projekt'!$A$16),""),"")</f>
        <v>P2</v>
      </c>
      <c r="C94" s="160">
        <f>IF(C93&gt;0,C93+1,IF(DATE(YEAR('Basisdaten zum Projekt'!$C$5),MONTH('Basisdaten zum Projekt'!$C$5),1)=D94,1,0))</f>
        <v>35</v>
      </c>
      <c r="D94" s="161">
        <f t="shared" ref="D94:D104" si="35">DATE(YEAR(D93),MONTH(D93)+1,DAY(D93))</f>
        <v>45689</v>
      </c>
      <c r="E94" s="162"/>
      <c r="F94" s="115">
        <f t="shared" si="32"/>
        <v>0</v>
      </c>
      <c r="G94" s="163"/>
      <c r="H94" s="162"/>
      <c r="I94" s="115">
        <f t="shared" si="33"/>
        <v>0</v>
      </c>
      <c r="J94" s="164"/>
      <c r="M94" s="161">
        <f t="shared" si="15"/>
        <v>45689</v>
      </c>
      <c r="N94" s="166"/>
      <c r="O94" s="166"/>
      <c r="P94" s="166"/>
      <c r="Q94" s="166"/>
      <c r="R94" s="166"/>
      <c r="S94" s="166"/>
      <c r="T94" s="166"/>
      <c r="U94" s="166"/>
      <c r="V94" s="166"/>
      <c r="W94" s="166"/>
      <c r="X94" s="166"/>
      <c r="Y94" s="166"/>
      <c r="Z94" s="166"/>
      <c r="AA94" s="166"/>
      <c r="AB94" s="166"/>
      <c r="AC94" s="137">
        <f t="shared" si="34"/>
        <v>0</v>
      </c>
      <c r="AD94" s="167"/>
    </row>
    <row r="95" spans="2:30" outlineLevel="1" x14ac:dyDescent="0.25">
      <c r="B95" s="160" t="str">
        <f>IF(C95&gt;0,IFERROR(_xlfn.IFS(D95&lt;=DATE(YEAR('Basisdaten zum Projekt'!$E$12),MONTH('Basisdaten zum Projekt'!$E$12),1),'Basisdaten zum Projekt'!$A$12,D95&lt;=DATE(YEAR('Basisdaten zum Projekt'!$E$13),MONTH('Basisdaten zum Projekt'!$E$13),1),'Basisdaten zum Projekt'!$A$13,D95&lt;=DATE(YEAR('Basisdaten zum Projekt'!$E$14),MONTH('Basisdaten zum Projekt'!$E$14),1),'Basisdaten zum Projekt'!$A$14,D95&lt;=DATE(YEAR('Basisdaten zum Projekt'!$E$15),MONTH('Basisdaten zum Projekt'!$E$15),1),'Basisdaten zum Projekt'!$A$15,D95&lt;=DATE(YEAR('Basisdaten zum Projekt'!$E$16),MONTH('Basisdaten zum Projekt'!$E$16),1),'Basisdaten zum Projekt'!$A$16),""),"")</f>
        <v>P2</v>
      </c>
      <c r="C95" s="160">
        <f>IF(C94&gt;0,C94+1,IF(DATE(YEAR('Basisdaten zum Projekt'!$C$5),MONTH('Basisdaten zum Projekt'!$C$5),1)=D95,1,0))</f>
        <v>36</v>
      </c>
      <c r="D95" s="161">
        <f t="shared" si="35"/>
        <v>45717</v>
      </c>
      <c r="E95" s="162"/>
      <c r="F95" s="115">
        <f t="shared" si="32"/>
        <v>0</v>
      </c>
      <c r="G95" s="163"/>
      <c r="H95" s="162"/>
      <c r="I95" s="115">
        <f t="shared" si="33"/>
        <v>0</v>
      </c>
      <c r="J95" s="164"/>
      <c r="M95" s="161">
        <f t="shared" si="15"/>
        <v>45717</v>
      </c>
      <c r="N95" s="166"/>
      <c r="O95" s="166"/>
      <c r="P95" s="166"/>
      <c r="Q95" s="166"/>
      <c r="R95" s="166"/>
      <c r="S95" s="166"/>
      <c r="T95" s="166"/>
      <c r="U95" s="166"/>
      <c r="V95" s="166"/>
      <c r="W95" s="166"/>
      <c r="X95" s="166"/>
      <c r="Y95" s="166"/>
      <c r="Z95" s="166"/>
      <c r="AA95" s="166"/>
      <c r="AB95" s="166"/>
      <c r="AC95" s="137">
        <f t="shared" si="34"/>
        <v>0</v>
      </c>
      <c r="AD95" s="167"/>
    </row>
    <row r="96" spans="2:30" outlineLevel="1" x14ac:dyDescent="0.25">
      <c r="B96" s="160" t="str">
        <f>IF(C96&gt;0,IFERROR(_xlfn.IFS(D96&lt;=DATE(YEAR('Basisdaten zum Projekt'!$E$12),MONTH('Basisdaten zum Projekt'!$E$12),1),'Basisdaten zum Projekt'!$A$12,D96&lt;=DATE(YEAR('Basisdaten zum Projekt'!$E$13),MONTH('Basisdaten zum Projekt'!$E$13),1),'Basisdaten zum Projekt'!$A$13,D96&lt;=DATE(YEAR('Basisdaten zum Projekt'!$E$14),MONTH('Basisdaten zum Projekt'!$E$14),1),'Basisdaten zum Projekt'!$A$14,D96&lt;=DATE(YEAR('Basisdaten zum Projekt'!$E$15),MONTH('Basisdaten zum Projekt'!$E$15),1),'Basisdaten zum Projekt'!$A$15,D96&lt;=DATE(YEAR('Basisdaten zum Projekt'!$E$16),MONTH('Basisdaten zum Projekt'!$E$16),1),'Basisdaten zum Projekt'!$A$16),""),"")</f>
        <v/>
      </c>
      <c r="C96" s="160">
        <f>IF(C95&gt;0,C95+1,IF(DATE(YEAR('Basisdaten zum Projekt'!$C$5),MONTH('Basisdaten zum Projekt'!$C$5),1)=D96,1,0))</f>
        <v>37</v>
      </c>
      <c r="D96" s="161">
        <f t="shared" si="35"/>
        <v>45748</v>
      </c>
      <c r="E96" s="162"/>
      <c r="F96" s="115">
        <f t="shared" si="32"/>
        <v>0</v>
      </c>
      <c r="G96" s="163"/>
      <c r="H96" s="162"/>
      <c r="I96" s="115">
        <f t="shared" si="33"/>
        <v>0</v>
      </c>
      <c r="J96" s="164"/>
      <c r="M96" s="161">
        <f t="shared" si="15"/>
        <v>45748</v>
      </c>
      <c r="N96" s="166"/>
      <c r="O96" s="166"/>
      <c r="P96" s="166"/>
      <c r="Q96" s="166"/>
      <c r="R96" s="166"/>
      <c r="S96" s="166"/>
      <c r="T96" s="166"/>
      <c r="U96" s="166"/>
      <c r="V96" s="166"/>
      <c r="W96" s="166"/>
      <c r="X96" s="166"/>
      <c r="Y96" s="166"/>
      <c r="Z96" s="166"/>
      <c r="AA96" s="166"/>
      <c r="AB96" s="166"/>
      <c r="AC96" s="137">
        <f t="shared" si="34"/>
        <v>0</v>
      </c>
      <c r="AD96" s="167"/>
    </row>
    <row r="97" spans="2:30" outlineLevel="1" x14ac:dyDescent="0.25">
      <c r="B97" s="160" t="str">
        <f>IF(C97&gt;0,IFERROR(_xlfn.IFS(D97&lt;=DATE(YEAR('Basisdaten zum Projekt'!$E$12),MONTH('Basisdaten zum Projekt'!$E$12),1),'Basisdaten zum Projekt'!$A$12,D97&lt;=DATE(YEAR('Basisdaten zum Projekt'!$E$13),MONTH('Basisdaten zum Projekt'!$E$13),1),'Basisdaten zum Projekt'!$A$13,D97&lt;=DATE(YEAR('Basisdaten zum Projekt'!$E$14),MONTH('Basisdaten zum Projekt'!$E$14),1),'Basisdaten zum Projekt'!$A$14,D97&lt;=DATE(YEAR('Basisdaten zum Projekt'!$E$15),MONTH('Basisdaten zum Projekt'!$E$15),1),'Basisdaten zum Projekt'!$A$15,D97&lt;=DATE(YEAR('Basisdaten zum Projekt'!$E$16),MONTH('Basisdaten zum Projekt'!$E$16),1),'Basisdaten zum Projekt'!$A$16),""),"")</f>
        <v/>
      </c>
      <c r="C97" s="160">
        <f>IF(C96&gt;0,C96+1,IF(DATE(YEAR('Basisdaten zum Projekt'!$C$5),MONTH('Basisdaten zum Projekt'!$C$5),1)=D97,1,0))</f>
        <v>38</v>
      </c>
      <c r="D97" s="161">
        <f t="shared" si="35"/>
        <v>45778</v>
      </c>
      <c r="E97" s="162"/>
      <c r="F97" s="115">
        <f t="shared" si="32"/>
        <v>0</v>
      </c>
      <c r="G97" s="163"/>
      <c r="H97" s="162"/>
      <c r="I97" s="115">
        <f t="shared" si="33"/>
        <v>0</v>
      </c>
      <c r="J97" s="164"/>
      <c r="M97" s="161">
        <f t="shared" si="15"/>
        <v>45778</v>
      </c>
      <c r="N97" s="166"/>
      <c r="O97" s="166"/>
      <c r="P97" s="166"/>
      <c r="Q97" s="166"/>
      <c r="R97" s="166"/>
      <c r="S97" s="166"/>
      <c r="T97" s="166"/>
      <c r="U97" s="166"/>
      <c r="V97" s="166"/>
      <c r="W97" s="166"/>
      <c r="X97" s="166"/>
      <c r="Y97" s="166"/>
      <c r="Z97" s="166"/>
      <c r="AA97" s="166"/>
      <c r="AB97" s="166"/>
      <c r="AC97" s="137">
        <f t="shared" si="34"/>
        <v>0</v>
      </c>
      <c r="AD97" s="167"/>
    </row>
    <row r="98" spans="2:30" outlineLevel="1" x14ac:dyDescent="0.25">
      <c r="B98" s="160" t="str">
        <f>IF(C98&gt;0,IFERROR(_xlfn.IFS(D98&lt;=DATE(YEAR('Basisdaten zum Projekt'!$E$12),MONTH('Basisdaten zum Projekt'!$E$12),1),'Basisdaten zum Projekt'!$A$12,D98&lt;=DATE(YEAR('Basisdaten zum Projekt'!$E$13),MONTH('Basisdaten zum Projekt'!$E$13),1),'Basisdaten zum Projekt'!$A$13,D98&lt;=DATE(YEAR('Basisdaten zum Projekt'!$E$14),MONTH('Basisdaten zum Projekt'!$E$14),1),'Basisdaten zum Projekt'!$A$14,D98&lt;=DATE(YEAR('Basisdaten zum Projekt'!$E$15),MONTH('Basisdaten zum Projekt'!$E$15),1),'Basisdaten zum Projekt'!$A$15,D98&lt;=DATE(YEAR('Basisdaten zum Projekt'!$E$16),MONTH('Basisdaten zum Projekt'!$E$16),1),'Basisdaten zum Projekt'!$A$16),""),"")</f>
        <v/>
      </c>
      <c r="C98" s="160">
        <f>IF(C97&gt;0,C97+1,IF(DATE(YEAR('Basisdaten zum Projekt'!$C$5),MONTH('Basisdaten zum Projekt'!$C$5),1)=D98,1,0))</f>
        <v>39</v>
      </c>
      <c r="D98" s="161">
        <f t="shared" si="35"/>
        <v>45809</v>
      </c>
      <c r="E98" s="162"/>
      <c r="F98" s="115">
        <f t="shared" si="32"/>
        <v>0</v>
      </c>
      <c r="G98" s="163"/>
      <c r="H98" s="162"/>
      <c r="I98" s="115">
        <f t="shared" si="33"/>
        <v>0</v>
      </c>
      <c r="J98" s="164"/>
      <c r="M98" s="161">
        <f t="shared" si="15"/>
        <v>45809</v>
      </c>
      <c r="N98" s="166"/>
      <c r="O98" s="166"/>
      <c r="P98" s="166"/>
      <c r="Q98" s="166"/>
      <c r="R98" s="166"/>
      <c r="S98" s="166"/>
      <c r="T98" s="166"/>
      <c r="U98" s="166"/>
      <c r="V98" s="166"/>
      <c r="W98" s="166"/>
      <c r="X98" s="166"/>
      <c r="Y98" s="166"/>
      <c r="Z98" s="166"/>
      <c r="AA98" s="166"/>
      <c r="AB98" s="166"/>
      <c r="AC98" s="137">
        <f t="shared" si="34"/>
        <v>0</v>
      </c>
      <c r="AD98" s="167"/>
    </row>
    <row r="99" spans="2:30" outlineLevel="1" x14ac:dyDescent="0.25">
      <c r="B99" s="160" t="str">
        <f>IF(C99&gt;0,IFERROR(_xlfn.IFS(D99&lt;=DATE(YEAR('Basisdaten zum Projekt'!$E$12),MONTH('Basisdaten zum Projekt'!$E$12),1),'Basisdaten zum Projekt'!$A$12,D99&lt;=DATE(YEAR('Basisdaten zum Projekt'!$E$13),MONTH('Basisdaten zum Projekt'!$E$13),1),'Basisdaten zum Projekt'!$A$13,D99&lt;=DATE(YEAR('Basisdaten zum Projekt'!$E$14),MONTH('Basisdaten zum Projekt'!$E$14),1),'Basisdaten zum Projekt'!$A$14,D99&lt;=DATE(YEAR('Basisdaten zum Projekt'!$E$15),MONTH('Basisdaten zum Projekt'!$E$15),1),'Basisdaten zum Projekt'!$A$15,D99&lt;=DATE(YEAR('Basisdaten zum Projekt'!$E$16),MONTH('Basisdaten zum Projekt'!$E$16),1),'Basisdaten zum Projekt'!$A$16),""),"")</f>
        <v/>
      </c>
      <c r="C99" s="160">
        <f>IF(C98&gt;0,C98+1,IF(DATE(YEAR('Basisdaten zum Projekt'!$C$5),MONTH('Basisdaten zum Projekt'!$C$5),1)=D99,1,0))</f>
        <v>40</v>
      </c>
      <c r="D99" s="161">
        <f t="shared" si="35"/>
        <v>45839</v>
      </c>
      <c r="E99" s="162"/>
      <c r="F99" s="115">
        <f t="shared" si="32"/>
        <v>0</v>
      </c>
      <c r="G99" s="163"/>
      <c r="H99" s="162"/>
      <c r="I99" s="115">
        <f t="shared" si="33"/>
        <v>0</v>
      </c>
      <c r="J99" s="164"/>
      <c r="M99" s="161">
        <f t="shared" si="15"/>
        <v>45839</v>
      </c>
      <c r="N99" s="166"/>
      <c r="O99" s="166"/>
      <c r="P99" s="166"/>
      <c r="Q99" s="166"/>
      <c r="R99" s="166"/>
      <c r="S99" s="166"/>
      <c r="T99" s="166"/>
      <c r="U99" s="166"/>
      <c r="V99" s="166"/>
      <c r="W99" s="166"/>
      <c r="X99" s="166"/>
      <c r="Y99" s="166"/>
      <c r="Z99" s="166"/>
      <c r="AA99" s="166"/>
      <c r="AB99" s="166"/>
      <c r="AC99" s="137">
        <f t="shared" si="34"/>
        <v>0</v>
      </c>
      <c r="AD99" s="167"/>
    </row>
    <row r="100" spans="2:30" outlineLevel="1" x14ac:dyDescent="0.25">
      <c r="B100" s="160" t="str">
        <f>IF(C100&gt;0,IFERROR(_xlfn.IFS(D100&lt;=DATE(YEAR('Basisdaten zum Projekt'!$E$12),MONTH('Basisdaten zum Projekt'!$E$12),1),'Basisdaten zum Projekt'!$A$12,D100&lt;=DATE(YEAR('Basisdaten zum Projekt'!$E$13),MONTH('Basisdaten zum Projekt'!$E$13),1),'Basisdaten zum Projekt'!$A$13,D100&lt;=DATE(YEAR('Basisdaten zum Projekt'!$E$14),MONTH('Basisdaten zum Projekt'!$E$14),1),'Basisdaten zum Projekt'!$A$14,D100&lt;=DATE(YEAR('Basisdaten zum Projekt'!$E$15),MONTH('Basisdaten zum Projekt'!$E$15),1),'Basisdaten zum Projekt'!$A$15,D100&lt;=DATE(YEAR('Basisdaten zum Projekt'!$E$16),MONTH('Basisdaten zum Projekt'!$E$16),1),'Basisdaten zum Projekt'!$A$16),""),"")</f>
        <v/>
      </c>
      <c r="C100" s="160">
        <f>IF(C99&gt;0,C99+1,IF(DATE(YEAR('Basisdaten zum Projekt'!$C$5),MONTH('Basisdaten zum Projekt'!$C$5),1)=D100,1,0))</f>
        <v>41</v>
      </c>
      <c r="D100" s="161">
        <f t="shared" si="35"/>
        <v>45870</v>
      </c>
      <c r="E100" s="162"/>
      <c r="F100" s="115">
        <f t="shared" si="32"/>
        <v>0</v>
      </c>
      <c r="G100" s="163"/>
      <c r="H100" s="162"/>
      <c r="I100" s="115">
        <f t="shared" si="33"/>
        <v>0</v>
      </c>
      <c r="J100" s="164"/>
      <c r="M100" s="161">
        <f t="shared" si="15"/>
        <v>45870</v>
      </c>
      <c r="N100" s="166"/>
      <c r="O100" s="166"/>
      <c r="P100" s="166"/>
      <c r="Q100" s="166"/>
      <c r="R100" s="166"/>
      <c r="S100" s="166"/>
      <c r="T100" s="166"/>
      <c r="U100" s="166"/>
      <c r="V100" s="166"/>
      <c r="W100" s="166"/>
      <c r="X100" s="166"/>
      <c r="Y100" s="166"/>
      <c r="Z100" s="166"/>
      <c r="AA100" s="166"/>
      <c r="AB100" s="166"/>
      <c r="AC100" s="137">
        <f t="shared" si="34"/>
        <v>0</v>
      </c>
      <c r="AD100" s="167"/>
    </row>
    <row r="101" spans="2:30" outlineLevel="1" x14ac:dyDescent="0.25">
      <c r="B101" s="160" t="str">
        <f>IF(C101&gt;0,IFERROR(_xlfn.IFS(D101&lt;=DATE(YEAR('Basisdaten zum Projekt'!$E$12),MONTH('Basisdaten zum Projekt'!$E$12),1),'Basisdaten zum Projekt'!$A$12,D101&lt;=DATE(YEAR('Basisdaten zum Projekt'!$E$13),MONTH('Basisdaten zum Projekt'!$E$13),1),'Basisdaten zum Projekt'!$A$13,D101&lt;=DATE(YEAR('Basisdaten zum Projekt'!$E$14),MONTH('Basisdaten zum Projekt'!$E$14),1),'Basisdaten zum Projekt'!$A$14,D101&lt;=DATE(YEAR('Basisdaten zum Projekt'!$E$15),MONTH('Basisdaten zum Projekt'!$E$15),1),'Basisdaten zum Projekt'!$A$15,D101&lt;=DATE(YEAR('Basisdaten zum Projekt'!$E$16),MONTH('Basisdaten zum Projekt'!$E$16),1),'Basisdaten zum Projekt'!$A$16),""),"")</f>
        <v/>
      </c>
      <c r="C101" s="160">
        <f>IF(C100&gt;0,C100+1,IF(DATE(YEAR('Basisdaten zum Projekt'!$C$5),MONTH('Basisdaten zum Projekt'!$C$5),1)=D101,1,0))</f>
        <v>42</v>
      </c>
      <c r="D101" s="161">
        <f t="shared" si="35"/>
        <v>45901</v>
      </c>
      <c r="E101" s="162"/>
      <c r="F101" s="115">
        <f t="shared" si="32"/>
        <v>0</v>
      </c>
      <c r="G101" s="163"/>
      <c r="H101" s="162"/>
      <c r="I101" s="115">
        <f t="shared" si="33"/>
        <v>0</v>
      </c>
      <c r="J101" s="164"/>
      <c r="M101" s="161">
        <f t="shared" si="15"/>
        <v>45901</v>
      </c>
      <c r="N101" s="166"/>
      <c r="O101" s="166"/>
      <c r="P101" s="166"/>
      <c r="Q101" s="166"/>
      <c r="R101" s="166"/>
      <c r="S101" s="166"/>
      <c r="T101" s="166"/>
      <c r="U101" s="166"/>
      <c r="V101" s="166"/>
      <c r="W101" s="166"/>
      <c r="X101" s="166"/>
      <c r="Y101" s="166"/>
      <c r="Z101" s="166"/>
      <c r="AA101" s="166"/>
      <c r="AB101" s="166"/>
      <c r="AC101" s="137">
        <f t="shared" si="34"/>
        <v>0</v>
      </c>
      <c r="AD101" s="167"/>
    </row>
    <row r="102" spans="2:30" outlineLevel="1" x14ac:dyDescent="0.25">
      <c r="B102" s="160" t="str">
        <f>IF(C102&gt;0,IFERROR(_xlfn.IFS(D102&lt;=DATE(YEAR('Basisdaten zum Projekt'!$E$12),MONTH('Basisdaten zum Projekt'!$E$12),1),'Basisdaten zum Projekt'!$A$12,D102&lt;=DATE(YEAR('Basisdaten zum Projekt'!$E$13),MONTH('Basisdaten zum Projekt'!$E$13),1),'Basisdaten zum Projekt'!$A$13,D102&lt;=DATE(YEAR('Basisdaten zum Projekt'!$E$14),MONTH('Basisdaten zum Projekt'!$E$14),1),'Basisdaten zum Projekt'!$A$14,D102&lt;=DATE(YEAR('Basisdaten zum Projekt'!$E$15),MONTH('Basisdaten zum Projekt'!$E$15),1),'Basisdaten zum Projekt'!$A$15,D102&lt;=DATE(YEAR('Basisdaten zum Projekt'!$E$16),MONTH('Basisdaten zum Projekt'!$E$16),1),'Basisdaten zum Projekt'!$A$16),""),"")</f>
        <v/>
      </c>
      <c r="C102" s="160">
        <f>IF(C101&gt;0,C101+1,IF(DATE(YEAR('Basisdaten zum Projekt'!$C$5),MONTH('Basisdaten zum Projekt'!$C$5),1)=D102,1,0))</f>
        <v>43</v>
      </c>
      <c r="D102" s="161">
        <f t="shared" si="35"/>
        <v>45931</v>
      </c>
      <c r="E102" s="162"/>
      <c r="F102" s="115">
        <f t="shared" si="32"/>
        <v>0</v>
      </c>
      <c r="G102" s="163"/>
      <c r="H102" s="162"/>
      <c r="I102" s="115">
        <f t="shared" si="33"/>
        <v>0</v>
      </c>
      <c r="J102" s="164"/>
      <c r="M102" s="161">
        <f t="shared" si="15"/>
        <v>45931</v>
      </c>
      <c r="N102" s="166"/>
      <c r="O102" s="166"/>
      <c r="P102" s="166"/>
      <c r="Q102" s="166"/>
      <c r="R102" s="166"/>
      <c r="S102" s="166"/>
      <c r="T102" s="166"/>
      <c r="U102" s="166"/>
      <c r="V102" s="166"/>
      <c r="W102" s="166"/>
      <c r="X102" s="166"/>
      <c r="Y102" s="166"/>
      <c r="Z102" s="166"/>
      <c r="AA102" s="166"/>
      <c r="AB102" s="166"/>
      <c r="AC102" s="137">
        <f t="shared" si="34"/>
        <v>0</v>
      </c>
      <c r="AD102" s="167"/>
    </row>
    <row r="103" spans="2:30" outlineLevel="1" x14ac:dyDescent="0.25">
      <c r="B103" s="160" t="str">
        <f>IF(C103&gt;0,IFERROR(_xlfn.IFS(D103&lt;=DATE(YEAR('Basisdaten zum Projekt'!$E$12),MONTH('Basisdaten zum Projekt'!$E$12),1),'Basisdaten zum Projekt'!$A$12,D103&lt;=DATE(YEAR('Basisdaten zum Projekt'!$E$13),MONTH('Basisdaten zum Projekt'!$E$13),1),'Basisdaten zum Projekt'!$A$13,D103&lt;=DATE(YEAR('Basisdaten zum Projekt'!$E$14),MONTH('Basisdaten zum Projekt'!$E$14),1),'Basisdaten zum Projekt'!$A$14,D103&lt;=DATE(YEAR('Basisdaten zum Projekt'!$E$15),MONTH('Basisdaten zum Projekt'!$E$15),1),'Basisdaten zum Projekt'!$A$15,D103&lt;=DATE(YEAR('Basisdaten zum Projekt'!$E$16),MONTH('Basisdaten zum Projekt'!$E$16),1),'Basisdaten zum Projekt'!$A$16),""),"")</f>
        <v/>
      </c>
      <c r="C103" s="160">
        <f>IF(C102&gt;0,C102+1,IF(DATE(YEAR('Basisdaten zum Projekt'!$C$5),MONTH('Basisdaten zum Projekt'!$C$5),1)=D103,1,0))</f>
        <v>44</v>
      </c>
      <c r="D103" s="161">
        <f t="shared" si="35"/>
        <v>45962</v>
      </c>
      <c r="E103" s="162"/>
      <c r="F103" s="115">
        <f t="shared" si="32"/>
        <v>0</v>
      </c>
      <c r="G103" s="163"/>
      <c r="H103" s="162"/>
      <c r="I103" s="115">
        <f t="shared" si="33"/>
        <v>0</v>
      </c>
      <c r="J103" s="164"/>
      <c r="M103" s="161">
        <f t="shared" si="15"/>
        <v>45962</v>
      </c>
      <c r="N103" s="166"/>
      <c r="O103" s="166"/>
      <c r="P103" s="166"/>
      <c r="Q103" s="166"/>
      <c r="R103" s="166"/>
      <c r="S103" s="166"/>
      <c r="T103" s="166"/>
      <c r="U103" s="166"/>
      <c r="V103" s="166"/>
      <c r="W103" s="166"/>
      <c r="X103" s="166"/>
      <c r="Y103" s="166"/>
      <c r="Z103" s="166"/>
      <c r="AA103" s="166"/>
      <c r="AB103" s="166"/>
      <c r="AC103" s="137">
        <f t="shared" si="34"/>
        <v>0</v>
      </c>
      <c r="AD103" s="167"/>
    </row>
    <row r="104" spans="2:30" outlineLevel="1" x14ac:dyDescent="0.25">
      <c r="B104" s="160" t="str">
        <f>IF(C104&gt;0,IFERROR(_xlfn.IFS(D104&lt;=DATE(YEAR('Basisdaten zum Projekt'!$E$12),MONTH('Basisdaten zum Projekt'!$E$12),1),'Basisdaten zum Projekt'!$A$12,D104&lt;=DATE(YEAR('Basisdaten zum Projekt'!$E$13),MONTH('Basisdaten zum Projekt'!$E$13),1),'Basisdaten zum Projekt'!$A$13,D104&lt;=DATE(YEAR('Basisdaten zum Projekt'!$E$14),MONTH('Basisdaten zum Projekt'!$E$14),1),'Basisdaten zum Projekt'!$A$14,D104&lt;=DATE(YEAR('Basisdaten zum Projekt'!$E$15),MONTH('Basisdaten zum Projekt'!$E$15),1),'Basisdaten zum Projekt'!$A$15,D104&lt;=DATE(YEAR('Basisdaten zum Projekt'!$E$16),MONTH('Basisdaten zum Projekt'!$E$16),1),'Basisdaten zum Projekt'!$A$16),""),"")</f>
        <v/>
      </c>
      <c r="C104" s="160">
        <f>IF(C103&gt;0,C103+1,IF(DATE(YEAR('Basisdaten zum Projekt'!$C$5),MONTH('Basisdaten zum Projekt'!$C$5),1)=D104,1,0))</f>
        <v>45</v>
      </c>
      <c r="D104" s="161">
        <f t="shared" si="35"/>
        <v>45992</v>
      </c>
      <c r="E104" s="162"/>
      <c r="F104" s="115">
        <f t="shared" si="32"/>
        <v>0</v>
      </c>
      <c r="G104" s="163"/>
      <c r="H104" s="162"/>
      <c r="I104" s="115">
        <f t="shared" si="33"/>
        <v>0</v>
      </c>
      <c r="J104" s="164"/>
      <c r="M104" s="161">
        <f t="shared" si="15"/>
        <v>45992</v>
      </c>
      <c r="N104" s="166"/>
      <c r="O104" s="166"/>
      <c r="P104" s="166"/>
      <c r="Q104" s="166"/>
      <c r="R104" s="166"/>
      <c r="S104" s="166"/>
      <c r="T104" s="166"/>
      <c r="U104" s="166"/>
      <c r="V104" s="166"/>
      <c r="W104" s="166"/>
      <c r="X104" s="166"/>
      <c r="Y104" s="166"/>
      <c r="Z104" s="166"/>
      <c r="AA104" s="166"/>
      <c r="AB104" s="166"/>
      <c r="AC104" s="137">
        <f t="shared" si="34"/>
        <v>0</v>
      </c>
      <c r="AD104" s="167"/>
    </row>
    <row r="105" spans="2:30" ht="15.75" thickBot="1" x14ac:dyDescent="0.3">
      <c r="B105" s="169"/>
      <c r="C105" s="170"/>
      <c r="D105" s="171">
        <f>D104</f>
        <v>45992</v>
      </c>
      <c r="E105" s="172"/>
      <c r="F105" s="173">
        <f>SUM(F93:F104)</f>
        <v>0</v>
      </c>
      <c r="G105" s="174">
        <f>SUM(G93:G104)</f>
        <v>0</v>
      </c>
      <c r="H105" s="175"/>
      <c r="I105" s="173">
        <f>SUM(I93:I104)</f>
        <v>0</v>
      </c>
      <c r="J105" s="174">
        <f>SUM(J93:J104)</f>
        <v>0</v>
      </c>
      <c r="M105" s="171">
        <f t="shared" si="15"/>
        <v>45992</v>
      </c>
      <c r="N105" s="177">
        <f>SUM(N93:N104)</f>
        <v>0</v>
      </c>
      <c r="O105" s="177">
        <f>SUM(O93:O104)</f>
        <v>0</v>
      </c>
      <c r="P105" s="177">
        <f>SUM(P93:P104)</f>
        <v>0</v>
      </c>
      <c r="Q105" s="177">
        <f>SUM(Q93:Q104)</f>
        <v>0</v>
      </c>
      <c r="R105" s="177">
        <f>SUM(R93:R104)</f>
        <v>0</v>
      </c>
      <c r="S105" s="177">
        <f t="shared" ref="S105:AB105" si="36">SUM(S93:S104)</f>
        <v>0</v>
      </c>
      <c r="T105" s="177">
        <f t="shared" si="36"/>
        <v>0</v>
      </c>
      <c r="U105" s="177">
        <f t="shared" si="36"/>
        <v>0</v>
      </c>
      <c r="V105" s="177">
        <f t="shared" si="36"/>
        <v>0</v>
      </c>
      <c r="W105" s="177">
        <f t="shared" si="36"/>
        <v>0</v>
      </c>
      <c r="X105" s="177">
        <f t="shared" si="36"/>
        <v>0</v>
      </c>
      <c r="Y105" s="177">
        <f t="shared" si="36"/>
        <v>0</v>
      </c>
      <c r="Z105" s="177">
        <f t="shared" si="36"/>
        <v>0</v>
      </c>
      <c r="AA105" s="177">
        <f t="shared" si="36"/>
        <v>0</v>
      </c>
      <c r="AB105" s="177">
        <f t="shared" si="36"/>
        <v>0</v>
      </c>
      <c r="AC105" s="177">
        <f>SUM(AC93:AC104)</f>
        <v>0</v>
      </c>
      <c r="AD105" s="167"/>
    </row>
    <row r="106" spans="2:30" ht="28.5" customHeight="1" x14ac:dyDescent="0.25">
      <c r="B106" s="19"/>
      <c r="C106" s="19"/>
      <c r="N106" s="178">
        <f>IFERROR(N105/$H$6,0)</f>
        <v>0</v>
      </c>
      <c r="O106" s="178">
        <f>IFERROR(O105/$H$6,0)</f>
        <v>0</v>
      </c>
      <c r="P106" s="178">
        <f>IFERROR(P105/$H$6,0)</f>
        <v>0</v>
      </c>
      <c r="Q106" s="178">
        <f>IFERROR(Q105/$H$6,0)</f>
        <v>0</v>
      </c>
      <c r="R106" s="178">
        <f>IFERROR(R105/$H$6,0)</f>
        <v>0</v>
      </c>
      <c r="S106" s="178">
        <f t="shared" ref="S106:AB106" si="37">IFERROR(S105/$H$6,0)</f>
        <v>0</v>
      </c>
      <c r="T106" s="178">
        <f t="shared" si="37"/>
        <v>0</v>
      </c>
      <c r="U106" s="178">
        <f t="shared" si="37"/>
        <v>0</v>
      </c>
      <c r="V106" s="178">
        <f t="shared" si="37"/>
        <v>0</v>
      </c>
      <c r="W106" s="178">
        <f t="shared" si="37"/>
        <v>0</v>
      </c>
      <c r="X106" s="178">
        <f t="shared" si="37"/>
        <v>0</v>
      </c>
      <c r="Y106" s="178">
        <f t="shared" si="37"/>
        <v>0</v>
      </c>
      <c r="Z106" s="178">
        <f t="shared" si="37"/>
        <v>0</v>
      </c>
      <c r="AA106" s="178">
        <f t="shared" si="37"/>
        <v>0</v>
      </c>
      <c r="AB106" s="178">
        <f t="shared" si="37"/>
        <v>0</v>
      </c>
      <c r="AC106" s="178">
        <f>IFERROR(AC105/$H$6,0)</f>
        <v>0</v>
      </c>
      <c r="AD106" s="180" t="s">
        <v>370</v>
      </c>
    </row>
    <row r="107" spans="2:30" x14ac:dyDescent="0.25">
      <c r="B107" s="19"/>
      <c r="C107" s="19"/>
      <c r="N107" s="181"/>
      <c r="O107" s="181"/>
      <c r="P107" s="181"/>
      <c r="Q107" s="181"/>
      <c r="R107" s="181"/>
      <c r="S107" s="281"/>
      <c r="T107" s="282"/>
      <c r="U107" s="283"/>
      <c r="V107" s="283"/>
      <c r="W107" s="283"/>
      <c r="X107" s="283"/>
      <c r="Y107" s="283"/>
      <c r="Z107" s="283"/>
      <c r="AA107" s="283"/>
      <c r="AB107" s="284"/>
      <c r="AC107" s="181"/>
      <c r="AD107" s="182"/>
    </row>
    <row r="108" spans="2:30" outlineLevel="1" x14ac:dyDescent="0.25">
      <c r="B108" s="160" t="str">
        <f>IF(C108&gt;0,IFERROR(_xlfn.IFS(D108&lt;=DATE(YEAR('Basisdaten zum Projekt'!$E$12),MONTH('Basisdaten zum Projekt'!$E$12),1),'Basisdaten zum Projekt'!$A$12,D108&lt;=DATE(YEAR('Basisdaten zum Projekt'!$E$13),MONTH('Basisdaten zum Projekt'!$E$13),1),'Basisdaten zum Projekt'!$A$13,D108&lt;=DATE(YEAR('Basisdaten zum Projekt'!$E$14),MONTH('Basisdaten zum Projekt'!$E$14),1),'Basisdaten zum Projekt'!$A$14,D108&lt;=DATE(YEAR('Basisdaten zum Projekt'!$E$15),MONTH('Basisdaten zum Projekt'!$E$15),1),'Basisdaten zum Projekt'!$A$15,D108&lt;=DATE(YEAR('Basisdaten zum Projekt'!$E$16),MONTH('Basisdaten zum Projekt'!$E$16),1),'Basisdaten zum Projekt'!$A$16),""),"")</f>
        <v/>
      </c>
      <c r="C108" s="160">
        <f>IF(C104&gt;0,C104+1,IF(DATE(YEAR('Basisdaten zum Projekt'!$C$5),MONTH('Basisdaten zum Projekt'!$C$5),1)=D108,1,0))</f>
        <v>46</v>
      </c>
      <c r="D108" s="161">
        <f>DATE(YEAR(D104),MONTH(D104)+1,DAY(D104))</f>
        <v>46023</v>
      </c>
      <c r="E108" s="162"/>
      <c r="F108" s="115">
        <f t="shared" ref="F108:F119" si="38">215/12*E108</f>
        <v>0</v>
      </c>
      <c r="G108" s="163"/>
      <c r="H108" s="162"/>
      <c r="I108" s="115">
        <f t="shared" ref="I108:I119" si="39">215/12*H108</f>
        <v>0</v>
      </c>
      <c r="J108" s="164"/>
      <c r="M108" s="161">
        <f t="shared" ref="M108:M150" si="40">D108</f>
        <v>46023</v>
      </c>
      <c r="N108" s="166"/>
      <c r="O108" s="166"/>
      <c r="P108" s="166"/>
      <c r="Q108" s="166"/>
      <c r="R108" s="166"/>
      <c r="S108" s="166"/>
      <c r="T108" s="166"/>
      <c r="U108" s="166"/>
      <c r="V108" s="166"/>
      <c r="W108" s="166"/>
      <c r="X108" s="166"/>
      <c r="Y108" s="166"/>
      <c r="Z108" s="166"/>
      <c r="AA108" s="166"/>
      <c r="AB108" s="166"/>
      <c r="AC108" s="137">
        <f t="shared" ref="AC108:AC119" si="41">SUM(N108:AB108)</f>
        <v>0</v>
      </c>
      <c r="AD108" s="167"/>
    </row>
    <row r="109" spans="2:30" outlineLevel="1" x14ac:dyDescent="0.25">
      <c r="B109" s="160" t="str">
        <f>IF(C109&gt;0,IFERROR(_xlfn.IFS(D109&lt;=DATE(YEAR('Basisdaten zum Projekt'!$E$12),MONTH('Basisdaten zum Projekt'!$E$12),1),'Basisdaten zum Projekt'!$A$12,D109&lt;=DATE(YEAR('Basisdaten zum Projekt'!$E$13),MONTH('Basisdaten zum Projekt'!$E$13),1),'Basisdaten zum Projekt'!$A$13,D109&lt;=DATE(YEAR('Basisdaten zum Projekt'!$E$14),MONTH('Basisdaten zum Projekt'!$E$14),1),'Basisdaten zum Projekt'!$A$14,D109&lt;=DATE(YEAR('Basisdaten zum Projekt'!$E$15),MONTH('Basisdaten zum Projekt'!$E$15),1),'Basisdaten zum Projekt'!$A$15,D109&lt;=DATE(YEAR('Basisdaten zum Projekt'!$E$16),MONTH('Basisdaten zum Projekt'!$E$16),1),'Basisdaten zum Projekt'!$A$16),""),"")</f>
        <v/>
      </c>
      <c r="C109" s="160">
        <f>IF(C108&gt;0,C108+1,IF(DATE(YEAR('Basisdaten zum Projekt'!$C$5),MONTH('Basisdaten zum Projekt'!$C$5),1)=D109,1,0))</f>
        <v>47</v>
      </c>
      <c r="D109" s="161">
        <f t="shared" ref="D109:D119" si="42">DATE(YEAR(D108),MONTH(D108)+1,DAY(D108))</f>
        <v>46054</v>
      </c>
      <c r="E109" s="162"/>
      <c r="F109" s="115">
        <f t="shared" si="38"/>
        <v>0</v>
      </c>
      <c r="G109" s="163"/>
      <c r="H109" s="162"/>
      <c r="I109" s="115">
        <f t="shared" si="39"/>
        <v>0</v>
      </c>
      <c r="J109" s="164"/>
      <c r="M109" s="161">
        <f t="shared" si="40"/>
        <v>46054</v>
      </c>
      <c r="N109" s="166"/>
      <c r="O109" s="166"/>
      <c r="P109" s="166"/>
      <c r="Q109" s="166"/>
      <c r="R109" s="166"/>
      <c r="S109" s="166"/>
      <c r="T109" s="166"/>
      <c r="U109" s="166"/>
      <c r="V109" s="166"/>
      <c r="W109" s="166"/>
      <c r="X109" s="166"/>
      <c r="Y109" s="166"/>
      <c r="Z109" s="166"/>
      <c r="AA109" s="166"/>
      <c r="AB109" s="166"/>
      <c r="AC109" s="137">
        <f t="shared" si="41"/>
        <v>0</v>
      </c>
      <c r="AD109" s="167"/>
    </row>
    <row r="110" spans="2:30" outlineLevel="1" x14ac:dyDescent="0.25">
      <c r="B110" s="160" t="str">
        <f>IF(C110&gt;0,IFERROR(_xlfn.IFS(D110&lt;=DATE(YEAR('Basisdaten zum Projekt'!$E$12),MONTH('Basisdaten zum Projekt'!$E$12),1),'Basisdaten zum Projekt'!$A$12,D110&lt;=DATE(YEAR('Basisdaten zum Projekt'!$E$13),MONTH('Basisdaten zum Projekt'!$E$13),1),'Basisdaten zum Projekt'!$A$13,D110&lt;=DATE(YEAR('Basisdaten zum Projekt'!$E$14),MONTH('Basisdaten zum Projekt'!$E$14),1),'Basisdaten zum Projekt'!$A$14,D110&lt;=DATE(YEAR('Basisdaten zum Projekt'!$E$15),MONTH('Basisdaten zum Projekt'!$E$15),1),'Basisdaten zum Projekt'!$A$15,D110&lt;=DATE(YEAR('Basisdaten zum Projekt'!$E$16),MONTH('Basisdaten zum Projekt'!$E$16),1),'Basisdaten zum Projekt'!$A$16),""),"")</f>
        <v/>
      </c>
      <c r="C110" s="160">
        <f>IF(C109&gt;0,C109+1,IF(DATE(YEAR('Basisdaten zum Projekt'!$C$5),MONTH('Basisdaten zum Projekt'!$C$5),1)=D110,1,0))</f>
        <v>48</v>
      </c>
      <c r="D110" s="161">
        <f t="shared" si="42"/>
        <v>46082</v>
      </c>
      <c r="E110" s="162"/>
      <c r="F110" s="115">
        <f t="shared" si="38"/>
        <v>0</v>
      </c>
      <c r="G110" s="163"/>
      <c r="H110" s="162"/>
      <c r="I110" s="115">
        <f t="shared" si="39"/>
        <v>0</v>
      </c>
      <c r="J110" s="164"/>
      <c r="M110" s="161">
        <f t="shared" si="40"/>
        <v>46082</v>
      </c>
      <c r="N110" s="166"/>
      <c r="O110" s="166"/>
      <c r="P110" s="166"/>
      <c r="Q110" s="166"/>
      <c r="R110" s="166"/>
      <c r="S110" s="166"/>
      <c r="T110" s="166"/>
      <c r="U110" s="166"/>
      <c r="V110" s="166"/>
      <c r="W110" s="166"/>
      <c r="X110" s="166"/>
      <c r="Y110" s="166"/>
      <c r="Z110" s="166"/>
      <c r="AA110" s="166"/>
      <c r="AB110" s="166"/>
      <c r="AC110" s="137">
        <f t="shared" si="41"/>
        <v>0</v>
      </c>
      <c r="AD110" s="167"/>
    </row>
    <row r="111" spans="2:30" outlineLevel="1" x14ac:dyDescent="0.25">
      <c r="B111" s="160" t="str">
        <f>IF(C111&gt;0,IFERROR(_xlfn.IFS(D111&lt;=DATE(YEAR('Basisdaten zum Projekt'!$E$12),MONTH('Basisdaten zum Projekt'!$E$12),1),'Basisdaten zum Projekt'!$A$12,D111&lt;=DATE(YEAR('Basisdaten zum Projekt'!$E$13),MONTH('Basisdaten zum Projekt'!$E$13),1),'Basisdaten zum Projekt'!$A$13,D111&lt;=DATE(YEAR('Basisdaten zum Projekt'!$E$14),MONTH('Basisdaten zum Projekt'!$E$14),1),'Basisdaten zum Projekt'!$A$14,D111&lt;=DATE(YEAR('Basisdaten zum Projekt'!$E$15),MONTH('Basisdaten zum Projekt'!$E$15),1),'Basisdaten zum Projekt'!$A$15,D111&lt;=DATE(YEAR('Basisdaten zum Projekt'!$E$16),MONTH('Basisdaten zum Projekt'!$E$16),1),'Basisdaten zum Projekt'!$A$16),""),"")</f>
        <v/>
      </c>
      <c r="C111" s="160">
        <f>IF(C110&gt;0,C110+1,IF(DATE(YEAR('Basisdaten zum Projekt'!$C$5),MONTH('Basisdaten zum Projekt'!$C$5),1)=D111,1,0))</f>
        <v>49</v>
      </c>
      <c r="D111" s="161">
        <f t="shared" si="42"/>
        <v>46113</v>
      </c>
      <c r="E111" s="162"/>
      <c r="F111" s="115">
        <f t="shared" si="38"/>
        <v>0</v>
      </c>
      <c r="G111" s="163"/>
      <c r="H111" s="162"/>
      <c r="I111" s="115">
        <f t="shared" si="39"/>
        <v>0</v>
      </c>
      <c r="J111" s="164"/>
      <c r="M111" s="161">
        <f t="shared" si="40"/>
        <v>46113</v>
      </c>
      <c r="N111" s="166"/>
      <c r="O111" s="166"/>
      <c r="P111" s="166"/>
      <c r="Q111" s="166"/>
      <c r="R111" s="166"/>
      <c r="S111" s="166"/>
      <c r="T111" s="166"/>
      <c r="U111" s="166"/>
      <c r="V111" s="166"/>
      <c r="W111" s="166"/>
      <c r="X111" s="166"/>
      <c r="Y111" s="166"/>
      <c r="Z111" s="166"/>
      <c r="AA111" s="166"/>
      <c r="AB111" s="166"/>
      <c r="AC111" s="137">
        <f t="shared" si="41"/>
        <v>0</v>
      </c>
      <c r="AD111" s="167"/>
    </row>
    <row r="112" spans="2:30" outlineLevel="1" x14ac:dyDescent="0.25">
      <c r="B112" s="160" t="str">
        <f>IF(C112&gt;0,IFERROR(_xlfn.IFS(D112&lt;=DATE(YEAR('Basisdaten zum Projekt'!$E$12),MONTH('Basisdaten zum Projekt'!$E$12),1),'Basisdaten zum Projekt'!$A$12,D112&lt;=DATE(YEAR('Basisdaten zum Projekt'!$E$13),MONTH('Basisdaten zum Projekt'!$E$13),1),'Basisdaten zum Projekt'!$A$13,D112&lt;=DATE(YEAR('Basisdaten zum Projekt'!$E$14),MONTH('Basisdaten zum Projekt'!$E$14),1),'Basisdaten zum Projekt'!$A$14,D112&lt;=DATE(YEAR('Basisdaten zum Projekt'!$E$15),MONTH('Basisdaten zum Projekt'!$E$15),1),'Basisdaten zum Projekt'!$A$15,D112&lt;=DATE(YEAR('Basisdaten zum Projekt'!$E$16),MONTH('Basisdaten zum Projekt'!$E$16),1),'Basisdaten zum Projekt'!$A$16),""),"")</f>
        <v/>
      </c>
      <c r="C112" s="160">
        <f>IF(C111&gt;0,C111+1,IF(DATE(YEAR('Basisdaten zum Projekt'!$C$5),MONTH('Basisdaten zum Projekt'!$C$5),1)=D112,1,0))</f>
        <v>50</v>
      </c>
      <c r="D112" s="161">
        <f t="shared" si="42"/>
        <v>46143</v>
      </c>
      <c r="E112" s="162"/>
      <c r="F112" s="115">
        <f t="shared" si="38"/>
        <v>0</v>
      </c>
      <c r="G112" s="163"/>
      <c r="H112" s="162"/>
      <c r="I112" s="115">
        <f t="shared" si="39"/>
        <v>0</v>
      </c>
      <c r="J112" s="164"/>
      <c r="M112" s="161">
        <f t="shared" si="40"/>
        <v>46143</v>
      </c>
      <c r="N112" s="166"/>
      <c r="O112" s="166"/>
      <c r="P112" s="166"/>
      <c r="Q112" s="166"/>
      <c r="R112" s="166"/>
      <c r="S112" s="166"/>
      <c r="T112" s="166"/>
      <c r="U112" s="166"/>
      <c r="V112" s="166"/>
      <c r="W112" s="166"/>
      <c r="X112" s="166"/>
      <c r="Y112" s="166"/>
      <c r="Z112" s="166"/>
      <c r="AA112" s="166"/>
      <c r="AB112" s="166"/>
      <c r="AC112" s="137">
        <f t="shared" si="41"/>
        <v>0</v>
      </c>
      <c r="AD112" s="167"/>
    </row>
    <row r="113" spans="2:30" outlineLevel="1" x14ac:dyDescent="0.25">
      <c r="B113" s="160" t="str">
        <f>IF(C113&gt;0,IFERROR(_xlfn.IFS(D113&lt;=DATE(YEAR('Basisdaten zum Projekt'!$E$12),MONTH('Basisdaten zum Projekt'!$E$12),1),'Basisdaten zum Projekt'!$A$12,D113&lt;=DATE(YEAR('Basisdaten zum Projekt'!$E$13),MONTH('Basisdaten zum Projekt'!$E$13),1),'Basisdaten zum Projekt'!$A$13,D113&lt;=DATE(YEAR('Basisdaten zum Projekt'!$E$14),MONTH('Basisdaten zum Projekt'!$E$14),1),'Basisdaten zum Projekt'!$A$14,D113&lt;=DATE(YEAR('Basisdaten zum Projekt'!$E$15),MONTH('Basisdaten zum Projekt'!$E$15),1),'Basisdaten zum Projekt'!$A$15,D113&lt;=DATE(YEAR('Basisdaten zum Projekt'!$E$16),MONTH('Basisdaten zum Projekt'!$E$16),1),'Basisdaten zum Projekt'!$A$16),""),"")</f>
        <v/>
      </c>
      <c r="C113" s="160">
        <f>IF(C112&gt;0,C112+1,IF(DATE(YEAR('Basisdaten zum Projekt'!$C$5),MONTH('Basisdaten zum Projekt'!$C$5),1)=D113,1,0))</f>
        <v>51</v>
      </c>
      <c r="D113" s="161">
        <f t="shared" si="42"/>
        <v>46174</v>
      </c>
      <c r="E113" s="162"/>
      <c r="F113" s="115">
        <f t="shared" si="38"/>
        <v>0</v>
      </c>
      <c r="G113" s="163"/>
      <c r="H113" s="162"/>
      <c r="I113" s="115">
        <f t="shared" si="39"/>
        <v>0</v>
      </c>
      <c r="J113" s="164"/>
      <c r="M113" s="161">
        <f t="shared" si="40"/>
        <v>46174</v>
      </c>
      <c r="N113" s="166"/>
      <c r="O113" s="166"/>
      <c r="P113" s="166"/>
      <c r="Q113" s="166"/>
      <c r="R113" s="166"/>
      <c r="S113" s="166"/>
      <c r="T113" s="166"/>
      <c r="U113" s="166"/>
      <c r="V113" s="166"/>
      <c r="W113" s="166"/>
      <c r="X113" s="166"/>
      <c r="Y113" s="166"/>
      <c r="Z113" s="166"/>
      <c r="AA113" s="166"/>
      <c r="AB113" s="166"/>
      <c r="AC113" s="137">
        <f t="shared" si="41"/>
        <v>0</v>
      </c>
      <c r="AD113" s="167"/>
    </row>
    <row r="114" spans="2:30" outlineLevel="1" x14ac:dyDescent="0.25">
      <c r="B114" s="160" t="str">
        <f>IF(C114&gt;0,IFERROR(_xlfn.IFS(D114&lt;=DATE(YEAR('Basisdaten zum Projekt'!$E$12),MONTH('Basisdaten zum Projekt'!$E$12),1),'Basisdaten zum Projekt'!$A$12,D114&lt;=DATE(YEAR('Basisdaten zum Projekt'!$E$13),MONTH('Basisdaten zum Projekt'!$E$13),1),'Basisdaten zum Projekt'!$A$13,D114&lt;=DATE(YEAR('Basisdaten zum Projekt'!$E$14),MONTH('Basisdaten zum Projekt'!$E$14),1),'Basisdaten zum Projekt'!$A$14,D114&lt;=DATE(YEAR('Basisdaten zum Projekt'!$E$15),MONTH('Basisdaten zum Projekt'!$E$15),1),'Basisdaten zum Projekt'!$A$15,D114&lt;=DATE(YEAR('Basisdaten zum Projekt'!$E$16),MONTH('Basisdaten zum Projekt'!$E$16),1),'Basisdaten zum Projekt'!$A$16),""),"")</f>
        <v/>
      </c>
      <c r="C114" s="160">
        <f>IF(C113&gt;0,C113+1,IF(DATE(YEAR('Basisdaten zum Projekt'!$C$5),MONTH('Basisdaten zum Projekt'!$C$5),1)=D114,1,0))</f>
        <v>52</v>
      </c>
      <c r="D114" s="161">
        <f t="shared" si="42"/>
        <v>46204</v>
      </c>
      <c r="E114" s="162"/>
      <c r="F114" s="115">
        <f t="shared" si="38"/>
        <v>0</v>
      </c>
      <c r="G114" s="163"/>
      <c r="H114" s="162"/>
      <c r="I114" s="115">
        <f t="shared" si="39"/>
        <v>0</v>
      </c>
      <c r="J114" s="164"/>
      <c r="M114" s="161">
        <f t="shared" si="40"/>
        <v>46204</v>
      </c>
      <c r="N114" s="166"/>
      <c r="O114" s="166"/>
      <c r="P114" s="166"/>
      <c r="Q114" s="166"/>
      <c r="R114" s="166"/>
      <c r="S114" s="166"/>
      <c r="T114" s="166"/>
      <c r="U114" s="166"/>
      <c r="V114" s="166"/>
      <c r="W114" s="166"/>
      <c r="X114" s="166"/>
      <c r="Y114" s="166"/>
      <c r="Z114" s="166"/>
      <c r="AA114" s="166"/>
      <c r="AB114" s="166"/>
      <c r="AC114" s="137">
        <f t="shared" si="41"/>
        <v>0</v>
      </c>
      <c r="AD114" s="167"/>
    </row>
    <row r="115" spans="2:30" outlineLevel="1" x14ac:dyDescent="0.25">
      <c r="B115" s="160" t="str">
        <f>IF(C115&gt;0,IFERROR(_xlfn.IFS(D115&lt;=DATE(YEAR('Basisdaten zum Projekt'!$E$12),MONTH('Basisdaten zum Projekt'!$E$12),1),'Basisdaten zum Projekt'!$A$12,D115&lt;=DATE(YEAR('Basisdaten zum Projekt'!$E$13),MONTH('Basisdaten zum Projekt'!$E$13),1),'Basisdaten zum Projekt'!$A$13,D115&lt;=DATE(YEAR('Basisdaten zum Projekt'!$E$14),MONTH('Basisdaten zum Projekt'!$E$14),1),'Basisdaten zum Projekt'!$A$14,D115&lt;=DATE(YEAR('Basisdaten zum Projekt'!$E$15),MONTH('Basisdaten zum Projekt'!$E$15),1),'Basisdaten zum Projekt'!$A$15,D115&lt;=DATE(YEAR('Basisdaten zum Projekt'!$E$16),MONTH('Basisdaten zum Projekt'!$E$16),1),'Basisdaten zum Projekt'!$A$16),""),"")</f>
        <v/>
      </c>
      <c r="C115" s="160">
        <f>IF(C114&gt;0,C114+1,IF(DATE(YEAR('Basisdaten zum Projekt'!$C$5),MONTH('Basisdaten zum Projekt'!$C$5),1)=D115,1,0))</f>
        <v>53</v>
      </c>
      <c r="D115" s="161">
        <f t="shared" si="42"/>
        <v>46235</v>
      </c>
      <c r="E115" s="162"/>
      <c r="F115" s="115">
        <f t="shared" si="38"/>
        <v>0</v>
      </c>
      <c r="G115" s="163"/>
      <c r="H115" s="162"/>
      <c r="I115" s="115">
        <f t="shared" si="39"/>
        <v>0</v>
      </c>
      <c r="J115" s="164"/>
      <c r="M115" s="161">
        <f t="shared" si="40"/>
        <v>46235</v>
      </c>
      <c r="N115" s="166"/>
      <c r="O115" s="166"/>
      <c r="P115" s="166"/>
      <c r="Q115" s="166"/>
      <c r="R115" s="166"/>
      <c r="S115" s="166"/>
      <c r="T115" s="166"/>
      <c r="U115" s="166"/>
      <c r="V115" s="166"/>
      <c r="W115" s="166"/>
      <c r="X115" s="166"/>
      <c r="Y115" s="166"/>
      <c r="Z115" s="166"/>
      <c r="AA115" s="166"/>
      <c r="AB115" s="166"/>
      <c r="AC115" s="137">
        <f t="shared" si="41"/>
        <v>0</v>
      </c>
      <c r="AD115" s="167"/>
    </row>
    <row r="116" spans="2:30" outlineLevel="1" x14ac:dyDescent="0.25">
      <c r="B116" s="160" t="str">
        <f>IF(C116&gt;0,IFERROR(_xlfn.IFS(D116&lt;=DATE(YEAR('Basisdaten zum Projekt'!$E$12),MONTH('Basisdaten zum Projekt'!$E$12),1),'Basisdaten zum Projekt'!$A$12,D116&lt;=DATE(YEAR('Basisdaten zum Projekt'!$E$13),MONTH('Basisdaten zum Projekt'!$E$13),1),'Basisdaten zum Projekt'!$A$13,D116&lt;=DATE(YEAR('Basisdaten zum Projekt'!$E$14),MONTH('Basisdaten zum Projekt'!$E$14),1),'Basisdaten zum Projekt'!$A$14,D116&lt;=DATE(YEAR('Basisdaten zum Projekt'!$E$15),MONTH('Basisdaten zum Projekt'!$E$15),1),'Basisdaten zum Projekt'!$A$15,D116&lt;=DATE(YEAR('Basisdaten zum Projekt'!$E$16),MONTH('Basisdaten zum Projekt'!$E$16),1),'Basisdaten zum Projekt'!$A$16),""),"")</f>
        <v/>
      </c>
      <c r="C116" s="160">
        <f>IF(C115&gt;0,C115+1,IF(DATE(YEAR('Basisdaten zum Projekt'!$C$5),MONTH('Basisdaten zum Projekt'!$C$5),1)=D116,1,0))</f>
        <v>54</v>
      </c>
      <c r="D116" s="161">
        <f t="shared" si="42"/>
        <v>46266</v>
      </c>
      <c r="E116" s="162"/>
      <c r="F116" s="115">
        <f t="shared" si="38"/>
        <v>0</v>
      </c>
      <c r="G116" s="163"/>
      <c r="H116" s="162"/>
      <c r="I116" s="115">
        <f t="shared" si="39"/>
        <v>0</v>
      </c>
      <c r="J116" s="164"/>
      <c r="M116" s="161">
        <f t="shared" si="40"/>
        <v>46266</v>
      </c>
      <c r="N116" s="166"/>
      <c r="O116" s="166"/>
      <c r="P116" s="166"/>
      <c r="Q116" s="166"/>
      <c r="R116" s="166"/>
      <c r="S116" s="166"/>
      <c r="T116" s="166"/>
      <c r="U116" s="166"/>
      <c r="V116" s="166"/>
      <c r="W116" s="166"/>
      <c r="X116" s="166"/>
      <c r="Y116" s="166"/>
      <c r="Z116" s="166"/>
      <c r="AA116" s="166"/>
      <c r="AB116" s="166"/>
      <c r="AC116" s="137">
        <f t="shared" si="41"/>
        <v>0</v>
      </c>
      <c r="AD116" s="167"/>
    </row>
    <row r="117" spans="2:30" outlineLevel="1" x14ac:dyDescent="0.25">
      <c r="B117" s="160" t="str">
        <f>IF(C117&gt;0,IFERROR(_xlfn.IFS(D117&lt;=DATE(YEAR('Basisdaten zum Projekt'!$E$12),MONTH('Basisdaten zum Projekt'!$E$12),1),'Basisdaten zum Projekt'!$A$12,D117&lt;=DATE(YEAR('Basisdaten zum Projekt'!$E$13),MONTH('Basisdaten zum Projekt'!$E$13),1),'Basisdaten zum Projekt'!$A$13,D117&lt;=DATE(YEAR('Basisdaten zum Projekt'!$E$14),MONTH('Basisdaten zum Projekt'!$E$14),1),'Basisdaten zum Projekt'!$A$14,D117&lt;=DATE(YEAR('Basisdaten zum Projekt'!$E$15),MONTH('Basisdaten zum Projekt'!$E$15),1),'Basisdaten zum Projekt'!$A$15,D117&lt;=DATE(YEAR('Basisdaten zum Projekt'!$E$16),MONTH('Basisdaten zum Projekt'!$E$16),1),'Basisdaten zum Projekt'!$A$16),""),"")</f>
        <v/>
      </c>
      <c r="C117" s="160">
        <f>IF(C116&gt;0,C116+1,IF(DATE(YEAR('Basisdaten zum Projekt'!$C$5),MONTH('Basisdaten zum Projekt'!$C$5),1)=D117,1,0))</f>
        <v>55</v>
      </c>
      <c r="D117" s="161">
        <f t="shared" si="42"/>
        <v>46296</v>
      </c>
      <c r="E117" s="162"/>
      <c r="F117" s="115">
        <f t="shared" si="38"/>
        <v>0</v>
      </c>
      <c r="G117" s="163"/>
      <c r="H117" s="162"/>
      <c r="I117" s="115">
        <f t="shared" si="39"/>
        <v>0</v>
      </c>
      <c r="J117" s="164"/>
      <c r="M117" s="161">
        <f t="shared" si="40"/>
        <v>46296</v>
      </c>
      <c r="N117" s="166"/>
      <c r="O117" s="166"/>
      <c r="P117" s="166"/>
      <c r="Q117" s="166"/>
      <c r="R117" s="166"/>
      <c r="S117" s="166"/>
      <c r="T117" s="166"/>
      <c r="U117" s="166"/>
      <c r="V117" s="166"/>
      <c r="W117" s="166"/>
      <c r="X117" s="166"/>
      <c r="Y117" s="166"/>
      <c r="Z117" s="166"/>
      <c r="AA117" s="166"/>
      <c r="AB117" s="166"/>
      <c r="AC117" s="137">
        <f t="shared" si="41"/>
        <v>0</v>
      </c>
      <c r="AD117" s="167"/>
    </row>
    <row r="118" spans="2:30" outlineLevel="1" x14ac:dyDescent="0.25">
      <c r="B118" s="160" t="str">
        <f>IF(C118&gt;0,IFERROR(_xlfn.IFS(D118&lt;=DATE(YEAR('Basisdaten zum Projekt'!$E$12),MONTH('Basisdaten zum Projekt'!$E$12),1),'Basisdaten zum Projekt'!$A$12,D118&lt;=DATE(YEAR('Basisdaten zum Projekt'!$E$13),MONTH('Basisdaten zum Projekt'!$E$13),1),'Basisdaten zum Projekt'!$A$13,D118&lt;=DATE(YEAR('Basisdaten zum Projekt'!$E$14),MONTH('Basisdaten zum Projekt'!$E$14),1),'Basisdaten zum Projekt'!$A$14,D118&lt;=DATE(YEAR('Basisdaten zum Projekt'!$E$15),MONTH('Basisdaten zum Projekt'!$E$15),1),'Basisdaten zum Projekt'!$A$15,D118&lt;=DATE(YEAR('Basisdaten zum Projekt'!$E$16),MONTH('Basisdaten zum Projekt'!$E$16),1),'Basisdaten zum Projekt'!$A$16),""),"")</f>
        <v/>
      </c>
      <c r="C118" s="160">
        <f>IF(C117&gt;0,C117+1,IF(DATE(YEAR('Basisdaten zum Projekt'!$C$5),MONTH('Basisdaten zum Projekt'!$C$5),1)=D118,1,0))</f>
        <v>56</v>
      </c>
      <c r="D118" s="161">
        <f t="shared" si="42"/>
        <v>46327</v>
      </c>
      <c r="E118" s="162"/>
      <c r="F118" s="115">
        <f t="shared" si="38"/>
        <v>0</v>
      </c>
      <c r="G118" s="163"/>
      <c r="H118" s="162"/>
      <c r="I118" s="115">
        <f t="shared" si="39"/>
        <v>0</v>
      </c>
      <c r="J118" s="164"/>
      <c r="M118" s="161">
        <f t="shared" si="40"/>
        <v>46327</v>
      </c>
      <c r="N118" s="166"/>
      <c r="O118" s="166"/>
      <c r="P118" s="166"/>
      <c r="Q118" s="166"/>
      <c r="R118" s="166"/>
      <c r="S118" s="166"/>
      <c r="T118" s="166"/>
      <c r="U118" s="166"/>
      <c r="V118" s="166"/>
      <c r="W118" s="166"/>
      <c r="X118" s="166"/>
      <c r="Y118" s="166"/>
      <c r="Z118" s="166"/>
      <c r="AA118" s="166"/>
      <c r="AB118" s="166"/>
      <c r="AC118" s="137">
        <f t="shared" si="41"/>
        <v>0</v>
      </c>
      <c r="AD118" s="167"/>
    </row>
    <row r="119" spans="2:30" outlineLevel="1" x14ac:dyDescent="0.25">
      <c r="B119" s="160" t="str">
        <f>IF(C119&gt;0,IFERROR(_xlfn.IFS(D119&lt;=DATE(YEAR('Basisdaten zum Projekt'!$E$12),MONTH('Basisdaten zum Projekt'!$E$12),1),'Basisdaten zum Projekt'!$A$12,D119&lt;=DATE(YEAR('Basisdaten zum Projekt'!$E$13),MONTH('Basisdaten zum Projekt'!$E$13),1),'Basisdaten zum Projekt'!$A$13,D119&lt;=DATE(YEAR('Basisdaten zum Projekt'!$E$14),MONTH('Basisdaten zum Projekt'!$E$14),1),'Basisdaten zum Projekt'!$A$14,D119&lt;=DATE(YEAR('Basisdaten zum Projekt'!$E$15),MONTH('Basisdaten zum Projekt'!$E$15),1),'Basisdaten zum Projekt'!$A$15,D119&lt;=DATE(YEAR('Basisdaten zum Projekt'!$E$16),MONTH('Basisdaten zum Projekt'!$E$16),1),'Basisdaten zum Projekt'!$A$16),""),"")</f>
        <v/>
      </c>
      <c r="C119" s="160">
        <f>IF(C118&gt;0,C118+1,IF(DATE(YEAR('Basisdaten zum Projekt'!$C$5),MONTH('Basisdaten zum Projekt'!$C$5),1)=D119,1,0))</f>
        <v>57</v>
      </c>
      <c r="D119" s="161">
        <f t="shared" si="42"/>
        <v>46357</v>
      </c>
      <c r="E119" s="162"/>
      <c r="F119" s="115">
        <f t="shared" si="38"/>
        <v>0</v>
      </c>
      <c r="G119" s="163"/>
      <c r="H119" s="162"/>
      <c r="I119" s="115">
        <f t="shared" si="39"/>
        <v>0</v>
      </c>
      <c r="J119" s="164"/>
      <c r="M119" s="161">
        <f t="shared" si="40"/>
        <v>46357</v>
      </c>
      <c r="N119" s="166"/>
      <c r="O119" s="166"/>
      <c r="P119" s="166"/>
      <c r="Q119" s="166"/>
      <c r="R119" s="166"/>
      <c r="S119" s="166"/>
      <c r="T119" s="166"/>
      <c r="U119" s="166"/>
      <c r="V119" s="166"/>
      <c r="W119" s="166"/>
      <c r="X119" s="166"/>
      <c r="Y119" s="166"/>
      <c r="Z119" s="166"/>
      <c r="AA119" s="166"/>
      <c r="AB119" s="166"/>
      <c r="AC119" s="137">
        <f t="shared" si="41"/>
        <v>0</v>
      </c>
      <c r="AD119" s="167"/>
    </row>
    <row r="120" spans="2:30" ht="15.75" thickBot="1" x14ac:dyDescent="0.3">
      <c r="B120" s="169"/>
      <c r="C120" s="170"/>
      <c r="D120" s="171">
        <f>D119</f>
        <v>46357</v>
      </c>
      <c r="E120" s="172"/>
      <c r="F120" s="173">
        <f>SUM(F108:F119)</f>
        <v>0</v>
      </c>
      <c r="G120" s="174">
        <f>SUM(G108:G119)</f>
        <v>0</v>
      </c>
      <c r="H120" s="175"/>
      <c r="I120" s="173">
        <f>SUM(I108:I119)</f>
        <v>0</v>
      </c>
      <c r="J120" s="174">
        <f>SUM(J108:J119)</f>
        <v>0</v>
      </c>
      <c r="M120" s="171">
        <f t="shared" si="40"/>
        <v>46357</v>
      </c>
      <c r="N120" s="177">
        <f>SUM(N108:N119)</f>
        <v>0</v>
      </c>
      <c r="O120" s="177">
        <f>SUM(O108:O119)</f>
        <v>0</v>
      </c>
      <c r="P120" s="177">
        <f>SUM(P108:P119)</f>
        <v>0</v>
      </c>
      <c r="Q120" s="177">
        <f>SUM(Q108:Q119)</f>
        <v>0</v>
      </c>
      <c r="R120" s="177">
        <f>SUM(R108:R119)</f>
        <v>0</v>
      </c>
      <c r="S120" s="177">
        <f t="shared" ref="S120:AB120" si="43">SUM(S108:S119)</f>
        <v>0</v>
      </c>
      <c r="T120" s="177">
        <f t="shared" si="43"/>
        <v>0</v>
      </c>
      <c r="U120" s="177">
        <f t="shared" si="43"/>
        <v>0</v>
      </c>
      <c r="V120" s="177">
        <f t="shared" si="43"/>
        <v>0</v>
      </c>
      <c r="W120" s="177">
        <f t="shared" si="43"/>
        <v>0</v>
      </c>
      <c r="X120" s="177">
        <f t="shared" si="43"/>
        <v>0</v>
      </c>
      <c r="Y120" s="177">
        <f t="shared" si="43"/>
        <v>0</v>
      </c>
      <c r="Z120" s="177">
        <f t="shared" si="43"/>
        <v>0</v>
      </c>
      <c r="AA120" s="177">
        <f t="shared" si="43"/>
        <v>0</v>
      </c>
      <c r="AB120" s="177">
        <f t="shared" si="43"/>
        <v>0</v>
      </c>
      <c r="AC120" s="177">
        <f>SUM(AC108:AC119)</f>
        <v>0</v>
      </c>
      <c r="AD120" s="167"/>
    </row>
    <row r="121" spans="2:30" ht="28.5" customHeight="1" x14ac:dyDescent="0.25">
      <c r="B121" s="19"/>
      <c r="C121" s="19"/>
      <c r="N121" s="178">
        <f>IFERROR(N120/$H$6,0)</f>
        <v>0</v>
      </c>
      <c r="O121" s="178">
        <f>IFERROR(O120/$H$6,0)</f>
        <v>0</v>
      </c>
      <c r="P121" s="178">
        <f>IFERROR(P120/$H$6,0)</f>
        <v>0</v>
      </c>
      <c r="Q121" s="178">
        <f>IFERROR(Q120/$H$6,0)</f>
        <v>0</v>
      </c>
      <c r="R121" s="178">
        <f>IFERROR(R120/$H$6,0)</f>
        <v>0</v>
      </c>
      <c r="S121" s="178">
        <f t="shared" ref="S121:AB121" si="44">IFERROR(S120/$H$6,0)</f>
        <v>0</v>
      </c>
      <c r="T121" s="178">
        <f t="shared" si="44"/>
        <v>0</v>
      </c>
      <c r="U121" s="178">
        <f t="shared" si="44"/>
        <v>0</v>
      </c>
      <c r="V121" s="178">
        <f t="shared" si="44"/>
        <v>0</v>
      </c>
      <c r="W121" s="178">
        <f t="shared" si="44"/>
        <v>0</v>
      </c>
      <c r="X121" s="178">
        <f t="shared" si="44"/>
        <v>0</v>
      </c>
      <c r="Y121" s="178">
        <f t="shared" si="44"/>
        <v>0</v>
      </c>
      <c r="Z121" s="178">
        <f t="shared" si="44"/>
        <v>0</v>
      </c>
      <c r="AA121" s="178">
        <f t="shared" si="44"/>
        <v>0</v>
      </c>
      <c r="AB121" s="178">
        <f t="shared" si="44"/>
        <v>0</v>
      </c>
      <c r="AC121" s="178">
        <f>IFERROR(AC120/$H$6,0)</f>
        <v>0</v>
      </c>
      <c r="AD121" s="180" t="s">
        <v>370</v>
      </c>
    </row>
    <row r="122" spans="2:30" ht="15.75" thickBot="1" x14ac:dyDescent="0.3">
      <c r="B122" s="19"/>
      <c r="C122" s="19"/>
      <c r="N122" s="181"/>
      <c r="O122" s="181"/>
      <c r="P122" s="181"/>
      <c r="Q122" s="181"/>
      <c r="R122" s="181"/>
      <c r="S122" s="281"/>
      <c r="T122" s="282"/>
      <c r="U122" s="283"/>
      <c r="V122" s="283"/>
      <c r="W122" s="283"/>
      <c r="X122" s="283"/>
      <c r="Y122" s="283"/>
      <c r="Z122" s="283"/>
      <c r="AA122" s="283"/>
      <c r="AB122" s="284"/>
      <c r="AC122" s="181"/>
      <c r="AD122" s="188"/>
    </row>
    <row r="123" spans="2:30" outlineLevel="1" x14ac:dyDescent="0.25">
      <c r="B123" s="160" t="str">
        <f>IF(C123&gt;0,IFERROR(_xlfn.IFS(D123&lt;=DATE(YEAR('Basisdaten zum Projekt'!$E$12),MONTH('Basisdaten zum Projekt'!$E$12),1),'Basisdaten zum Projekt'!$A$12,D123&lt;=DATE(YEAR('Basisdaten zum Projekt'!$E$13),MONTH('Basisdaten zum Projekt'!$E$13),1),'Basisdaten zum Projekt'!$A$13,D123&lt;=DATE(YEAR('Basisdaten zum Projekt'!$E$14),MONTH('Basisdaten zum Projekt'!$E$14),1),'Basisdaten zum Projekt'!$A$14,D123&lt;=DATE(YEAR('Basisdaten zum Projekt'!$E$15),MONTH('Basisdaten zum Projekt'!$E$15),1),'Basisdaten zum Projekt'!$A$15,D123&lt;=DATE(YEAR('Basisdaten zum Projekt'!$E$16),MONTH('Basisdaten zum Projekt'!$E$16),1),'Basisdaten zum Projekt'!$A$16),""),"")</f>
        <v/>
      </c>
      <c r="C123" s="160">
        <f>IF(C119&gt;0,C119+1,IF(DATE(YEAR('Basisdaten zum Projekt'!$C$5),MONTH('Basisdaten zum Projekt'!$C$5),1)=D123,1,0))</f>
        <v>58</v>
      </c>
      <c r="D123" s="161">
        <f>DATE(YEAR(D119),MONTH(D119)+1,DAY(D119))</f>
        <v>46388</v>
      </c>
      <c r="E123" s="183"/>
      <c r="F123" s="184">
        <f t="shared" ref="F123:F134" si="45">215/12*E123</f>
        <v>0</v>
      </c>
      <c r="G123" s="185"/>
      <c r="H123" s="183"/>
      <c r="I123" s="184">
        <f t="shared" ref="I123:I134" si="46">215/12*H123</f>
        <v>0</v>
      </c>
      <c r="J123" s="186"/>
      <c r="M123" s="161">
        <f t="shared" si="40"/>
        <v>46388</v>
      </c>
      <c r="N123" s="166"/>
      <c r="O123" s="166"/>
      <c r="P123" s="166"/>
      <c r="Q123" s="166"/>
      <c r="R123" s="166"/>
      <c r="S123" s="166"/>
      <c r="T123" s="166"/>
      <c r="U123" s="166"/>
      <c r="V123" s="166"/>
      <c r="W123" s="166"/>
      <c r="X123" s="166"/>
      <c r="Y123" s="166"/>
      <c r="Z123" s="166"/>
      <c r="AA123" s="166"/>
      <c r="AB123" s="166"/>
      <c r="AC123" s="137">
        <f t="shared" ref="AC123:AC134" si="47">SUM(N123:AB123)</f>
        <v>0</v>
      </c>
      <c r="AD123" s="167"/>
    </row>
    <row r="124" spans="2:30" outlineLevel="1" x14ac:dyDescent="0.25">
      <c r="B124" s="160" t="str">
        <f>IF(C124&gt;0,IFERROR(_xlfn.IFS(D124&lt;=DATE(YEAR('Basisdaten zum Projekt'!$E$12),MONTH('Basisdaten zum Projekt'!$E$12),1),'Basisdaten zum Projekt'!$A$12,D124&lt;=DATE(YEAR('Basisdaten zum Projekt'!$E$13),MONTH('Basisdaten zum Projekt'!$E$13),1),'Basisdaten zum Projekt'!$A$13,D124&lt;=DATE(YEAR('Basisdaten zum Projekt'!$E$14),MONTH('Basisdaten zum Projekt'!$E$14),1),'Basisdaten zum Projekt'!$A$14,D124&lt;=DATE(YEAR('Basisdaten zum Projekt'!$E$15),MONTH('Basisdaten zum Projekt'!$E$15),1),'Basisdaten zum Projekt'!$A$15,D124&lt;=DATE(YEAR('Basisdaten zum Projekt'!$E$16),MONTH('Basisdaten zum Projekt'!$E$16),1),'Basisdaten zum Projekt'!$A$16),""),"")</f>
        <v/>
      </c>
      <c r="C124" s="160">
        <f>IF(C123&gt;0,C123+1,IF(DATE(YEAR('Basisdaten zum Projekt'!$C$5),MONTH('Basisdaten zum Projekt'!$C$5),1)=D124,1,0))</f>
        <v>59</v>
      </c>
      <c r="D124" s="161">
        <f t="shared" ref="D124:D134" si="48">DATE(YEAR(D123),MONTH(D123)+1,DAY(D123))</f>
        <v>46419</v>
      </c>
      <c r="E124" s="162"/>
      <c r="F124" s="115">
        <f t="shared" si="45"/>
        <v>0</v>
      </c>
      <c r="G124" s="163"/>
      <c r="H124" s="162"/>
      <c r="I124" s="115">
        <f t="shared" si="46"/>
        <v>0</v>
      </c>
      <c r="J124" s="164"/>
      <c r="M124" s="161">
        <f t="shared" si="40"/>
        <v>46419</v>
      </c>
      <c r="N124" s="166"/>
      <c r="O124" s="166"/>
      <c r="P124" s="166"/>
      <c r="Q124" s="166"/>
      <c r="R124" s="166"/>
      <c r="S124" s="166"/>
      <c r="T124" s="166"/>
      <c r="U124" s="166"/>
      <c r="V124" s="166"/>
      <c r="W124" s="166"/>
      <c r="X124" s="166"/>
      <c r="Y124" s="166"/>
      <c r="Z124" s="166"/>
      <c r="AA124" s="166"/>
      <c r="AB124" s="166"/>
      <c r="AC124" s="137">
        <f t="shared" si="47"/>
        <v>0</v>
      </c>
      <c r="AD124" s="167"/>
    </row>
    <row r="125" spans="2:30" outlineLevel="1" x14ac:dyDescent="0.25">
      <c r="B125" s="160" t="str">
        <f>IF(C125&gt;0,IFERROR(_xlfn.IFS(D125&lt;=DATE(YEAR('Basisdaten zum Projekt'!$E$12),MONTH('Basisdaten zum Projekt'!$E$12),1),'Basisdaten zum Projekt'!$A$12,D125&lt;=DATE(YEAR('Basisdaten zum Projekt'!$E$13),MONTH('Basisdaten zum Projekt'!$E$13),1),'Basisdaten zum Projekt'!$A$13,D125&lt;=DATE(YEAR('Basisdaten zum Projekt'!$E$14),MONTH('Basisdaten zum Projekt'!$E$14),1),'Basisdaten zum Projekt'!$A$14,D125&lt;=DATE(YEAR('Basisdaten zum Projekt'!$E$15),MONTH('Basisdaten zum Projekt'!$E$15),1),'Basisdaten zum Projekt'!$A$15,D125&lt;=DATE(YEAR('Basisdaten zum Projekt'!$E$16),MONTH('Basisdaten zum Projekt'!$E$16),1),'Basisdaten zum Projekt'!$A$16),""),"")</f>
        <v/>
      </c>
      <c r="C125" s="160">
        <f>IF(C124&gt;0,C124+1,IF(DATE(YEAR('Basisdaten zum Projekt'!$C$5),MONTH('Basisdaten zum Projekt'!$C$5),1)=D125,1,0))</f>
        <v>60</v>
      </c>
      <c r="D125" s="161">
        <f t="shared" si="48"/>
        <v>46447</v>
      </c>
      <c r="E125" s="162"/>
      <c r="F125" s="115">
        <f t="shared" si="45"/>
        <v>0</v>
      </c>
      <c r="G125" s="163"/>
      <c r="H125" s="162"/>
      <c r="I125" s="115">
        <f t="shared" si="46"/>
        <v>0</v>
      </c>
      <c r="J125" s="164"/>
      <c r="M125" s="161">
        <f t="shared" si="40"/>
        <v>46447</v>
      </c>
      <c r="N125" s="166"/>
      <c r="O125" s="166"/>
      <c r="P125" s="166"/>
      <c r="Q125" s="166"/>
      <c r="R125" s="166"/>
      <c r="S125" s="166"/>
      <c r="T125" s="166"/>
      <c r="U125" s="166"/>
      <c r="V125" s="166"/>
      <c r="W125" s="166"/>
      <c r="X125" s="166"/>
      <c r="Y125" s="166"/>
      <c r="Z125" s="166"/>
      <c r="AA125" s="166"/>
      <c r="AB125" s="166"/>
      <c r="AC125" s="137">
        <f t="shared" si="47"/>
        <v>0</v>
      </c>
      <c r="AD125" s="167"/>
    </row>
    <row r="126" spans="2:30" outlineLevel="1" x14ac:dyDescent="0.25">
      <c r="B126" s="160" t="str">
        <f>IF(C126&gt;0,IFERROR(_xlfn.IFS(D126&lt;=DATE(YEAR('Basisdaten zum Projekt'!$E$12),MONTH('Basisdaten zum Projekt'!$E$12),1),'Basisdaten zum Projekt'!$A$12,D126&lt;=DATE(YEAR('Basisdaten zum Projekt'!$E$13),MONTH('Basisdaten zum Projekt'!$E$13),1),'Basisdaten zum Projekt'!$A$13,D126&lt;=DATE(YEAR('Basisdaten zum Projekt'!$E$14),MONTH('Basisdaten zum Projekt'!$E$14),1),'Basisdaten zum Projekt'!$A$14,D126&lt;=DATE(YEAR('Basisdaten zum Projekt'!$E$15),MONTH('Basisdaten zum Projekt'!$E$15),1),'Basisdaten zum Projekt'!$A$15,D126&lt;=DATE(YEAR('Basisdaten zum Projekt'!$E$16),MONTH('Basisdaten zum Projekt'!$E$16),1),'Basisdaten zum Projekt'!$A$16),""),"")</f>
        <v/>
      </c>
      <c r="C126" s="160">
        <f>IF(C125&gt;0,C125+1,IF(DATE(YEAR('Basisdaten zum Projekt'!$C$5),MONTH('Basisdaten zum Projekt'!$C$5),1)=D126,1,0))</f>
        <v>61</v>
      </c>
      <c r="D126" s="161">
        <f t="shared" si="48"/>
        <v>46478</v>
      </c>
      <c r="E126" s="162"/>
      <c r="F126" s="115">
        <f t="shared" si="45"/>
        <v>0</v>
      </c>
      <c r="G126" s="163"/>
      <c r="H126" s="162"/>
      <c r="I126" s="115">
        <f t="shared" si="46"/>
        <v>0</v>
      </c>
      <c r="J126" s="164"/>
      <c r="M126" s="161">
        <f t="shared" si="40"/>
        <v>46478</v>
      </c>
      <c r="N126" s="166"/>
      <c r="O126" s="166"/>
      <c r="P126" s="166"/>
      <c r="Q126" s="166"/>
      <c r="R126" s="166"/>
      <c r="S126" s="166"/>
      <c r="T126" s="166"/>
      <c r="U126" s="166"/>
      <c r="V126" s="166"/>
      <c r="W126" s="166"/>
      <c r="X126" s="166"/>
      <c r="Y126" s="166"/>
      <c r="Z126" s="166"/>
      <c r="AA126" s="166"/>
      <c r="AB126" s="166"/>
      <c r="AC126" s="137">
        <f t="shared" si="47"/>
        <v>0</v>
      </c>
      <c r="AD126" s="167"/>
    </row>
    <row r="127" spans="2:30" outlineLevel="1" x14ac:dyDescent="0.25">
      <c r="B127" s="160" t="str">
        <f>IF(C127&gt;0,IFERROR(_xlfn.IFS(D127&lt;=DATE(YEAR('Basisdaten zum Projekt'!$E$12),MONTH('Basisdaten zum Projekt'!$E$12),1),'Basisdaten zum Projekt'!$A$12,D127&lt;=DATE(YEAR('Basisdaten zum Projekt'!$E$13),MONTH('Basisdaten zum Projekt'!$E$13),1),'Basisdaten zum Projekt'!$A$13,D127&lt;=DATE(YEAR('Basisdaten zum Projekt'!$E$14),MONTH('Basisdaten zum Projekt'!$E$14),1),'Basisdaten zum Projekt'!$A$14,D127&lt;=DATE(YEAR('Basisdaten zum Projekt'!$E$15),MONTH('Basisdaten zum Projekt'!$E$15),1),'Basisdaten zum Projekt'!$A$15,D127&lt;=DATE(YEAR('Basisdaten zum Projekt'!$E$16),MONTH('Basisdaten zum Projekt'!$E$16),1),'Basisdaten zum Projekt'!$A$16),""),"")</f>
        <v/>
      </c>
      <c r="C127" s="160">
        <f>IF(C126&gt;0,C126+1,IF(DATE(YEAR('Basisdaten zum Projekt'!$C$5),MONTH('Basisdaten zum Projekt'!$C$5),1)=D127,1,0))</f>
        <v>62</v>
      </c>
      <c r="D127" s="161">
        <f t="shared" si="48"/>
        <v>46508</v>
      </c>
      <c r="E127" s="162"/>
      <c r="F127" s="115">
        <f t="shared" si="45"/>
        <v>0</v>
      </c>
      <c r="G127" s="163"/>
      <c r="H127" s="162"/>
      <c r="I127" s="115">
        <f t="shared" si="46"/>
        <v>0</v>
      </c>
      <c r="J127" s="164"/>
      <c r="M127" s="161">
        <f t="shared" si="40"/>
        <v>46508</v>
      </c>
      <c r="N127" s="166"/>
      <c r="O127" s="166"/>
      <c r="P127" s="166"/>
      <c r="Q127" s="166"/>
      <c r="R127" s="166"/>
      <c r="S127" s="166"/>
      <c r="T127" s="166"/>
      <c r="U127" s="166"/>
      <c r="V127" s="166"/>
      <c r="W127" s="166"/>
      <c r="X127" s="166"/>
      <c r="Y127" s="166"/>
      <c r="Z127" s="166"/>
      <c r="AA127" s="166"/>
      <c r="AB127" s="166"/>
      <c r="AC127" s="137">
        <f t="shared" si="47"/>
        <v>0</v>
      </c>
      <c r="AD127" s="167"/>
    </row>
    <row r="128" spans="2:30" outlineLevel="1" x14ac:dyDescent="0.25">
      <c r="B128" s="160" t="str">
        <f>IF(C128&gt;0,IFERROR(_xlfn.IFS(D128&lt;=DATE(YEAR('Basisdaten zum Projekt'!$E$12),MONTH('Basisdaten zum Projekt'!$E$12),1),'Basisdaten zum Projekt'!$A$12,D128&lt;=DATE(YEAR('Basisdaten zum Projekt'!$E$13),MONTH('Basisdaten zum Projekt'!$E$13),1),'Basisdaten zum Projekt'!$A$13,D128&lt;=DATE(YEAR('Basisdaten zum Projekt'!$E$14),MONTH('Basisdaten zum Projekt'!$E$14),1),'Basisdaten zum Projekt'!$A$14,D128&lt;=DATE(YEAR('Basisdaten zum Projekt'!$E$15),MONTH('Basisdaten zum Projekt'!$E$15),1),'Basisdaten zum Projekt'!$A$15,D128&lt;=DATE(YEAR('Basisdaten zum Projekt'!$E$16),MONTH('Basisdaten zum Projekt'!$E$16),1),'Basisdaten zum Projekt'!$A$16),""),"")</f>
        <v/>
      </c>
      <c r="C128" s="160">
        <f>IF(C127&gt;0,C127+1,IF(DATE(YEAR('Basisdaten zum Projekt'!$C$5),MONTH('Basisdaten zum Projekt'!$C$5),1)=D128,1,0))</f>
        <v>63</v>
      </c>
      <c r="D128" s="161">
        <f t="shared" si="48"/>
        <v>46539</v>
      </c>
      <c r="E128" s="162"/>
      <c r="F128" s="115">
        <f t="shared" si="45"/>
        <v>0</v>
      </c>
      <c r="G128" s="163"/>
      <c r="H128" s="162"/>
      <c r="I128" s="115">
        <f t="shared" si="46"/>
        <v>0</v>
      </c>
      <c r="J128" s="164"/>
      <c r="M128" s="161">
        <f t="shared" si="40"/>
        <v>46539</v>
      </c>
      <c r="N128" s="166"/>
      <c r="O128" s="166"/>
      <c r="P128" s="166"/>
      <c r="Q128" s="166"/>
      <c r="R128" s="166"/>
      <c r="S128" s="166"/>
      <c r="T128" s="166"/>
      <c r="U128" s="166"/>
      <c r="V128" s="166"/>
      <c r="W128" s="166"/>
      <c r="X128" s="166"/>
      <c r="Y128" s="166"/>
      <c r="Z128" s="166"/>
      <c r="AA128" s="166"/>
      <c r="AB128" s="166"/>
      <c r="AC128" s="137">
        <f t="shared" si="47"/>
        <v>0</v>
      </c>
      <c r="AD128" s="167"/>
    </row>
    <row r="129" spans="2:30" outlineLevel="1" x14ac:dyDescent="0.25">
      <c r="B129" s="160" t="str">
        <f>IF(C129&gt;0,IFERROR(_xlfn.IFS(D129&lt;=DATE(YEAR('Basisdaten zum Projekt'!$E$12),MONTH('Basisdaten zum Projekt'!$E$12),1),'Basisdaten zum Projekt'!$A$12,D129&lt;=DATE(YEAR('Basisdaten zum Projekt'!$E$13),MONTH('Basisdaten zum Projekt'!$E$13),1),'Basisdaten zum Projekt'!$A$13,D129&lt;=DATE(YEAR('Basisdaten zum Projekt'!$E$14),MONTH('Basisdaten zum Projekt'!$E$14),1),'Basisdaten zum Projekt'!$A$14,D129&lt;=DATE(YEAR('Basisdaten zum Projekt'!$E$15),MONTH('Basisdaten zum Projekt'!$E$15),1),'Basisdaten zum Projekt'!$A$15,D129&lt;=DATE(YEAR('Basisdaten zum Projekt'!$E$16),MONTH('Basisdaten zum Projekt'!$E$16),1),'Basisdaten zum Projekt'!$A$16),""),"")</f>
        <v/>
      </c>
      <c r="C129" s="160">
        <f>IF(C128&gt;0,C128+1,IF(DATE(YEAR('Basisdaten zum Projekt'!$C$5),MONTH('Basisdaten zum Projekt'!$C$5),1)=D129,1,0))</f>
        <v>64</v>
      </c>
      <c r="D129" s="161">
        <f t="shared" si="48"/>
        <v>46569</v>
      </c>
      <c r="E129" s="162"/>
      <c r="F129" s="115">
        <f t="shared" si="45"/>
        <v>0</v>
      </c>
      <c r="G129" s="163"/>
      <c r="H129" s="162"/>
      <c r="I129" s="115">
        <f t="shared" si="46"/>
        <v>0</v>
      </c>
      <c r="J129" s="164"/>
      <c r="M129" s="161">
        <f t="shared" si="40"/>
        <v>46569</v>
      </c>
      <c r="N129" s="166"/>
      <c r="O129" s="166"/>
      <c r="P129" s="166"/>
      <c r="Q129" s="166"/>
      <c r="R129" s="166"/>
      <c r="S129" s="166"/>
      <c r="T129" s="166"/>
      <c r="U129" s="166"/>
      <c r="V129" s="166"/>
      <c r="W129" s="166"/>
      <c r="X129" s="166"/>
      <c r="Y129" s="166"/>
      <c r="Z129" s="166"/>
      <c r="AA129" s="166"/>
      <c r="AB129" s="166"/>
      <c r="AC129" s="137">
        <f t="shared" si="47"/>
        <v>0</v>
      </c>
      <c r="AD129" s="167"/>
    </row>
    <row r="130" spans="2:30" outlineLevel="1" x14ac:dyDescent="0.25">
      <c r="B130" s="160" t="str">
        <f>IF(C130&gt;0,IFERROR(_xlfn.IFS(D130&lt;=DATE(YEAR('Basisdaten zum Projekt'!$E$12),MONTH('Basisdaten zum Projekt'!$E$12),1),'Basisdaten zum Projekt'!$A$12,D130&lt;=DATE(YEAR('Basisdaten zum Projekt'!$E$13),MONTH('Basisdaten zum Projekt'!$E$13),1),'Basisdaten zum Projekt'!$A$13,D130&lt;=DATE(YEAR('Basisdaten zum Projekt'!$E$14),MONTH('Basisdaten zum Projekt'!$E$14),1),'Basisdaten zum Projekt'!$A$14,D130&lt;=DATE(YEAR('Basisdaten zum Projekt'!$E$15),MONTH('Basisdaten zum Projekt'!$E$15),1),'Basisdaten zum Projekt'!$A$15,D130&lt;=DATE(YEAR('Basisdaten zum Projekt'!$E$16),MONTH('Basisdaten zum Projekt'!$E$16),1),'Basisdaten zum Projekt'!$A$16),""),"")</f>
        <v/>
      </c>
      <c r="C130" s="160">
        <f>IF(C129&gt;0,C129+1,IF(DATE(YEAR('Basisdaten zum Projekt'!$C$5),MONTH('Basisdaten zum Projekt'!$C$5),1)=D130,1,0))</f>
        <v>65</v>
      </c>
      <c r="D130" s="161">
        <f t="shared" si="48"/>
        <v>46600</v>
      </c>
      <c r="E130" s="162"/>
      <c r="F130" s="115">
        <f t="shared" si="45"/>
        <v>0</v>
      </c>
      <c r="G130" s="163"/>
      <c r="H130" s="162"/>
      <c r="I130" s="115">
        <f t="shared" si="46"/>
        <v>0</v>
      </c>
      <c r="J130" s="164"/>
      <c r="M130" s="161">
        <f t="shared" si="40"/>
        <v>46600</v>
      </c>
      <c r="N130" s="166"/>
      <c r="O130" s="166"/>
      <c r="P130" s="166"/>
      <c r="Q130" s="166"/>
      <c r="R130" s="166"/>
      <c r="S130" s="166"/>
      <c r="T130" s="166"/>
      <c r="U130" s="166"/>
      <c r="V130" s="166"/>
      <c r="W130" s="166"/>
      <c r="X130" s="166"/>
      <c r="Y130" s="166"/>
      <c r="Z130" s="166"/>
      <c r="AA130" s="166"/>
      <c r="AB130" s="166"/>
      <c r="AC130" s="137">
        <f t="shared" si="47"/>
        <v>0</v>
      </c>
      <c r="AD130" s="167"/>
    </row>
    <row r="131" spans="2:30" outlineLevel="1" x14ac:dyDescent="0.25">
      <c r="B131" s="160" t="str">
        <f>IF(C131&gt;0,IFERROR(_xlfn.IFS(D131&lt;=DATE(YEAR('Basisdaten zum Projekt'!$E$12),MONTH('Basisdaten zum Projekt'!$E$12),1),'Basisdaten zum Projekt'!$A$12,D131&lt;=DATE(YEAR('Basisdaten zum Projekt'!$E$13),MONTH('Basisdaten zum Projekt'!$E$13),1),'Basisdaten zum Projekt'!$A$13,D131&lt;=DATE(YEAR('Basisdaten zum Projekt'!$E$14),MONTH('Basisdaten zum Projekt'!$E$14),1),'Basisdaten zum Projekt'!$A$14,D131&lt;=DATE(YEAR('Basisdaten zum Projekt'!$E$15),MONTH('Basisdaten zum Projekt'!$E$15),1),'Basisdaten zum Projekt'!$A$15,D131&lt;=DATE(YEAR('Basisdaten zum Projekt'!$E$16),MONTH('Basisdaten zum Projekt'!$E$16),1),'Basisdaten zum Projekt'!$A$16),""),"")</f>
        <v/>
      </c>
      <c r="C131" s="160">
        <f>IF(C130&gt;0,C130+1,IF(DATE(YEAR('Basisdaten zum Projekt'!$C$5),MONTH('Basisdaten zum Projekt'!$C$5),1)=D131,1,0))</f>
        <v>66</v>
      </c>
      <c r="D131" s="161">
        <f t="shared" si="48"/>
        <v>46631</v>
      </c>
      <c r="E131" s="162"/>
      <c r="F131" s="115">
        <f t="shared" si="45"/>
        <v>0</v>
      </c>
      <c r="G131" s="163"/>
      <c r="H131" s="162"/>
      <c r="I131" s="115">
        <f t="shared" si="46"/>
        <v>0</v>
      </c>
      <c r="J131" s="164"/>
      <c r="M131" s="161">
        <f t="shared" si="40"/>
        <v>46631</v>
      </c>
      <c r="N131" s="166"/>
      <c r="O131" s="166"/>
      <c r="P131" s="166"/>
      <c r="Q131" s="166"/>
      <c r="R131" s="166"/>
      <c r="S131" s="166"/>
      <c r="T131" s="166"/>
      <c r="U131" s="166"/>
      <c r="V131" s="166"/>
      <c r="W131" s="166"/>
      <c r="X131" s="166"/>
      <c r="Y131" s="166"/>
      <c r="Z131" s="166"/>
      <c r="AA131" s="166"/>
      <c r="AB131" s="166"/>
      <c r="AC131" s="137">
        <f t="shared" si="47"/>
        <v>0</v>
      </c>
      <c r="AD131" s="167"/>
    </row>
    <row r="132" spans="2:30" outlineLevel="1" x14ac:dyDescent="0.25">
      <c r="B132" s="160" t="str">
        <f>IF(C132&gt;0,IFERROR(_xlfn.IFS(D132&lt;=DATE(YEAR('Basisdaten zum Projekt'!$E$12),MONTH('Basisdaten zum Projekt'!$E$12),1),'Basisdaten zum Projekt'!$A$12,D132&lt;=DATE(YEAR('Basisdaten zum Projekt'!$E$13),MONTH('Basisdaten zum Projekt'!$E$13),1),'Basisdaten zum Projekt'!$A$13,D132&lt;=DATE(YEAR('Basisdaten zum Projekt'!$E$14),MONTH('Basisdaten zum Projekt'!$E$14),1),'Basisdaten zum Projekt'!$A$14,D132&lt;=DATE(YEAR('Basisdaten zum Projekt'!$E$15),MONTH('Basisdaten zum Projekt'!$E$15),1),'Basisdaten zum Projekt'!$A$15,D132&lt;=DATE(YEAR('Basisdaten zum Projekt'!$E$16),MONTH('Basisdaten zum Projekt'!$E$16),1),'Basisdaten zum Projekt'!$A$16),""),"")</f>
        <v/>
      </c>
      <c r="C132" s="160">
        <f>IF(C131&gt;0,C131+1,IF(DATE(YEAR('Basisdaten zum Projekt'!$C$5),MONTH('Basisdaten zum Projekt'!$C$5),1)=D132,1,0))</f>
        <v>67</v>
      </c>
      <c r="D132" s="161">
        <f t="shared" si="48"/>
        <v>46661</v>
      </c>
      <c r="E132" s="162"/>
      <c r="F132" s="115">
        <f t="shared" si="45"/>
        <v>0</v>
      </c>
      <c r="G132" s="163"/>
      <c r="H132" s="162"/>
      <c r="I132" s="115">
        <f t="shared" si="46"/>
        <v>0</v>
      </c>
      <c r="J132" s="164"/>
      <c r="M132" s="161">
        <f t="shared" si="40"/>
        <v>46661</v>
      </c>
      <c r="N132" s="166"/>
      <c r="O132" s="166"/>
      <c r="P132" s="166"/>
      <c r="Q132" s="166"/>
      <c r="R132" s="166"/>
      <c r="S132" s="166"/>
      <c r="T132" s="166"/>
      <c r="U132" s="166"/>
      <c r="V132" s="166"/>
      <c r="W132" s="166"/>
      <c r="X132" s="166"/>
      <c r="Y132" s="166"/>
      <c r="Z132" s="166"/>
      <c r="AA132" s="166"/>
      <c r="AB132" s="166"/>
      <c r="AC132" s="137">
        <f t="shared" si="47"/>
        <v>0</v>
      </c>
      <c r="AD132" s="167"/>
    </row>
    <row r="133" spans="2:30" outlineLevel="1" x14ac:dyDescent="0.25">
      <c r="B133" s="160" t="str">
        <f>IF(C133&gt;0,IFERROR(_xlfn.IFS(D133&lt;=DATE(YEAR('Basisdaten zum Projekt'!$E$12),MONTH('Basisdaten zum Projekt'!$E$12),1),'Basisdaten zum Projekt'!$A$12,D133&lt;=DATE(YEAR('Basisdaten zum Projekt'!$E$13),MONTH('Basisdaten zum Projekt'!$E$13),1),'Basisdaten zum Projekt'!$A$13,D133&lt;=DATE(YEAR('Basisdaten zum Projekt'!$E$14),MONTH('Basisdaten zum Projekt'!$E$14),1),'Basisdaten zum Projekt'!$A$14,D133&lt;=DATE(YEAR('Basisdaten zum Projekt'!$E$15),MONTH('Basisdaten zum Projekt'!$E$15),1),'Basisdaten zum Projekt'!$A$15,D133&lt;=DATE(YEAR('Basisdaten zum Projekt'!$E$16),MONTH('Basisdaten zum Projekt'!$E$16),1),'Basisdaten zum Projekt'!$A$16),""),"")</f>
        <v/>
      </c>
      <c r="C133" s="160">
        <f>IF(C132&gt;0,C132+1,IF(DATE(YEAR('Basisdaten zum Projekt'!$C$5),MONTH('Basisdaten zum Projekt'!$C$5),1)=D133,1,0))</f>
        <v>68</v>
      </c>
      <c r="D133" s="161">
        <f t="shared" si="48"/>
        <v>46692</v>
      </c>
      <c r="E133" s="162"/>
      <c r="F133" s="115">
        <f t="shared" si="45"/>
        <v>0</v>
      </c>
      <c r="G133" s="163"/>
      <c r="H133" s="162"/>
      <c r="I133" s="115">
        <f t="shared" si="46"/>
        <v>0</v>
      </c>
      <c r="J133" s="164"/>
      <c r="M133" s="161">
        <f t="shared" si="40"/>
        <v>46692</v>
      </c>
      <c r="N133" s="166"/>
      <c r="O133" s="166"/>
      <c r="P133" s="166"/>
      <c r="Q133" s="166"/>
      <c r="R133" s="166"/>
      <c r="S133" s="166"/>
      <c r="T133" s="166"/>
      <c r="U133" s="166"/>
      <c r="V133" s="166"/>
      <c r="W133" s="166"/>
      <c r="X133" s="166"/>
      <c r="Y133" s="166"/>
      <c r="Z133" s="166"/>
      <c r="AA133" s="166"/>
      <c r="AB133" s="166"/>
      <c r="AC133" s="137">
        <f t="shared" si="47"/>
        <v>0</v>
      </c>
      <c r="AD133" s="167"/>
    </row>
    <row r="134" spans="2:30" outlineLevel="1" x14ac:dyDescent="0.25">
      <c r="B134" s="160" t="str">
        <f>IF(C134&gt;0,IFERROR(_xlfn.IFS(D134&lt;=DATE(YEAR('Basisdaten zum Projekt'!$E$12),MONTH('Basisdaten zum Projekt'!$E$12),1),'Basisdaten zum Projekt'!$A$12,D134&lt;=DATE(YEAR('Basisdaten zum Projekt'!$E$13),MONTH('Basisdaten zum Projekt'!$E$13),1),'Basisdaten zum Projekt'!$A$13,D134&lt;=DATE(YEAR('Basisdaten zum Projekt'!$E$14),MONTH('Basisdaten zum Projekt'!$E$14),1),'Basisdaten zum Projekt'!$A$14,D134&lt;=DATE(YEAR('Basisdaten zum Projekt'!$E$15),MONTH('Basisdaten zum Projekt'!$E$15),1),'Basisdaten zum Projekt'!$A$15,D134&lt;=DATE(YEAR('Basisdaten zum Projekt'!$E$16),MONTH('Basisdaten zum Projekt'!$E$16),1),'Basisdaten zum Projekt'!$A$16),""),"")</f>
        <v/>
      </c>
      <c r="C134" s="160">
        <f>IF(C133&gt;0,C133+1,IF(DATE(YEAR('Basisdaten zum Projekt'!$C$5),MONTH('Basisdaten zum Projekt'!$C$5),1)=D134,1,0))</f>
        <v>69</v>
      </c>
      <c r="D134" s="161">
        <f t="shared" si="48"/>
        <v>46722</v>
      </c>
      <c r="E134" s="162"/>
      <c r="F134" s="115">
        <f t="shared" si="45"/>
        <v>0</v>
      </c>
      <c r="G134" s="163"/>
      <c r="H134" s="162"/>
      <c r="I134" s="115">
        <f t="shared" si="46"/>
        <v>0</v>
      </c>
      <c r="J134" s="164"/>
      <c r="M134" s="161">
        <f t="shared" si="40"/>
        <v>46722</v>
      </c>
      <c r="N134" s="166"/>
      <c r="O134" s="166"/>
      <c r="P134" s="166"/>
      <c r="Q134" s="166"/>
      <c r="R134" s="166"/>
      <c r="S134" s="166"/>
      <c r="T134" s="166"/>
      <c r="U134" s="166"/>
      <c r="V134" s="166"/>
      <c r="W134" s="166"/>
      <c r="X134" s="166"/>
      <c r="Y134" s="166"/>
      <c r="Z134" s="166"/>
      <c r="AA134" s="166"/>
      <c r="AB134" s="166"/>
      <c r="AC134" s="137">
        <f t="shared" si="47"/>
        <v>0</v>
      </c>
      <c r="AD134" s="167"/>
    </row>
    <row r="135" spans="2:30" ht="15.75" thickBot="1" x14ac:dyDescent="0.3">
      <c r="B135" s="169"/>
      <c r="C135" s="170"/>
      <c r="D135" s="171">
        <f>D134</f>
        <v>46722</v>
      </c>
      <c r="E135" s="172"/>
      <c r="F135" s="173">
        <f>SUM(F123:F134)</f>
        <v>0</v>
      </c>
      <c r="G135" s="174">
        <f>SUM(G123:G134)</f>
        <v>0</v>
      </c>
      <c r="H135" s="175"/>
      <c r="I135" s="173">
        <f>SUM(I123:I134)</f>
        <v>0</v>
      </c>
      <c r="J135" s="174">
        <f>SUM(J123:J134)</f>
        <v>0</v>
      </c>
      <c r="M135" s="171">
        <f t="shared" si="40"/>
        <v>46722</v>
      </c>
      <c r="N135" s="177">
        <f>SUM(N123:N134)</f>
        <v>0</v>
      </c>
      <c r="O135" s="177">
        <f>SUM(O123:O134)</f>
        <v>0</v>
      </c>
      <c r="P135" s="177">
        <f>SUM(P123:P134)</f>
        <v>0</v>
      </c>
      <c r="Q135" s="177">
        <f>SUM(Q123:Q134)</f>
        <v>0</v>
      </c>
      <c r="R135" s="177">
        <f>SUM(R123:R134)</f>
        <v>0</v>
      </c>
      <c r="S135" s="177">
        <f t="shared" ref="S135:AB135" si="49">SUM(S123:S134)</f>
        <v>0</v>
      </c>
      <c r="T135" s="177">
        <f t="shared" si="49"/>
        <v>0</v>
      </c>
      <c r="U135" s="177">
        <f t="shared" si="49"/>
        <v>0</v>
      </c>
      <c r="V135" s="177">
        <f t="shared" si="49"/>
        <v>0</v>
      </c>
      <c r="W135" s="177">
        <f t="shared" si="49"/>
        <v>0</v>
      </c>
      <c r="X135" s="177">
        <f t="shared" si="49"/>
        <v>0</v>
      </c>
      <c r="Y135" s="177">
        <f t="shared" si="49"/>
        <v>0</v>
      </c>
      <c r="Z135" s="177">
        <f t="shared" si="49"/>
        <v>0</v>
      </c>
      <c r="AA135" s="177">
        <f t="shared" si="49"/>
        <v>0</v>
      </c>
      <c r="AB135" s="177">
        <f t="shared" si="49"/>
        <v>0</v>
      </c>
      <c r="AC135" s="177">
        <f>SUM(AC123:AC134)</f>
        <v>0</v>
      </c>
      <c r="AD135" s="167"/>
    </row>
    <row r="136" spans="2:30" ht="28.5" customHeight="1" x14ac:dyDescent="0.25">
      <c r="B136" s="19"/>
      <c r="C136" s="19"/>
      <c r="N136" s="178">
        <f>IFERROR(N135/$H$6,0)</f>
        <v>0</v>
      </c>
      <c r="O136" s="178">
        <f>IFERROR(O135/$H$6,0)</f>
        <v>0</v>
      </c>
      <c r="P136" s="178">
        <f>IFERROR(P135/$H$6,0)</f>
        <v>0</v>
      </c>
      <c r="Q136" s="178">
        <f>IFERROR(Q135/$H$6,0)</f>
        <v>0</v>
      </c>
      <c r="R136" s="178">
        <f>IFERROR(R135/$H$6,0)</f>
        <v>0</v>
      </c>
      <c r="S136" s="178">
        <f t="shared" ref="S136:AB136" si="50">IFERROR(S135/$H$6,0)</f>
        <v>0</v>
      </c>
      <c r="T136" s="178">
        <f t="shared" si="50"/>
        <v>0</v>
      </c>
      <c r="U136" s="178">
        <f t="shared" si="50"/>
        <v>0</v>
      </c>
      <c r="V136" s="178">
        <f t="shared" si="50"/>
        <v>0</v>
      </c>
      <c r="W136" s="178">
        <f t="shared" si="50"/>
        <v>0</v>
      </c>
      <c r="X136" s="178">
        <f t="shared" si="50"/>
        <v>0</v>
      </c>
      <c r="Y136" s="178">
        <f t="shared" si="50"/>
        <v>0</v>
      </c>
      <c r="Z136" s="178">
        <f t="shared" si="50"/>
        <v>0</v>
      </c>
      <c r="AA136" s="178">
        <f t="shared" si="50"/>
        <v>0</v>
      </c>
      <c r="AB136" s="178">
        <f t="shared" si="50"/>
        <v>0</v>
      </c>
      <c r="AC136" s="178">
        <f>IFERROR(AC135/$H$6,0)</f>
        <v>0</v>
      </c>
      <c r="AD136" s="180" t="s">
        <v>370</v>
      </c>
    </row>
    <row r="137" spans="2:30" ht="15.75" thickBot="1" x14ac:dyDescent="0.3">
      <c r="B137" s="19"/>
      <c r="C137" s="19"/>
      <c r="N137" s="181"/>
      <c r="O137" s="181"/>
      <c r="P137" s="181"/>
      <c r="Q137" s="181"/>
      <c r="R137" s="181"/>
      <c r="S137" s="281"/>
      <c r="T137" s="282"/>
      <c r="U137" s="283"/>
      <c r="V137" s="283"/>
      <c r="W137" s="283"/>
      <c r="X137" s="283"/>
      <c r="Y137" s="283"/>
      <c r="Z137" s="283"/>
      <c r="AA137" s="283"/>
      <c r="AB137" s="284"/>
      <c r="AC137" s="181"/>
      <c r="AD137" s="188"/>
    </row>
    <row r="138" spans="2:30" outlineLevel="1" x14ac:dyDescent="0.25">
      <c r="B138" s="160" t="str">
        <f>IF(C138&gt;0,IFERROR(_xlfn.IFS(D138&lt;=DATE(YEAR('Basisdaten zum Projekt'!$E$12),MONTH('Basisdaten zum Projekt'!$E$12),1),'Basisdaten zum Projekt'!$A$12,D138&lt;=DATE(YEAR('Basisdaten zum Projekt'!$E$13),MONTH('Basisdaten zum Projekt'!$E$13),1),'Basisdaten zum Projekt'!$A$13,D138&lt;=DATE(YEAR('Basisdaten zum Projekt'!$E$14),MONTH('Basisdaten zum Projekt'!$E$14),1),'Basisdaten zum Projekt'!$A$14,D138&lt;=DATE(YEAR('Basisdaten zum Projekt'!$E$15),MONTH('Basisdaten zum Projekt'!$E$15),1),'Basisdaten zum Projekt'!$A$15,D138&lt;=DATE(YEAR('Basisdaten zum Projekt'!$E$16),MONTH('Basisdaten zum Projekt'!$E$16),1),'Basisdaten zum Projekt'!$A$16),""),"")</f>
        <v/>
      </c>
      <c r="C138" s="160">
        <f>IF(C134&gt;0,C134+1,IF(DATE(YEAR('Basisdaten zum Projekt'!$C$5),MONTH('Basisdaten zum Projekt'!$C$5),1)=D138,1,0))</f>
        <v>70</v>
      </c>
      <c r="D138" s="161">
        <f>DATE(YEAR(D134),MONTH(D134)+1,DAY(D134))</f>
        <v>46753</v>
      </c>
      <c r="E138" s="183"/>
      <c r="F138" s="184">
        <f t="shared" ref="F138:F149" si="51">215/12*E138</f>
        <v>0</v>
      </c>
      <c r="G138" s="185"/>
      <c r="H138" s="183"/>
      <c r="I138" s="184">
        <f t="shared" ref="I138:I149" si="52">215/12*H138</f>
        <v>0</v>
      </c>
      <c r="J138" s="186"/>
      <c r="M138" s="161">
        <f t="shared" si="40"/>
        <v>46753</v>
      </c>
      <c r="N138" s="166"/>
      <c r="O138" s="166"/>
      <c r="P138" s="166"/>
      <c r="Q138" s="166"/>
      <c r="R138" s="166"/>
      <c r="S138" s="166"/>
      <c r="T138" s="166"/>
      <c r="U138" s="166"/>
      <c r="V138" s="166"/>
      <c r="W138" s="166"/>
      <c r="X138" s="166"/>
      <c r="Y138" s="166"/>
      <c r="Z138" s="166"/>
      <c r="AA138" s="166"/>
      <c r="AB138" s="166"/>
      <c r="AC138" s="137">
        <f t="shared" ref="AC138:AC149" si="53">SUM(N138:AB138)</f>
        <v>0</v>
      </c>
      <c r="AD138" s="167"/>
    </row>
    <row r="139" spans="2:30" outlineLevel="1" x14ac:dyDescent="0.25">
      <c r="B139" s="160" t="str">
        <f>IF(C139&gt;0,IFERROR(_xlfn.IFS(D139&lt;=DATE(YEAR('Basisdaten zum Projekt'!$E$12),MONTH('Basisdaten zum Projekt'!$E$12),1),'Basisdaten zum Projekt'!$A$12,D139&lt;=DATE(YEAR('Basisdaten zum Projekt'!$E$13),MONTH('Basisdaten zum Projekt'!$E$13),1),'Basisdaten zum Projekt'!$A$13,D139&lt;=DATE(YEAR('Basisdaten zum Projekt'!$E$14),MONTH('Basisdaten zum Projekt'!$E$14),1),'Basisdaten zum Projekt'!$A$14,D139&lt;=DATE(YEAR('Basisdaten zum Projekt'!$E$15),MONTH('Basisdaten zum Projekt'!$E$15),1),'Basisdaten zum Projekt'!$A$15,D139&lt;=DATE(YEAR('Basisdaten zum Projekt'!$E$16),MONTH('Basisdaten zum Projekt'!$E$16),1),'Basisdaten zum Projekt'!$A$16),""),"")</f>
        <v/>
      </c>
      <c r="C139" s="160">
        <f>IF(C138&gt;0,C138+1,IF(DATE(YEAR('Basisdaten zum Projekt'!$C$5),MONTH('Basisdaten zum Projekt'!$C$5),1)=D139,1,0))</f>
        <v>71</v>
      </c>
      <c r="D139" s="161">
        <f t="shared" ref="D139:D149" si="54">DATE(YEAR(D138),MONTH(D138)+1,DAY(D138))</f>
        <v>46784</v>
      </c>
      <c r="E139" s="162"/>
      <c r="F139" s="115">
        <f t="shared" si="51"/>
        <v>0</v>
      </c>
      <c r="G139" s="163"/>
      <c r="H139" s="162"/>
      <c r="I139" s="115">
        <f t="shared" si="52"/>
        <v>0</v>
      </c>
      <c r="J139" s="164"/>
      <c r="M139" s="161">
        <f t="shared" si="40"/>
        <v>46784</v>
      </c>
      <c r="N139" s="166"/>
      <c r="O139" s="166"/>
      <c r="P139" s="166"/>
      <c r="Q139" s="166"/>
      <c r="R139" s="166"/>
      <c r="S139" s="166"/>
      <c r="T139" s="166"/>
      <c r="U139" s="166"/>
      <c r="V139" s="166"/>
      <c r="W139" s="166"/>
      <c r="X139" s="166"/>
      <c r="Y139" s="166"/>
      <c r="Z139" s="166"/>
      <c r="AA139" s="166"/>
      <c r="AB139" s="166"/>
      <c r="AC139" s="137">
        <f t="shared" si="53"/>
        <v>0</v>
      </c>
      <c r="AD139" s="167"/>
    </row>
    <row r="140" spans="2:30" outlineLevel="1" x14ac:dyDescent="0.25">
      <c r="B140" s="160" t="str">
        <f>IF(C140&gt;0,IFERROR(_xlfn.IFS(D140&lt;=DATE(YEAR('Basisdaten zum Projekt'!$E$12),MONTH('Basisdaten zum Projekt'!$E$12),1),'Basisdaten zum Projekt'!$A$12,D140&lt;=DATE(YEAR('Basisdaten zum Projekt'!$E$13),MONTH('Basisdaten zum Projekt'!$E$13),1),'Basisdaten zum Projekt'!$A$13,D140&lt;=DATE(YEAR('Basisdaten zum Projekt'!$E$14),MONTH('Basisdaten zum Projekt'!$E$14),1),'Basisdaten zum Projekt'!$A$14,D140&lt;=DATE(YEAR('Basisdaten zum Projekt'!$E$15),MONTH('Basisdaten zum Projekt'!$E$15),1),'Basisdaten zum Projekt'!$A$15,D140&lt;=DATE(YEAR('Basisdaten zum Projekt'!$E$16),MONTH('Basisdaten zum Projekt'!$E$16),1),'Basisdaten zum Projekt'!$A$16),""),"")</f>
        <v/>
      </c>
      <c r="C140" s="160">
        <f>IF(C139&gt;0,C139+1,IF(DATE(YEAR('Basisdaten zum Projekt'!$C$5),MONTH('Basisdaten zum Projekt'!$C$5),1)=D140,1,0))</f>
        <v>72</v>
      </c>
      <c r="D140" s="161">
        <f t="shared" si="54"/>
        <v>46813</v>
      </c>
      <c r="E140" s="162"/>
      <c r="F140" s="115">
        <f t="shared" si="51"/>
        <v>0</v>
      </c>
      <c r="G140" s="163"/>
      <c r="H140" s="162"/>
      <c r="I140" s="115">
        <f t="shared" si="52"/>
        <v>0</v>
      </c>
      <c r="J140" s="164"/>
      <c r="M140" s="161">
        <f t="shared" si="40"/>
        <v>46813</v>
      </c>
      <c r="N140" s="166"/>
      <c r="O140" s="166"/>
      <c r="P140" s="166"/>
      <c r="Q140" s="166"/>
      <c r="R140" s="166"/>
      <c r="S140" s="166"/>
      <c r="T140" s="166"/>
      <c r="U140" s="166"/>
      <c r="V140" s="166"/>
      <c r="W140" s="166"/>
      <c r="X140" s="166"/>
      <c r="Y140" s="166"/>
      <c r="Z140" s="166"/>
      <c r="AA140" s="166"/>
      <c r="AB140" s="166"/>
      <c r="AC140" s="137">
        <f t="shared" si="53"/>
        <v>0</v>
      </c>
      <c r="AD140" s="167"/>
    </row>
    <row r="141" spans="2:30" outlineLevel="1" x14ac:dyDescent="0.25">
      <c r="B141" s="160" t="str">
        <f>IF(C141&gt;0,IFERROR(_xlfn.IFS(D141&lt;=DATE(YEAR('Basisdaten zum Projekt'!$E$12),MONTH('Basisdaten zum Projekt'!$E$12),1),'Basisdaten zum Projekt'!$A$12,D141&lt;=DATE(YEAR('Basisdaten zum Projekt'!$E$13),MONTH('Basisdaten zum Projekt'!$E$13),1),'Basisdaten zum Projekt'!$A$13,D141&lt;=DATE(YEAR('Basisdaten zum Projekt'!$E$14),MONTH('Basisdaten zum Projekt'!$E$14),1),'Basisdaten zum Projekt'!$A$14,D141&lt;=DATE(YEAR('Basisdaten zum Projekt'!$E$15),MONTH('Basisdaten zum Projekt'!$E$15),1),'Basisdaten zum Projekt'!$A$15,D141&lt;=DATE(YEAR('Basisdaten zum Projekt'!$E$16),MONTH('Basisdaten zum Projekt'!$E$16),1),'Basisdaten zum Projekt'!$A$16),""),"")</f>
        <v/>
      </c>
      <c r="C141" s="160">
        <f>IF(C140&gt;0,C140+1,IF(DATE(YEAR('Basisdaten zum Projekt'!$C$5),MONTH('Basisdaten zum Projekt'!$C$5),1)=D141,1,0))</f>
        <v>73</v>
      </c>
      <c r="D141" s="161">
        <f t="shared" si="54"/>
        <v>46844</v>
      </c>
      <c r="E141" s="162"/>
      <c r="F141" s="115">
        <f t="shared" si="51"/>
        <v>0</v>
      </c>
      <c r="G141" s="163"/>
      <c r="H141" s="162"/>
      <c r="I141" s="115">
        <f t="shared" si="52"/>
        <v>0</v>
      </c>
      <c r="J141" s="164"/>
      <c r="M141" s="161">
        <f t="shared" si="40"/>
        <v>46844</v>
      </c>
      <c r="N141" s="166"/>
      <c r="O141" s="166"/>
      <c r="P141" s="166"/>
      <c r="Q141" s="166"/>
      <c r="R141" s="166"/>
      <c r="S141" s="166"/>
      <c r="T141" s="166"/>
      <c r="U141" s="166"/>
      <c r="V141" s="166"/>
      <c r="W141" s="166"/>
      <c r="X141" s="166"/>
      <c r="Y141" s="166"/>
      <c r="Z141" s="166"/>
      <c r="AA141" s="166"/>
      <c r="AB141" s="166"/>
      <c r="AC141" s="137">
        <f t="shared" si="53"/>
        <v>0</v>
      </c>
      <c r="AD141" s="167"/>
    </row>
    <row r="142" spans="2:30" outlineLevel="1" x14ac:dyDescent="0.25">
      <c r="B142" s="160" t="str">
        <f>IF(C142&gt;0,IFERROR(_xlfn.IFS(D142&lt;=DATE(YEAR('Basisdaten zum Projekt'!$E$12),MONTH('Basisdaten zum Projekt'!$E$12),1),'Basisdaten zum Projekt'!$A$12,D142&lt;=DATE(YEAR('Basisdaten zum Projekt'!$E$13),MONTH('Basisdaten zum Projekt'!$E$13),1),'Basisdaten zum Projekt'!$A$13,D142&lt;=DATE(YEAR('Basisdaten zum Projekt'!$E$14),MONTH('Basisdaten zum Projekt'!$E$14),1),'Basisdaten zum Projekt'!$A$14,D142&lt;=DATE(YEAR('Basisdaten zum Projekt'!$E$15),MONTH('Basisdaten zum Projekt'!$E$15),1),'Basisdaten zum Projekt'!$A$15,D142&lt;=DATE(YEAR('Basisdaten zum Projekt'!$E$16),MONTH('Basisdaten zum Projekt'!$E$16),1),'Basisdaten zum Projekt'!$A$16),""),"")</f>
        <v/>
      </c>
      <c r="C142" s="160">
        <f>IF(C141&gt;0,C141+1,IF(DATE(YEAR('Basisdaten zum Projekt'!$C$5),MONTH('Basisdaten zum Projekt'!$C$5),1)=D142,1,0))</f>
        <v>74</v>
      </c>
      <c r="D142" s="161">
        <f t="shared" si="54"/>
        <v>46874</v>
      </c>
      <c r="E142" s="162"/>
      <c r="F142" s="115">
        <f t="shared" si="51"/>
        <v>0</v>
      </c>
      <c r="G142" s="163"/>
      <c r="H142" s="162"/>
      <c r="I142" s="115">
        <f t="shared" si="52"/>
        <v>0</v>
      </c>
      <c r="J142" s="164"/>
      <c r="M142" s="161">
        <f t="shared" si="40"/>
        <v>46874</v>
      </c>
      <c r="N142" s="166"/>
      <c r="O142" s="166"/>
      <c r="P142" s="166"/>
      <c r="Q142" s="166"/>
      <c r="R142" s="166"/>
      <c r="S142" s="166"/>
      <c r="T142" s="166"/>
      <c r="U142" s="166"/>
      <c r="V142" s="166"/>
      <c r="W142" s="166"/>
      <c r="X142" s="166"/>
      <c r="Y142" s="166"/>
      <c r="Z142" s="166"/>
      <c r="AA142" s="166"/>
      <c r="AB142" s="166"/>
      <c r="AC142" s="137">
        <f t="shared" si="53"/>
        <v>0</v>
      </c>
      <c r="AD142" s="167"/>
    </row>
    <row r="143" spans="2:30" outlineLevel="1" x14ac:dyDescent="0.25">
      <c r="B143" s="160" t="str">
        <f>IF(C143&gt;0,IFERROR(_xlfn.IFS(D143&lt;=DATE(YEAR('Basisdaten zum Projekt'!$E$12),MONTH('Basisdaten zum Projekt'!$E$12),1),'Basisdaten zum Projekt'!$A$12,D143&lt;=DATE(YEAR('Basisdaten zum Projekt'!$E$13),MONTH('Basisdaten zum Projekt'!$E$13),1),'Basisdaten zum Projekt'!$A$13,D143&lt;=DATE(YEAR('Basisdaten zum Projekt'!$E$14),MONTH('Basisdaten zum Projekt'!$E$14),1),'Basisdaten zum Projekt'!$A$14,D143&lt;=DATE(YEAR('Basisdaten zum Projekt'!$E$15),MONTH('Basisdaten zum Projekt'!$E$15),1),'Basisdaten zum Projekt'!$A$15,D143&lt;=DATE(YEAR('Basisdaten zum Projekt'!$E$16),MONTH('Basisdaten zum Projekt'!$E$16),1),'Basisdaten zum Projekt'!$A$16),""),"")</f>
        <v/>
      </c>
      <c r="C143" s="160">
        <f>IF(C142&gt;0,C142+1,IF(DATE(YEAR('Basisdaten zum Projekt'!$C$5),MONTH('Basisdaten zum Projekt'!$C$5),1)=D143,1,0))</f>
        <v>75</v>
      </c>
      <c r="D143" s="161">
        <f t="shared" si="54"/>
        <v>46905</v>
      </c>
      <c r="E143" s="162"/>
      <c r="F143" s="115">
        <f t="shared" si="51"/>
        <v>0</v>
      </c>
      <c r="G143" s="163"/>
      <c r="H143" s="162"/>
      <c r="I143" s="115">
        <f t="shared" si="52"/>
        <v>0</v>
      </c>
      <c r="J143" s="164"/>
      <c r="M143" s="161">
        <f t="shared" si="40"/>
        <v>46905</v>
      </c>
      <c r="N143" s="166"/>
      <c r="O143" s="166"/>
      <c r="P143" s="166"/>
      <c r="Q143" s="166"/>
      <c r="R143" s="166"/>
      <c r="S143" s="166"/>
      <c r="T143" s="166"/>
      <c r="U143" s="166"/>
      <c r="V143" s="166"/>
      <c r="W143" s="166"/>
      <c r="X143" s="166"/>
      <c r="Y143" s="166"/>
      <c r="Z143" s="166"/>
      <c r="AA143" s="166"/>
      <c r="AB143" s="166"/>
      <c r="AC143" s="137">
        <f t="shared" si="53"/>
        <v>0</v>
      </c>
      <c r="AD143" s="167"/>
    </row>
    <row r="144" spans="2:30" outlineLevel="1" x14ac:dyDescent="0.25">
      <c r="B144" s="160" t="str">
        <f>IF(C144&gt;0,IFERROR(_xlfn.IFS(D144&lt;=DATE(YEAR('Basisdaten zum Projekt'!$E$12),MONTH('Basisdaten zum Projekt'!$E$12),1),'Basisdaten zum Projekt'!$A$12,D144&lt;=DATE(YEAR('Basisdaten zum Projekt'!$E$13),MONTH('Basisdaten zum Projekt'!$E$13),1),'Basisdaten zum Projekt'!$A$13,D144&lt;=DATE(YEAR('Basisdaten zum Projekt'!$E$14),MONTH('Basisdaten zum Projekt'!$E$14),1),'Basisdaten zum Projekt'!$A$14,D144&lt;=DATE(YEAR('Basisdaten zum Projekt'!$E$15),MONTH('Basisdaten zum Projekt'!$E$15),1),'Basisdaten zum Projekt'!$A$15,D144&lt;=DATE(YEAR('Basisdaten zum Projekt'!$E$16),MONTH('Basisdaten zum Projekt'!$E$16),1),'Basisdaten zum Projekt'!$A$16),""),"")</f>
        <v/>
      </c>
      <c r="C144" s="160">
        <f>IF(C143&gt;0,C143+1,IF(DATE(YEAR('Basisdaten zum Projekt'!$C$5),MONTH('Basisdaten zum Projekt'!$C$5),1)=D144,1,0))</f>
        <v>76</v>
      </c>
      <c r="D144" s="161">
        <f t="shared" si="54"/>
        <v>46935</v>
      </c>
      <c r="E144" s="162"/>
      <c r="F144" s="115">
        <f t="shared" si="51"/>
        <v>0</v>
      </c>
      <c r="G144" s="163"/>
      <c r="H144" s="162"/>
      <c r="I144" s="115">
        <f t="shared" si="52"/>
        <v>0</v>
      </c>
      <c r="J144" s="164"/>
      <c r="M144" s="161">
        <f t="shared" si="40"/>
        <v>46935</v>
      </c>
      <c r="N144" s="166"/>
      <c r="O144" s="166"/>
      <c r="P144" s="166"/>
      <c r="Q144" s="166"/>
      <c r="R144" s="166"/>
      <c r="S144" s="166"/>
      <c r="T144" s="166"/>
      <c r="U144" s="166"/>
      <c r="V144" s="166"/>
      <c r="W144" s="166"/>
      <c r="X144" s="166"/>
      <c r="Y144" s="166"/>
      <c r="Z144" s="166"/>
      <c r="AA144" s="166"/>
      <c r="AB144" s="166"/>
      <c r="AC144" s="137">
        <f t="shared" si="53"/>
        <v>0</v>
      </c>
      <c r="AD144" s="167"/>
    </row>
    <row r="145" spans="1:30" outlineLevel="1" x14ac:dyDescent="0.25">
      <c r="B145" s="160" t="str">
        <f>IF(C145&gt;0,IFERROR(_xlfn.IFS(D145&lt;=DATE(YEAR('Basisdaten zum Projekt'!$E$12),MONTH('Basisdaten zum Projekt'!$E$12),1),'Basisdaten zum Projekt'!$A$12,D145&lt;=DATE(YEAR('Basisdaten zum Projekt'!$E$13),MONTH('Basisdaten zum Projekt'!$E$13),1),'Basisdaten zum Projekt'!$A$13,D145&lt;=DATE(YEAR('Basisdaten zum Projekt'!$E$14),MONTH('Basisdaten zum Projekt'!$E$14),1),'Basisdaten zum Projekt'!$A$14,D145&lt;=DATE(YEAR('Basisdaten zum Projekt'!$E$15),MONTH('Basisdaten zum Projekt'!$E$15),1),'Basisdaten zum Projekt'!$A$15,D145&lt;=DATE(YEAR('Basisdaten zum Projekt'!$E$16),MONTH('Basisdaten zum Projekt'!$E$16),1),'Basisdaten zum Projekt'!$A$16),""),"")</f>
        <v/>
      </c>
      <c r="C145" s="160">
        <f>IF(C144&gt;0,C144+1,IF(DATE(YEAR('Basisdaten zum Projekt'!$C$5),MONTH('Basisdaten zum Projekt'!$C$5),1)=D145,1,0))</f>
        <v>77</v>
      </c>
      <c r="D145" s="161">
        <f t="shared" si="54"/>
        <v>46966</v>
      </c>
      <c r="E145" s="162"/>
      <c r="F145" s="115">
        <f t="shared" si="51"/>
        <v>0</v>
      </c>
      <c r="G145" s="163"/>
      <c r="H145" s="162"/>
      <c r="I145" s="115">
        <f t="shared" si="52"/>
        <v>0</v>
      </c>
      <c r="J145" s="164"/>
      <c r="M145" s="161">
        <f t="shared" si="40"/>
        <v>46966</v>
      </c>
      <c r="N145" s="166"/>
      <c r="O145" s="166"/>
      <c r="P145" s="166"/>
      <c r="Q145" s="166"/>
      <c r="R145" s="166"/>
      <c r="S145" s="166"/>
      <c r="T145" s="166"/>
      <c r="U145" s="166"/>
      <c r="V145" s="166"/>
      <c r="W145" s="166"/>
      <c r="X145" s="166"/>
      <c r="Y145" s="166"/>
      <c r="Z145" s="166"/>
      <c r="AA145" s="166"/>
      <c r="AB145" s="166"/>
      <c r="AC145" s="137">
        <f t="shared" si="53"/>
        <v>0</v>
      </c>
      <c r="AD145" s="167"/>
    </row>
    <row r="146" spans="1:30" outlineLevel="1" x14ac:dyDescent="0.25">
      <c r="B146" s="160" t="str">
        <f>IF(C146&gt;0,IFERROR(_xlfn.IFS(D146&lt;=DATE(YEAR('Basisdaten zum Projekt'!$E$12),MONTH('Basisdaten zum Projekt'!$E$12),1),'Basisdaten zum Projekt'!$A$12,D146&lt;=DATE(YEAR('Basisdaten zum Projekt'!$E$13),MONTH('Basisdaten zum Projekt'!$E$13),1),'Basisdaten zum Projekt'!$A$13,D146&lt;=DATE(YEAR('Basisdaten zum Projekt'!$E$14),MONTH('Basisdaten zum Projekt'!$E$14),1),'Basisdaten zum Projekt'!$A$14,D146&lt;=DATE(YEAR('Basisdaten zum Projekt'!$E$15),MONTH('Basisdaten zum Projekt'!$E$15),1),'Basisdaten zum Projekt'!$A$15,D146&lt;=DATE(YEAR('Basisdaten zum Projekt'!$E$16),MONTH('Basisdaten zum Projekt'!$E$16),1),'Basisdaten zum Projekt'!$A$16),""),"")</f>
        <v/>
      </c>
      <c r="C146" s="160">
        <f>IF(C145&gt;0,C145+1,IF(DATE(YEAR('Basisdaten zum Projekt'!$C$5),MONTH('Basisdaten zum Projekt'!$C$5),1)=D146,1,0))</f>
        <v>78</v>
      </c>
      <c r="D146" s="161">
        <f t="shared" si="54"/>
        <v>46997</v>
      </c>
      <c r="E146" s="162"/>
      <c r="F146" s="115">
        <f t="shared" si="51"/>
        <v>0</v>
      </c>
      <c r="G146" s="163"/>
      <c r="H146" s="162"/>
      <c r="I146" s="115">
        <f t="shared" si="52"/>
        <v>0</v>
      </c>
      <c r="J146" s="164"/>
      <c r="M146" s="161">
        <f t="shared" si="40"/>
        <v>46997</v>
      </c>
      <c r="N146" s="166"/>
      <c r="O146" s="166"/>
      <c r="P146" s="166"/>
      <c r="Q146" s="166"/>
      <c r="R146" s="166"/>
      <c r="S146" s="166"/>
      <c r="T146" s="166"/>
      <c r="U146" s="166"/>
      <c r="V146" s="166"/>
      <c r="W146" s="166"/>
      <c r="X146" s="166"/>
      <c r="Y146" s="166"/>
      <c r="Z146" s="166"/>
      <c r="AA146" s="166"/>
      <c r="AB146" s="166"/>
      <c r="AC146" s="137">
        <f t="shared" si="53"/>
        <v>0</v>
      </c>
      <c r="AD146" s="167"/>
    </row>
    <row r="147" spans="1:30" outlineLevel="1" x14ac:dyDescent="0.25">
      <c r="B147" s="160" t="str">
        <f>IF(C147&gt;0,IFERROR(_xlfn.IFS(D147&lt;=DATE(YEAR('Basisdaten zum Projekt'!$E$12),MONTH('Basisdaten zum Projekt'!$E$12),1),'Basisdaten zum Projekt'!$A$12,D147&lt;=DATE(YEAR('Basisdaten zum Projekt'!$E$13),MONTH('Basisdaten zum Projekt'!$E$13),1),'Basisdaten zum Projekt'!$A$13,D147&lt;=DATE(YEAR('Basisdaten zum Projekt'!$E$14),MONTH('Basisdaten zum Projekt'!$E$14),1),'Basisdaten zum Projekt'!$A$14,D147&lt;=DATE(YEAR('Basisdaten zum Projekt'!$E$15),MONTH('Basisdaten zum Projekt'!$E$15),1),'Basisdaten zum Projekt'!$A$15,D147&lt;=DATE(YEAR('Basisdaten zum Projekt'!$E$16),MONTH('Basisdaten zum Projekt'!$E$16),1),'Basisdaten zum Projekt'!$A$16),""),"")</f>
        <v/>
      </c>
      <c r="C147" s="160">
        <f>IF(C146&gt;0,C146+1,IF(DATE(YEAR('Basisdaten zum Projekt'!$C$5),MONTH('Basisdaten zum Projekt'!$C$5),1)=D147,1,0))</f>
        <v>79</v>
      </c>
      <c r="D147" s="161">
        <f t="shared" si="54"/>
        <v>47027</v>
      </c>
      <c r="E147" s="162"/>
      <c r="F147" s="115">
        <f t="shared" si="51"/>
        <v>0</v>
      </c>
      <c r="G147" s="163"/>
      <c r="H147" s="162"/>
      <c r="I147" s="115">
        <f t="shared" si="52"/>
        <v>0</v>
      </c>
      <c r="J147" s="164"/>
      <c r="M147" s="161">
        <f t="shared" si="40"/>
        <v>47027</v>
      </c>
      <c r="N147" s="166"/>
      <c r="O147" s="166"/>
      <c r="P147" s="166"/>
      <c r="Q147" s="166"/>
      <c r="R147" s="166"/>
      <c r="S147" s="166"/>
      <c r="T147" s="166"/>
      <c r="U147" s="166"/>
      <c r="V147" s="166"/>
      <c r="W147" s="166"/>
      <c r="X147" s="166"/>
      <c r="Y147" s="166"/>
      <c r="Z147" s="166"/>
      <c r="AA147" s="166"/>
      <c r="AB147" s="166"/>
      <c r="AC147" s="137">
        <f t="shared" si="53"/>
        <v>0</v>
      </c>
      <c r="AD147" s="167"/>
    </row>
    <row r="148" spans="1:30" outlineLevel="1" x14ac:dyDescent="0.25">
      <c r="B148" s="160" t="str">
        <f>IF(C148&gt;0,IFERROR(_xlfn.IFS(D148&lt;=DATE(YEAR('Basisdaten zum Projekt'!$E$12),MONTH('Basisdaten zum Projekt'!$E$12),1),'Basisdaten zum Projekt'!$A$12,D148&lt;=DATE(YEAR('Basisdaten zum Projekt'!$E$13),MONTH('Basisdaten zum Projekt'!$E$13),1),'Basisdaten zum Projekt'!$A$13,D148&lt;=DATE(YEAR('Basisdaten zum Projekt'!$E$14),MONTH('Basisdaten zum Projekt'!$E$14),1),'Basisdaten zum Projekt'!$A$14,D148&lt;=DATE(YEAR('Basisdaten zum Projekt'!$E$15),MONTH('Basisdaten zum Projekt'!$E$15),1),'Basisdaten zum Projekt'!$A$15,D148&lt;=DATE(YEAR('Basisdaten zum Projekt'!$E$16),MONTH('Basisdaten zum Projekt'!$E$16),1),'Basisdaten zum Projekt'!$A$16),""),"")</f>
        <v/>
      </c>
      <c r="C148" s="160">
        <f>IF(C147&gt;0,C147+1,IF(DATE(YEAR('Basisdaten zum Projekt'!$C$5),MONTH('Basisdaten zum Projekt'!$C$5),1)=D148,1,0))</f>
        <v>80</v>
      </c>
      <c r="D148" s="161">
        <f t="shared" si="54"/>
        <v>47058</v>
      </c>
      <c r="E148" s="162"/>
      <c r="F148" s="115">
        <f t="shared" si="51"/>
        <v>0</v>
      </c>
      <c r="G148" s="163"/>
      <c r="H148" s="162"/>
      <c r="I148" s="115">
        <f t="shared" si="52"/>
        <v>0</v>
      </c>
      <c r="J148" s="164"/>
      <c r="M148" s="161">
        <f t="shared" si="40"/>
        <v>47058</v>
      </c>
      <c r="N148" s="166"/>
      <c r="O148" s="166"/>
      <c r="P148" s="166"/>
      <c r="Q148" s="166"/>
      <c r="R148" s="166"/>
      <c r="S148" s="166"/>
      <c r="T148" s="166"/>
      <c r="U148" s="166"/>
      <c r="V148" s="166"/>
      <c r="W148" s="166"/>
      <c r="X148" s="166"/>
      <c r="Y148" s="166"/>
      <c r="Z148" s="166"/>
      <c r="AA148" s="166"/>
      <c r="AB148" s="166"/>
      <c r="AC148" s="137">
        <f t="shared" si="53"/>
        <v>0</v>
      </c>
      <c r="AD148" s="167"/>
    </row>
    <row r="149" spans="1:30" outlineLevel="1" x14ac:dyDescent="0.25">
      <c r="B149" s="160" t="str">
        <f>IF(C149&gt;0,IFERROR(_xlfn.IFS(D149&lt;=DATE(YEAR('Basisdaten zum Projekt'!$E$12),MONTH('Basisdaten zum Projekt'!$E$12),1),'Basisdaten zum Projekt'!$A$12,D149&lt;=DATE(YEAR('Basisdaten zum Projekt'!$E$13),MONTH('Basisdaten zum Projekt'!$E$13),1),'Basisdaten zum Projekt'!$A$13,D149&lt;=DATE(YEAR('Basisdaten zum Projekt'!$E$14),MONTH('Basisdaten zum Projekt'!$E$14),1),'Basisdaten zum Projekt'!$A$14,D149&lt;=DATE(YEAR('Basisdaten zum Projekt'!$E$15),MONTH('Basisdaten zum Projekt'!$E$15),1),'Basisdaten zum Projekt'!$A$15,D149&lt;=DATE(YEAR('Basisdaten zum Projekt'!$E$16),MONTH('Basisdaten zum Projekt'!$E$16),1),'Basisdaten zum Projekt'!$A$16),""),"")</f>
        <v/>
      </c>
      <c r="C149" s="160">
        <f>IF(C148&gt;0,C148+1,IF(DATE(YEAR('Basisdaten zum Projekt'!$C$5),MONTH('Basisdaten zum Projekt'!$C$5),1)=D149,1,0))</f>
        <v>81</v>
      </c>
      <c r="D149" s="161">
        <f t="shared" si="54"/>
        <v>47088</v>
      </c>
      <c r="E149" s="162"/>
      <c r="F149" s="115">
        <f t="shared" si="51"/>
        <v>0</v>
      </c>
      <c r="G149" s="163"/>
      <c r="H149" s="162"/>
      <c r="I149" s="115">
        <f t="shared" si="52"/>
        <v>0</v>
      </c>
      <c r="J149" s="164"/>
      <c r="M149" s="161">
        <f t="shared" si="40"/>
        <v>47088</v>
      </c>
      <c r="N149" s="166"/>
      <c r="O149" s="166"/>
      <c r="P149" s="166"/>
      <c r="Q149" s="166"/>
      <c r="R149" s="166"/>
      <c r="S149" s="166"/>
      <c r="T149" s="166"/>
      <c r="U149" s="166"/>
      <c r="V149" s="166"/>
      <c r="W149" s="166"/>
      <c r="X149" s="166"/>
      <c r="Y149" s="166"/>
      <c r="Z149" s="166"/>
      <c r="AA149" s="166"/>
      <c r="AB149" s="166"/>
      <c r="AC149" s="137">
        <f t="shared" si="53"/>
        <v>0</v>
      </c>
      <c r="AD149" s="167"/>
    </row>
    <row r="150" spans="1:30" ht="15.75" thickBot="1" x14ac:dyDescent="0.3">
      <c r="B150" s="169"/>
      <c r="C150" s="170"/>
      <c r="D150" s="171">
        <f>D149</f>
        <v>47088</v>
      </c>
      <c r="E150" s="172"/>
      <c r="F150" s="173">
        <f>SUM(F138:F149)</f>
        <v>0</v>
      </c>
      <c r="G150" s="174">
        <f>SUM(G138:G149)</f>
        <v>0</v>
      </c>
      <c r="H150" s="175"/>
      <c r="I150" s="173">
        <f>SUM(I138:I149)</f>
        <v>0</v>
      </c>
      <c r="J150" s="174">
        <f>SUM(J138:J149)</f>
        <v>0</v>
      </c>
      <c r="M150" s="171">
        <f t="shared" si="40"/>
        <v>47088</v>
      </c>
      <c r="N150" s="177">
        <f>SUM(N138:N149)</f>
        <v>0</v>
      </c>
      <c r="O150" s="177">
        <f>SUM(O138:O149)</f>
        <v>0</v>
      </c>
      <c r="P150" s="177">
        <f>SUM(P138:P149)</f>
        <v>0</v>
      </c>
      <c r="Q150" s="177">
        <f>SUM(Q138:Q149)</f>
        <v>0</v>
      </c>
      <c r="R150" s="177">
        <f>SUM(R138:R149)</f>
        <v>0</v>
      </c>
      <c r="S150" s="177">
        <f t="shared" ref="S150:AB150" si="55">SUM(S138:S149)</f>
        <v>0</v>
      </c>
      <c r="T150" s="177">
        <f t="shared" si="55"/>
        <v>0</v>
      </c>
      <c r="U150" s="177">
        <f t="shared" si="55"/>
        <v>0</v>
      </c>
      <c r="V150" s="177">
        <f t="shared" si="55"/>
        <v>0</v>
      </c>
      <c r="W150" s="177">
        <f t="shared" si="55"/>
        <v>0</v>
      </c>
      <c r="X150" s="177">
        <f t="shared" si="55"/>
        <v>0</v>
      </c>
      <c r="Y150" s="177">
        <f t="shared" si="55"/>
        <v>0</v>
      </c>
      <c r="Z150" s="177">
        <f t="shared" si="55"/>
        <v>0</v>
      </c>
      <c r="AA150" s="177">
        <f t="shared" si="55"/>
        <v>0</v>
      </c>
      <c r="AB150" s="177">
        <f t="shared" si="55"/>
        <v>0</v>
      </c>
      <c r="AC150" s="177">
        <f>SUM(AC138:AC149)</f>
        <v>0</v>
      </c>
      <c r="AD150" s="167"/>
    </row>
    <row r="151" spans="1:30" ht="28.5" customHeight="1" x14ac:dyDescent="0.25">
      <c r="A151" s="19"/>
      <c r="B151" s="19"/>
      <c r="C151" s="19"/>
      <c r="D151" s="19"/>
      <c r="N151" s="178">
        <f>IFERROR(N150/$H$6,0)</f>
        <v>0</v>
      </c>
      <c r="O151" s="178">
        <f>IFERROR(O150/$H$6,0)</f>
        <v>0</v>
      </c>
      <c r="P151" s="178">
        <f>IFERROR(P150/$H$6,0)</f>
        <v>0</v>
      </c>
      <c r="Q151" s="178">
        <f>IFERROR(Q150/$H$6,0)</f>
        <v>0</v>
      </c>
      <c r="R151" s="178">
        <f>IFERROR(R150/$H$6,0)</f>
        <v>0</v>
      </c>
      <c r="S151" s="178">
        <f t="shared" ref="S151:AB151" si="56">IFERROR(S150/$H$6,0)</f>
        <v>0</v>
      </c>
      <c r="T151" s="178">
        <f t="shared" si="56"/>
        <v>0</v>
      </c>
      <c r="U151" s="178">
        <f t="shared" si="56"/>
        <v>0</v>
      </c>
      <c r="V151" s="178">
        <f t="shared" si="56"/>
        <v>0</v>
      </c>
      <c r="W151" s="178">
        <f t="shared" si="56"/>
        <v>0</v>
      </c>
      <c r="X151" s="178">
        <f t="shared" si="56"/>
        <v>0</v>
      </c>
      <c r="Y151" s="178">
        <f t="shared" si="56"/>
        <v>0</v>
      </c>
      <c r="Z151" s="178">
        <f t="shared" si="56"/>
        <v>0</v>
      </c>
      <c r="AA151" s="178">
        <f t="shared" si="56"/>
        <v>0</v>
      </c>
      <c r="AB151" s="178">
        <f t="shared" si="56"/>
        <v>0</v>
      </c>
      <c r="AC151" s="178">
        <f>IFERROR(AC150/$H$6,0)</f>
        <v>0</v>
      </c>
      <c r="AD151" s="180" t="s">
        <v>370</v>
      </c>
    </row>
    <row r="152" spans="1:30" x14ac:dyDescent="0.25">
      <c r="A152" s="19"/>
      <c r="B152" s="19"/>
      <c r="C152" s="19"/>
      <c r="D152" s="19"/>
      <c r="N152" s="189"/>
      <c r="O152" s="189"/>
      <c r="P152" s="189"/>
      <c r="Q152" s="189"/>
      <c r="R152" s="189"/>
      <c r="S152" s="132"/>
      <c r="T152" s="132"/>
      <c r="U152" s="132"/>
      <c r="V152" s="132"/>
      <c r="W152" s="132"/>
      <c r="X152" s="132"/>
      <c r="Y152" s="132"/>
      <c r="Z152" s="132"/>
      <c r="AA152" s="132"/>
      <c r="AB152" s="132"/>
      <c r="AC152" s="189"/>
      <c r="AD152" s="188"/>
    </row>
    <row r="153" spans="1:30" x14ac:dyDescent="0.25">
      <c r="L153" s="168"/>
      <c r="N153" s="132"/>
      <c r="O153" s="132"/>
      <c r="P153" s="132"/>
      <c r="Q153" s="132"/>
      <c r="R153" s="132"/>
      <c r="AC153" s="132"/>
    </row>
    <row r="154" spans="1:30" x14ac:dyDescent="0.25">
      <c r="L154" s="168"/>
      <c r="N154" s="132"/>
      <c r="O154" s="132"/>
      <c r="P154" s="132"/>
      <c r="Q154" s="132"/>
      <c r="R154" s="132"/>
      <c r="AC154" s="132"/>
    </row>
    <row r="155" spans="1:30" x14ac:dyDescent="0.25">
      <c r="N155" s="132"/>
      <c r="O155" s="132"/>
      <c r="P155" s="132"/>
      <c r="Q155" s="132"/>
      <c r="R155" s="132"/>
      <c r="AC155" s="132"/>
    </row>
    <row r="156" spans="1:30" x14ac:dyDescent="0.25">
      <c r="N156" s="132"/>
      <c r="O156" s="132"/>
      <c r="P156" s="132"/>
      <c r="Q156" s="132"/>
      <c r="R156" s="132"/>
      <c r="AC156" s="132"/>
    </row>
    <row r="157" spans="1:30" x14ac:dyDescent="0.25">
      <c r="N157" s="132"/>
      <c r="O157" s="132"/>
      <c r="P157" s="132"/>
      <c r="Q157" s="132"/>
      <c r="R157" s="132"/>
      <c r="AC157" s="132"/>
    </row>
    <row r="158" spans="1:30" x14ac:dyDescent="0.25">
      <c r="N158" s="132"/>
      <c r="O158" s="132"/>
      <c r="P158" s="132"/>
      <c r="Q158" s="132"/>
      <c r="R158" s="132"/>
      <c r="AC158" s="132"/>
    </row>
    <row r="159" spans="1:30" x14ac:dyDescent="0.25">
      <c r="N159" s="132"/>
      <c r="O159" s="132"/>
      <c r="P159" s="132"/>
      <c r="Q159" s="132"/>
      <c r="R159" s="132"/>
      <c r="AC159" s="132"/>
    </row>
    <row r="160" spans="1:30" x14ac:dyDescent="0.25">
      <c r="N160" s="132"/>
      <c r="O160" s="132"/>
      <c r="P160" s="132"/>
      <c r="Q160" s="132"/>
      <c r="R160" s="132"/>
      <c r="AC160" s="132"/>
    </row>
    <row r="161" spans="14:29" x14ac:dyDescent="0.25">
      <c r="N161" s="132"/>
      <c r="O161" s="132"/>
      <c r="P161" s="132"/>
      <c r="Q161" s="132"/>
      <c r="R161" s="132"/>
      <c r="AC161" s="132"/>
    </row>
    <row r="162" spans="14:29" x14ac:dyDescent="0.25">
      <c r="N162" s="132"/>
      <c r="O162" s="132"/>
      <c r="P162" s="132"/>
      <c r="Q162" s="132"/>
      <c r="R162" s="132"/>
      <c r="AC162" s="132"/>
    </row>
    <row r="163" spans="14:29" x14ac:dyDescent="0.25">
      <c r="N163" s="132"/>
      <c r="O163" s="132"/>
      <c r="P163" s="132"/>
      <c r="Q163" s="132"/>
      <c r="R163" s="132"/>
      <c r="AC163" s="132"/>
    </row>
    <row r="164" spans="14:29" x14ac:dyDescent="0.25">
      <c r="N164" s="132"/>
      <c r="O164" s="132"/>
      <c r="P164" s="132"/>
      <c r="Q164" s="132"/>
      <c r="R164" s="132"/>
      <c r="AC164" s="132"/>
    </row>
    <row r="165" spans="14:29" x14ac:dyDescent="0.25">
      <c r="N165" s="132"/>
      <c r="O165" s="132"/>
      <c r="P165" s="132"/>
      <c r="Q165" s="132"/>
      <c r="R165" s="132"/>
      <c r="AC165" s="132"/>
    </row>
    <row r="166" spans="14:29" x14ac:dyDescent="0.25">
      <c r="N166" s="132"/>
      <c r="O166" s="132"/>
      <c r="P166" s="132"/>
      <c r="Q166" s="132"/>
      <c r="R166" s="132"/>
      <c r="AC166" s="132"/>
    </row>
    <row r="167" spans="14:29" x14ac:dyDescent="0.25">
      <c r="N167" s="132"/>
      <c r="O167" s="132"/>
      <c r="P167" s="132"/>
      <c r="Q167" s="132"/>
      <c r="R167" s="132"/>
      <c r="AC167" s="132"/>
    </row>
    <row r="168" spans="14:29" x14ac:dyDescent="0.25">
      <c r="N168" s="132"/>
      <c r="O168" s="132"/>
      <c r="P168" s="132"/>
      <c r="Q168" s="132"/>
      <c r="R168" s="132"/>
      <c r="AC168" s="132"/>
    </row>
    <row r="169" spans="14:29" x14ac:dyDescent="0.25">
      <c r="N169" s="132"/>
      <c r="O169" s="132"/>
      <c r="P169" s="132"/>
      <c r="Q169" s="132"/>
      <c r="R169" s="132"/>
      <c r="AC169" s="132"/>
    </row>
    <row r="170" spans="14:29" x14ac:dyDescent="0.25">
      <c r="N170" s="132"/>
      <c r="O170" s="132"/>
      <c r="P170" s="132"/>
      <c r="Q170" s="132"/>
      <c r="R170" s="132"/>
      <c r="AC170" s="132"/>
    </row>
    <row r="171" spans="14:29" x14ac:dyDescent="0.25">
      <c r="N171" s="132"/>
      <c r="O171" s="132"/>
      <c r="P171" s="132"/>
      <c r="Q171" s="132"/>
      <c r="R171" s="132"/>
      <c r="AC171" s="132"/>
    </row>
    <row r="172" spans="14:29" x14ac:dyDescent="0.25">
      <c r="N172" s="132"/>
      <c r="O172" s="132"/>
      <c r="P172" s="132"/>
      <c r="Q172" s="132"/>
      <c r="R172" s="132"/>
      <c r="AC172" s="132"/>
    </row>
    <row r="173" spans="14:29" x14ac:dyDescent="0.25">
      <c r="N173" s="132"/>
      <c r="O173" s="132"/>
      <c r="P173" s="132"/>
      <c r="Q173" s="132"/>
      <c r="R173" s="132"/>
      <c r="AC173" s="132"/>
    </row>
    <row r="174" spans="14:29" x14ac:dyDescent="0.25">
      <c r="N174" s="132"/>
      <c r="O174" s="132"/>
      <c r="P174" s="132"/>
      <c r="Q174" s="132"/>
      <c r="R174" s="132"/>
      <c r="AC174" s="132"/>
    </row>
    <row r="175" spans="14:29" x14ac:dyDescent="0.25">
      <c r="N175" s="132"/>
      <c r="O175" s="132"/>
      <c r="P175" s="132"/>
      <c r="Q175" s="132"/>
      <c r="R175" s="132"/>
      <c r="AC175" s="132"/>
    </row>
    <row r="176" spans="14:29" x14ac:dyDescent="0.25">
      <c r="N176" s="132"/>
      <c r="O176" s="132"/>
      <c r="P176" s="132"/>
      <c r="Q176" s="132"/>
      <c r="R176" s="132"/>
      <c r="AC176" s="132"/>
    </row>
    <row r="177" spans="14:18" x14ac:dyDescent="0.25">
      <c r="N177" s="132"/>
      <c r="O177" s="132"/>
      <c r="P177" s="132"/>
      <c r="Q177" s="132"/>
      <c r="R177" s="132"/>
    </row>
    <row r="178" spans="14:18" x14ac:dyDescent="0.25">
      <c r="N178" s="132"/>
      <c r="O178" s="132"/>
      <c r="P178" s="132"/>
      <c r="Q178" s="132"/>
      <c r="R178" s="132"/>
    </row>
    <row r="179" spans="14:18" x14ac:dyDescent="0.25">
      <c r="N179" s="132"/>
      <c r="O179" s="132"/>
      <c r="P179" s="132"/>
      <c r="Q179" s="132"/>
      <c r="R179" s="132"/>
    </row>
    <row r="180" spans="14:18" x14ac:dyDescent="0.25">
      <c r="N180" s="132"/>
      <c r="O180" s="132"/>
      <c r="P180" s="132"/>
      <c r="Q180" s="132"/>
      <c r="R180" s="132"/>
    </row>
  </sheetData>
  <mergeCells count="62">
    <mergeCell ref="C3:H3"/>
    <mergeCell ref="M3:AE3"/>
    <mergeCell ref="D6:E6"/>
    <mergeCell ref="C8:C13"/>
    <mergeCell ref="C17:K17"/>
    <mergeCell ref="M17:AE18"/>
    <mergeCell ref="C14:C15"/>
    <mergeCell ref="D14:D15"/>
    <mergeCell ref="C19:E19"/>
    <mergeCell ref="G19:I19"/>
    <mergeCell ref="A20:B20"/>
    <mergeCell ref="A21:A22"/>
    <mergeCell ref="B21:B22"/>
    <mergeCell ref="C21:C22"/>
    <mergeCell ref="D21:D22"/>
    <mergeCell ref="E21:E22"/>
    <mergeCell ref="F21:F22"/>
    <mergeCell ref="G21:G22"/>
    <mergeCell ref="H21:H22"/>
    <mergeCell ref="I21:I22"/>
    <mergeCell ref="J21:J22"/>
    <mergeCell ref="K21:K22"/>
    <mergeCell ref="A23:A24"/>
    <mergeCell ref="B23:B24"/>
    <mergeCell ref="C23:C24"/>
    <mergeCell ref="D23:D24"/>
    <mergeCell ref="E23:E24"/>
    <mergeCell ref="F23:F24"/>
    <mergeCell ref="A25:A26"/>
    <mergeCell ref="B25:B26"/>
    <mergeCell ref="C25:C26"/>
    <mergeCell ref="D25:D26"/>
    <mergeCell ref="E25:E26"/>
    <mergeCell ref="K25:K26"/>
    <mergeCell ref="G23:G24"/>
    <mergeCell ref="H23:H24"/>
    <mergeCell ref="I23:I24"/>
    <mergeCell ref="J23:J24"/>
    <mergeCell ref="K23:K24"/>
    <mergeCell ref="F25:F26"/>
    <mergeCell ref="G25:G26"/>
    <mergeCell ref="H25:H26"/>
    <mergeCell ref="I25:I26"/>
    <mergeCell ref="J25:J26"/>
    <mergeCell ref="A27:A28"/>
    <mergeCell ref="B27:B28"/>
    <mergeCell ref="C27:C28"/>
    <mergeCell ref="D27:D28"/>
    <mergeCell ref="E27:E28"/>
    <mergeCell ref="E46:G46"/>
    <mergeCell ref="H46:J46"/>
    <mergeCell ref="N46:AC46"/>
    <mergeCell ref="J27:J28"/>
    <mergeCell ref="K27:K28"/>
    <mergeCell ref="H35:H41"/>
    <mergeCell ref="B44:J44"/>
    <mergeCell ref="M44:AE44"/>
    <mergeCell ref="C32:I32"/>
    <mergeCell ref="F27:F28"/>
    <mergeCell ref="G27:G28"/>
    <mergeCell ref="H27:H28"/>
    <mergeCell ref="I27:I28"/>
  </mergeCells>
  <conditionalFormatting sqref="J30">
    <cfRule type="cellIs" dxfId="707" priority="221" operator="notEqual">
      <formula>0</formula>
    </cfRule>
  </conditionalFormatting>
  <conditionalFormatting sqref="C48:C59 F48 C93:C104 C108:C119 C123:C134 C138:C149 F50 G151:G186">
    <cfRule type="cellIs" dxfId="706" priority="220" operator="equal">
      <formula>0</formula>
    </cfRule>
  </conditionalFormatting>
  <conditionalFormatting sqref="AC48:AC59">
    <cfRule type="cellIs" dxfId="705" priority="219" operator="equal">
      <formula>0</formula>
    </cfRule>
  </conditionalFormatting>
  <conditionalFormatting sqref="F60:F62">
    <cfRule type="cellIs" dxfId="704" priority="218" operator="equal">
      <formula>0</formula>
    </cfRule>
  </conditionalFormatting>
  <conditionalFormatting sqref="F49">
    <cfRule type="cellIs" dxfId="703" priority="217" operator="equal">
      <formula>0</formula>
    </cfRule>
  </conditionalFormatting>
  <conditionalFormatting sqref="F75:F77">
    <cfRule type="cellIs" dxfId="702" priority="216" operator="equal">
      <formula>0</formula>
    </cfRule>
  </conditionalFormatting>
  <conditionalFormatting sqref="F90:F92">
    <cfRule type="cellIs" dxfId="701" priority="215" operator="equal">
      <formula>0</formula>
    </cfRule>
  </conditionalFormatting>
  <conditionalFormatting sqref="F105:F107">
    <cfRule type="cellIs" dxfId="700" priority="214" operator="equal">
      <formula>0</formula>
    </cfRule>
  </conditionalFormatting>
  <conditionalFormatting sqref="F120:F122">
    <cfRule type="cellIs" dxfId="699" priority="213" operator="equal">
      <formula>0</formula>
    </cfRule>
  </conditionalFormatting>
  <conditionalFormatting sqref="F135:F137">
    <cfRule type="cellIs" dxfId="698" priority="212" operator="equal">
      <formula>0</formula>
    </cfRule>
  </conditionalFormatting>
  <conditionalFormatting sqref="F51:F59">
    <cfRule type="cellIs" dxfId="697" priority="211" operator="equal">
      <formula>0</formula>
    </cfRule>
  </conditionalFormatting>
  <conditionalFormatting sqref="E42:H43 AC15:AC16">
    <cfRule type="cellIs" dxfId="696" priority="210" operator="equal">
      <formula>0</formula>
    </cfRule>
  </conditionalFormatting>
  <conditionalFormatting sqref="I43:J43">
    <cfRule type="cellIs" dxfId="695" priority="209" operator="notEqual">
      <formula>0</formula>
    </cfRule>
  </conditionalFormatting>
  <conditionalFormatting sqref="K30:K31">
    <cfRule type="cellIs" dxfId="694" priority="207" operator="notEqual">
      <formula>0</formula>
    </cfRule>
  </conditionalFormatting>
  <conditionalFormatting sqref="I42:J42">
    <cfRule type="cellIs" dxfId="693" priority="206" operator="equal">
      <formula>0</formula>
    </cfRule>
  </conditionalFormatting>
  <conditionalFormatting sqref="B93:B104 B108:B119 B122:B134 B138:B149 B48:B59">
    <cfRule type="cellIs" dxfId="692" priority="205" operator="equal">
      <formula>"P1"</formula>
    </cfRule>
  </conditionalFormatting>
  <conditionalFormatting sqref="B93:B104 B108:B119 B122:B134 B138:B149 B48:B59">
    <cfRule type="cellIs" dxfId="691" priority="204" operator="equal">
      <formula>"P2"</formula>
    </cfRule>
  </conditionalFormatting>
  <conditionalFormatting sqref="B93:B104 B108:B119 B122:B134 B138:B149 B48:B59">
    <cfRule type="cellIs" dxfId="690" priority="203" operator="equal">
      <formula>"P3"</formula>
    </cfRule>
  </conditionalFormatting>
  <conditionalFormatting sqref="B93:B104 B108:B119 B122:B134 B138:B149 B48:B59">
    <cfRule type="cellIs" dxfId="689" priority="202" operator="equal">
      <formula>"P4"</formula>
    </cfRule>
  </conditionalFormatting>
  <conditionalFormatting sqref="B93:B104 B108:B119 B123:B134 B138:B149 B48:B59">
    <cfRule type="cellIs" dxfId="688" priority="201" operator="equal">
      <formula>"P5"</formula>
    </cfRule>
  </conditionalFormatting>
  <conditionalFormatting sqref="I48 I50">
    <cfRule type="cellIs" dxfId="687" priority="200" operator="equal">
      <formula>0</formula>
    </cfRule>
  </conditionalFormatting>
  <conditionalFormatting sqref="I60">
    <cfRule type="cellIs" dxfId="686" priority="199" operator="equal">
      <formula>0</formula>
    </cfRule>
  </conditionalFormatting>
  <conditionalFormatting sqref="I49">
    <cfRule type="cellIs" dxfId="685" priority="198" operator="equal">
      <formula>0</formula>
    </cfRule>
  </conditionalFormatting>
  <conditionalFormatting sqref="I51:I59">
    <cfRule type="cellIs" dxfId="684" priority="197" operator="equal">
      <formula>0</formula>
    </cfRule>
  </conditionalFormatting>
  <conditionalFormatting sqref="I75">
    <cfRule type="cellIs" dxfId="683" priority="196" operator="equal">
      <formula>0</formula>
    </cfRule>
  </conditionalFormatting>
  <conditionalFormatting sqref="I90">
    <cfRule type="cellIs" dxfId="682" priority="195" operator="equal">
      <formula>0</formula>
    </cfRule>
  </conditionalFormatting>
  <conditionalFormatting sqref="I105">
    <cfRule type="cellIs" dxfId="681" priority="194" operator="equal">
      <formula>0</formula>
    </cfRule>
  </conditionalFormatting>
  <conditionalFormatting sqref="I120">
    <cfRule type="cellIs" dxfId="680" priority="193" operator="equal">
      <formula>0</formula>
    </cfRule>
  </conditionalFormatting>
  <conditionalFormatting sqref="I135">
    <cfRule type="cellIs" dxfId="679" priority="192" operator="equal">
      <formula>0</formula>
    </cfRule>
  </conditionalFormatting>
  <conditionalFormatting sqref="H62">
    <cfRule type="cellIs" dxfId="678" priority="191" operator="equal">
      <formula>0</formula>
    </cfRule>
  </conditionalFormatting>
  <conditionalFormatting sqref="H77">
    <cfRule type="cellIs" dxfId="677" priority="190" operator="equal">
      <formula>0</formula>
    </cfRule>
  </conditionalFormatting>
  <conditionalFormatting sqref="H92">
    <cfRule type="cellIs" dxfId="676" priority="189" operator="equal">
      <formula>0</formula>
    </cfRule>
  </conditionalFormatting>
  <conditionalFormatting sqref="H107">
    <cfRule type="cellIs" dxfId="675" priority="188" operator="equal">
      <formula>0</formula>
    </cfRule>
  </conditionalFormatting>
  <conditionalFormatting sqref="H122">
    <cfRule type="cellIs" dxfId="674" priority="187" operator="equal">
      <formula>0</formula>
    </cfRule>
  </conditionalFormatting>
  <conditionalFormatting sqref="H137">
    <cfRule type="cellIs" dxfId="673" priority="186" operator="equal">
      <formula>0</formula>
    </cfRule>
  </conditionalFormatting>
  <conditionalFormatting sqref="F63 F65">
    <cfRule type="cellIs" dxfId="672" priority="185" operator="equal">
      <formula>0</formula>
    </cfRule>
  </conditionalFormatting>
  <conditionalFormatting sqref="F64">
    <cfRule type="cellIs" dxfId="671" priority="184" operator="equal">
      <formula>0</formula>
    </cfRule>
  </conditionalFormatting>
  <conditionalFormatting sqref="F66:F74">
    <cfRule type="cellIs" dxfId="670" priority="183" operator="equal">
      <formula>0</formula>
    </cfRule>
  </conditionalFormatting>
  <conditionalFormatting sqref="I63 I65">
    <cfRule type="cellIs" dxfId="669" priority="182" operator="equal">
      <formula>0</formula>
    </cfRule>
  </conditionalFormatting>
  <conditionalFormatting sqref="I64">
    <cfRule type="cellIs" dxfId="668" priority="181" operator="equal">
      <formula>0</formula>
    </cfRule>
  </conditionalFormatting>
  <conditionalFormatting sqref="I66:I74">
    <cfRule type="cellIs" dxfId="667" priority="180" operator="equal">
      <formula>0</formula>
    </cfRule>
  </conditionalFormatting>
  <conditionalFormatting sqref="E66:E74">
    <cfRule type="expression" dxfId="666" priority="179">
      <formula>$B66=""</formula>
    </cfRule>
  </conditionalFormatting>
  <conditionalFormatting sqref="G66:G74">
    <cfRule type="expression" dxfId="665" priority="178">
      <formula>$B66=""</formula>
    </cfRule>
  </conditionalFormatting>
  <conditionalFormatting sqref="H66:H74">
    <cfRule type="expression" dxfId="664" priority="177">
      <formula>$B66=""</formula>
    </cfRule>
  </conditionalFormatting>
  <conditionalFormatting sqref="J66:J74">
    <cfRule type="expression" dxfId="663" priority="176">
      <formula>$B66=""</formula>
    </cfRule>
  </conditionalFormatting>
  <conditionalFormatting sqref="F78 F80">
    <cfRule type="cellIs" dxfId="662" priority="175" operator="equal">
      <formula>0</formula>
    </cfRule>
  </conditionalFormatting>
  <conditionalFormatting sqref="F79">
    <cfRule type="cellIs" dxfId="661" priority="174" operator="equal">
      <formula>0</formula>
    </cfRule>
  </conditionalFormatting>
  <conditionalFormatting sqref="F81:F89">
    <cfRule type="cellIs" dxfId="660" priority="173" operator="equal">
      <formula>0</formula>
    </cfRule>
  </conditionalFormatting>
  <conditionalFormatting sqref="I78 I80">
    <cfRule type="cellIs" dxfId="659" priority="172" operator="equal">
      <formula>0</formula>
    </cfRule>
  </conditionalFormatting>
  <conditionalFormatting sqref="I79">
    <cfRule type="cellIs" dxfId="658" priority="171" operator="equal">
      <formula>0</formula>
    </cfRule>
  </conditionalFormatting>
  <conditionalFormatting sqref="I81:I89">
    <cfRule type="cellIs" dxfId="657" priority="170" operator="equal">
      <formula>0</formula>
    </cfRule>
  </conditionalFormatting>
  <conditionalFormatting sqref="E78:E89">
    <cfRule type="expression" dxfId="656" priority="169">
      <formula>$B78=""</formula>
    </cfRule>
  </conditionalFormatting>
  <conditionalFormatting sqref="G78:G89">
    <cfRule type="expression" dxfId="655" priority="168">
      <formula>$B78=""</formula>
    </cfRule>
  </conditionalFormatting>
  <conditionalFormatting sqref="H78:H89">
    <cfRule type="expression" dxfId="654" priority="167">
      <formula>$B78=""</formula>
    </cfRule>
  </conditionalFormatting>
  <conditionalFormatting sqref="J78:J89">
    <cfRule type="expression" dxfId="653" priority="166">
      <formula>$B78=""</formula>
    </cfRule>
  </conditionalFormatting>
  <conditionalFormatting sqref="F93 F95">
    <cfRule type="cellIs" dxfId="652" priority="165" operator="equal">
      <formula>0</formula>
    </cfRule>
  </conditionalFormatting>
  <conditionalFormatting sqref="F94">
    <cfRule type="cellIs" dxfId="651" priority="164" operator="equal">
      <formula>0</formula>
    </cfRule>
  </conditionalFormatting>
  <conditionalFormatting sqref="F96:F104">
    <cfRule type="cellIs" dxfId="650" priority="163" operator="equal">
      <formula>0</formula>
    </cfRule>
  </conditionalFormatting>
  <conditionalFormatting sqref="I93 I95">
    <cfRule type="cellIs" dxfId="649" priority="162" operator="equal">
      <formula>0</formula>
    </cfRule>
  </conditionalFormatting>
  <conditionalFormatting sqref="I94">
    <cfRule type="cellIs" dxfId="648" priority="161" operator="equal">
      <formula>0</formula>
    </cfRule>
  </conditionalFormatting>
  <conditionalFormatting sqref="I96:I104">
    <cfRule type="cellIs" dxfId="647" priority="160" operator="equal">
      <formula>0</formula>
    </cfRule>
  </conditionalFormatting>
  <conditionalFormatting sqref="E93:E104">
    <cfRule type="expression" dxfId="646" priority="159">
      <formula>$B93=""</formula>
    </cfRule>
  </conditionalFormatting>
  <conditionalFormatting sqref="G93:G104">
    <cfRule type="expression" dxfId="645" priority="158">
      <formula>$B93=""</formula>
    </cfRule>
  </conditionalFormatting>
  <conditionalFormatting sqref="H93:H104">
    <cfRule type="expression" dxfId="644" priority="157">
      <formula>$B93=""</formula>
    </cfRule>
  </conditionalFormatting>
  <conditionalFormatting sqref="J93:J104">
    <cfRule type="expression" dxfId="643" priority="156">
      <formula>$B93=""</formula>
    </cfRule>
  </conditionalFormatting>
  <conditionalFormatting sqref="F108 F110">
    <cfRule type="cellIs" dxfId="642" priority="155" operator="equal">
      <formula>0</formula>
    </cfRule>
  </conditionalFormatting>
  <conditionalFormatting sqref="F109">
    <cfRule type="cellIs" dxfId="641" priority="154" operator="equal">
      <formula>0</formula>
    </cfRule>
  </conditionalFormatting>
  <conditionalFormatting sqref="F111:F119">
    <cfRule type="cellIs" dxfId="640" priority="153" operator="equal">
      <formula>0</formula>
    </cfRule>
  </conditionalFormatting>
  <conditionalFormatting sqref="I108 I110">
    <cfRule type="cellIs" dxfId="639" priority="152" operator="equal">
      <formula>0</formula>
    </cfRule>
  </conditionalFormatting>
  <conditionalFormatting sqref="I109">
    <cfRule type="cellIs" dxfId="638" priority="151" operator="equal">
      <formula>0</formula>
    </cfRule>
  </conditionalFormatting>
  <conditionalFormatting sqref="I111:I119">
    <cfRule type="cellIs" dxfId="637" priority="150" operator="equal">
      <formula>0</formula>
    </cfRule>
  </conditionalFormatting>
  <conditionalFormatting sqref="E108:E119">
    <cfRule type="expression" dxfId="636" priority="149">
      <formula>$B108=""</formula>
    </cfRule>
  </conditionalFormatting>
  <conditionalFormatting sqref="G108:G119">
    <cfRule type="expression" dxfId="635" priority="148">
      <formula>$B108=""</formula>
    </cfRule>
  </conditionalFormatting>
  <conditionalFormatting sqref="H108:H119">
    <cfRule type="expression" dxfId="634" priority="147">
      <formula>$B108=""</formula>
    </cfRule>
  </conditionalFormatting>
  <conditionalFormatting sqref="J108:J119">
    <cfRule type="expression" dxfId="633" priority="146">
      <formula>$B108=""</formula>
    </cfRule>
  </conditionalFormatting>
  <conditionalFormatting sqref="F123 F125">
    <cfRule type="cellIs" dxfId="632" priority="145" operator="equal">
      <formula>0</formula>
    </cfRule>
  </conditionalFormatting>
  <conditionalFormatting sqref="F124">
    <cfRule type="cellIs" dxfId="631" priority="144" operator="equal">
      <formula>0</formula>
    </cfRule>
  </conditionalFormatting>
  <conditionalFormatting sqref="F126:F134">
    <cfRule type="cellIs" dxfId="630" priority="143" operator="equal">
      <formula>0</formula>
    </cfRule>
  </conditionalFormatting>
  <conditionalFormatting sqref="I123 I125">
    <cfRule type="cellIs" dxfId="629" priority="142" operator="equal">
      <formula>0</formula>
    </cfRule>
  </conditionalFormatting>
  <conditionalFormatting sqref="I124">
    <cfRule type="cellIs" dxfId="628" priority="141" operator="equal">
      <formula>0</formula>
    </cfRule>
  </conditionalFormatting>
  <conditionalFormatting sqref="I126:I134">
    <cfRule type="cellIs" dxfId="627" priority="140" operator="equal">
      <formula>0</formula>
    </cfRule>
  </conditionalFormatting>
  <conditionalFormatting sqref="E123:E134">
    <cfRule type="expression" dxfId="626" priority="139">
      <formula>$B123=""</formula>
    </cfRule>
  </conditionalFormatting>
  <conditionalFormatting sqref="G123:G134">
    <cfRule type="expression" dxfId="625" priority="138">
      <formula>$B123=""</formula>
    </cfRule>
  </conditionalFormatting>
  <conditionalFormatting sqref="H123:H134">
    <cfRule type="expression" dxfId="624" priority="137">
      <formula>$B123=""</formula>
    </cfRule>
  </conditionalFormatting>
  <conditionalFormatting sqref="J123:J134">
    <cfRule type="expression" dxfId="623" priority="136">
      <formula>$B123=""</formula>
    </cfRule>
  </conditionalFormatting>
  <conditionalFormatting sqref="F150">
    <cfRule type="cellIs" dxfId="622" priority="135" operator="equal">
      <formula>0</formula>
    </cfRule>
  </conditionalFormatting>
  <conditionalFormatting sqref="I150">
    <cfRule type="cellIs" dxfId="621" priority="134" operator="equal">
      <formula>0</formula>
    </cfRule>
  </conditionalFormatting>
  <conditionalFormatting sqref="F138 F140">
    <cfRule type="cellIs" dxfId="620" priority="133" operator="equal">
      <formula>0</formula>
    </cfRule>
  </conditionalFormatting>
  <conditionalFormatting sqref="F139">
    <cfRule type="cellIs" dxfId="619" priority="132" operator="equal">
      <formula>0</formula>
    </cfRule>
  </conditionalFormatting>
  <conditionalFormatting sqref="F141:F149">
    <cfRule type="cellIs" dxfId="618" priority="131" operator="equal">
      <formula>0</formula>
    </cfRule>
  </conditionalFormatting>
  <conditionalFormatting sqref="I138 I140">
    <cfRule type="cellIs" dxfId="617" priority="130" operator="equal">
      <formula>0</formula>
    </cfRule>
  </conditionalFormatting>
  <conditionalFormatting sqref="I139">
    <cfRule type="cellIs" dxfId="616" priority="129" operator="equal">
      <formula>0</formula>
    </cfRule>
  </conditionalFormatting>
  <conditionalFormatting sqref="I141:I149">
    <cfRule type="cellIs" dxfId="615" priority="128" operator="equal">
      <formula>0</formula>
    </cfRule>
  </conditionalFormatting>
  <conditionalFormatting sqref="E138:E149">
    <cfRule type="expression" dxfId="614" priority="127">
      <formula>$B138=""</formula>
    </cfRule>
  </conditionalFormatting>
  <conditionalFormatting sqref="G138:G149">
    <cfRule type="expression" dxfId="613" priority="126">
      <formula>$B138=""</formula>
    </cfRule>
  </conditionalFormatting>
  <conditionalFormatting sqref="H138:H149">
    <cfRule type="expression" dxfId="612" priority="125">
      <formula>$B138=""</formula>
    </cfRule>
  </conditionalFormatting>
  <conditionalFormatting sqref="J138:J149">
    <cfRule type="expression" dxfId="611" priority="124">
      <formula>$B138=""</formula>
    </cfRule>
  </conditionalFormatting>
  <conditionalFormatting sqref="E57:E59">
    <cfRule type="expression" dxfId="610" priority="123">
      <formula>$B57=""</formula>
    </cfRule>
  </conditionalFormatting>
  <conditionalFormatting sqref="E55:E56">
    <cfRule type="expression" dxfId="609" priority="122">
      <formula>$B55=""</formula>
    </cfRule>
  </conditionalFormatting>
  <conditionalFormatting sqref="G57:G59">
    <cfRule type="expression" dxfId="608" priority="121">
      <formula>$B57=""</formula>
    </cfRule>
  </conditionalFormatting>
  <conditionalFormatting sqref="G55:G56">
    <cfRule type="expression" dxfId="607" priority="120">
      <formula>$B55=""</formula>
    </cfRule>
  </conditionalFormatting>
  <conditionalFormatting sqref="H57:H59">
    <cfRule type="expression" dxfId="606" priority="119">
      <formula>$B57=""</formula>
    </cfRule>
  </conditionalFormatting>
  <conditionalFormatting sqref="H55:H56">
    <cfRule type="expression" dxfId="605" priority="118">
      <formula>$B55=""</formula>
    </cfRule>
  </conditionalFormatting>
  <conditionalFormatting sqref="J57:J59">
    <cfRule type="expression" dxfId="604" priority="117">
      <formula>$B57=""</formula>
    </cfRule>
  </conditionalFormatting>
  <conditionalFormatting sqref="J55:J56">
    <cfRule type="expression" dxfId="603" priority="116">
      <formula>$B55=""</formula>
    </cfRule>
  </conditionalFormatting>
  <conditionalFormatting sqref="G63">
    <cfRule type="expression" dxfId="602" priority="115">
      <formula>$B63=""</formula>
    </cfRule>
  </conditionalFormatting>
  <conditionalFormatting sqref="H63">
    <cfRule type="expression" dxfId="601" priority="114">
      <formula>$B63=""</formula>
    </cfRule>
  </conditionalFormatting>
  <conditionalFormatting sqref="J63">
    <cfRule type="expression" dxfId="600" priority="113">
      <formula>$B63=""</formula>
    </cfRule>
  </conditionalFormatting>
  <conditionalFormatting sqref="N11:R14 AD11:AD14">
    <cfRule type="cellIs" dxfId="599" priority="112" operator="equal">
      <formula>0</formula>
    </cfRule>
  </conditionalFormatting>
  <conditionalFormatting sqref="N6">
    <cfRule type="cellIs" dxfId="598" priority="111" operator="equal">
      <formula>0</formula>
    </cfRule>
  </conditionalFormatting>
  <conditionalFormatting sqref="N6:AB14 AD6:AD14">
    <cfRule type="cellIs" dxfId="597" priority="110" operator="equal">
      <formula>0</formula>
    </cfRule>
  </conditionalFormatting>
  <conditionalFormatting sqref="AD28 AD26 AD24 AD22">
    <cfRule type="cellIs" dxfId="596" priority="109" operator="equal">
      <formula>0</formula>
    </cfRule>
  </conditionalFormatting>
  <conditionalFormatting sqref="AE22:AE26">
    <cfRule type="cellIs" dxfId="595" priority="108" operator="equal">
      <formula>"""adjustment needed"""</formula>
    </cfRule>
  </conditionalFormatting>
  <conditionalFormatting sqref="AE22 AE24 AE26">
    <cfRule type="cellIs" dxfId="594" priority="107" operator="equal">
      <formula>"adjustment needed"</formula>
    </cfRule>
  </conditionalFormatting>
  <conditionalFormatting sqref="AE28">
    <cfRule type="cellIs" dxfId="593" priority="106" operator="equal">
      <formula>"""adjustment needed"""</formula>
    </cfRule>
  </conditionalFormatting>
  <conditionalFormatting sqref="AE28">
    <cfRule type="cellIs" dxfId="592" priority="105" operator="equal">
      <formula>"adjustment needed"</formula>
    </cfRule>
  </conditionalFormatting>
  <conditionalFormatting sqref="AD21:AD29">
    <cfRule type="cellIs" dxfId="591" priority="104" operator="equal">
      <formula>0</formula>
    </cfRule>
  </conditionalFormatting>
  <conditionalFormatting sqref="C63:C74">
    <cfRule type="cellIs" dxfId="590" priority="103" operator="equal">
      <formula>0</formula>
    </cfRule>
  </conditionalFormatting>
  <conditionalFormatting sqref="B63 B65:B74">
    <cfRule type="cellIs" dxfId="589" priority="102" operator="equal">
      <formula>"P4"</formula>
    </cfRule>
  </conditionalFormatting>
  <conditionalFormatting sqref="B63 B65:B74">
    <cfRule type="cellIs" dxfId="588" priority="100" operator="equal">
      <formula>"P1"</formula>
    </cfRule>
  </conditionalFormatting>
  <conditionalFormatting sqref="B63 B65:B74">
    <cfRule type="cellIs" dxfId="587" priority="99" operator="equal">
      <formula>"P2"</formula>
    </cfRule>
  </conditionalFormatting>
  <conditionalFormatting sqref="B63 B65:B74">
    <cfRule type="cellIs" dxfId="586" priority="98" operator="equal">
      <formula>"P3"</formula>
    </cfRule>
  </conditionalFormatting>
  <conditionalFormatting sqref="B63 B65:B74">
    <cfRule type="cellIs" dxfId="585" priority="97" operator="equal">
      <formula>"P5"</formula>
    </cfRule>
  </conditionalFormatting>
  <conditionalFormatting sqref="C78:C89">
    <cfRule type="cellIs" dxfId="584" priority="96" operator="equal">
      <formula>0</formula>
    </cfRule>
  </conditionalFormatting>
  <conditionalFormatting sqref="B78:B89">
    <cfRule type="cellIs" dxfId="583" priority="94" operator="equal">
      <formula>"P1"</formula>
    </cfRule>
  </conditionalFormatting>
  <conditionalFormatting sqref="B78:B89">
    <cfRule type="cellIs" dxfId="582" priority="93" operator="equal">
      <formula>"P2"</formula>
    </cfRule>
  </conditionalFormatting>
  <conditionalFormatting sqref="B78:B89">
    <cfRule type="cellIs" dxfId="581" priority="92" operator="equal">
      <formula>"P3"</formula>
    </cfRule>
  </conditionalFormatting>
  <conditionalFormatting sqref="B78:B89">
    <cfRule type="cellIs" dxfId="580" priority="91" operator="equal">
      <formula>"P4"</formula>
    </cfRule>
  </conditionalFormatting>
  <conditionalFormatting sqref="B78:B89">
    <cfRule type="cellIs" dxfId="579" priority="90" operator="equal">
      <formula>"P5"</formula>
    </cfRule>
  </conditionalFormatting>
  <conditionalFormatting sqref="E48:E51">
    <cfRule type="expression" dxfId="578" priority="89">
      <formula>$B48=""</formula>
    </cfRule>
  </conditionalFormatting>
  <conditionalFormatting sqref="G48:G51">
    <cfRule type="expression" dxfId="577" priority="88">
      <formula>$B48=""</formula>
    </cfRule>
  </conditionalFormatting>
  <conditionalFormatting sqref="H48:H51">
    <cfRule type="expression" dxfId="576" priority="87">
      <formula>$B48=""</formula>
    </cfRule>
  </conditionalFormatting>
  <conditionalFormatting sqref="J48:J49">
    <cfRule type="expression" dxfId="575" priority="86">
      <formula>$B48=""</formula>
    </cfRule>
  </conditionalFormatting>
  <conditionalFormatting sqref="J50:J51">
    <cfRule type="expression" dxfId="574" priority="85">
      <formula>$B50=""</formula>
    </cfRule>
  </conditionalFormatting>
  <conditionalFormatting sqref="E63">
    <cfRule type="expression" dxfId="573" priority="84">
      <formula>$B63=""</formula>
    </cfRule>
  </conditionalFormatting>
  <conditionalFormatting sqref="H35:H41">
    <cfRule type="expression" dxfId="572" priority="83">
      <formula>$D14="yes"</formula>
    </cfRule>
  </conditionalFormatting>
  <conditionalFormatting sqref="B64">
    <cfRule type="cellIs" dxfId="571" priority="82" operator="equal">
      <formula>"P1"</formula>
    </cfRule>
  </conditionalFormatting>
  <conditionalFormatting sqref="B64">
    <cfRule type="cellIs" dxfId="570" priority="81" operator="equal">
      <formula>"P2"</formula>
    </cfRule>
  </conditionalFormatting>
  <conditionalFormatting sqref="B64">
    <cfRule type="cellIs" dxfId="569" priority="80" operator="equal">
      <formula>"P3"</formula>
    </cfRule>
  </conditionalFormatting>
  <conditionalFormatting sqref="B64">
    <cfRule type="cellIs" dxfId="568" priority="79" operator="equal">
      <formula>"P4"</formula>
    </cfRule>
  </conditionalFormatting>
  <conditionalFormatting sqref="B64">
    <cfRule type="cellIs" dxfId="567" priority="78" operator="equal">
      <formula>"P5"</formula>
    </cfRule>
  </conditionalFormatting>
  <conditionalFormatting sqref="D48:D60">
    <cfRule type="expression" dxfId="566" priority="77">
      <formula>$D$48=0</formula>
    </cfRule>
  </conditionalFormatting>
  <conditionalFormatting sqref="D49:D59">
    <cfRule type="cellIs" dxfId="565" priority="76" operator="equal">
      <formula>0</formula>
    </cfRule>
  </conditionalFormatting>
  <conditionalFormatting sqref="D63:D75">
    <cfRule type="expression" dxfId="564" priority="75">
      <formula>$D$48=0</formula>
    </cfRule>
  </conditionalFormatting>
  <conditionalFormatting sqref="D64:D74">
    <cfRule type="cellIs" dxfId="563" priority="74" operator="equal">
      <formula>0</formula>
    </cfRule>
  </conditionalFormatting>
  <conditionalFormatting sqref="D78:D90">
    <cfRule type="expression" dxfId="562" priority="73">
      <formula>$D$48=0</formula>
    </cfRule>
  </conditionalFormatting>
  <conditionalFormatting sqref="D79:D89">
    <cfRule type="cellIs" dxfId="561" priority="72" operator="equal">
      <formula>0</formula>
    </cfRule>
  </conditionalFormatting>
  <conditionalFormatting sqref="D93:D105">
    <cfRule type="expression" dxfId="560" priority="71">
      <formula>$D$48=0</formula>
    </cfRule>
  </conditionalFormatting>
  <conditionalFormatting sqref="D94:D104">
    <cfRule type="cellIs" dxfId="559" priority="70" operator="equal">
      <formula>0</formula>
    </cfRule>
  </conditionalFormatting>
  <conditionalFormatting sqref="D108:D120">
    <cfRule type="expression" dxfId="558" priority="69">
      <formula>$D$48=0</formula>
    </cfRule>
  </conditionalFormatting>
  <conditionalFormatting sqref="D109:D119">
    <cfRule type="cellIs" dxfId="557" priority="68" operator="equal">
      <formula>0</formula>
    </cfRule>
  </conditionalFormatting>
  <conditionalFormatting sqref="D123:D135">
    <cfRule type="expression" dxfId="556" priority="67">
      <formula>$D$48=0</formula>
    </cfRule>
  </conditionalFormatting>
  <conditionalFormatting sqref="D124:D134">
    <cfRule type="cellIs" dxfId="555" priority="66" operator="equal">
      <formula>0</formula>
    </cfRule>
  </conditionalFormatting>
  <conditionalFormatting sqref="D138:D150">
    <cfRule type="expression" dxfId="554" priority="65">
      <formula>$D$48=0</formula>
    </cfRule>
  </conditionalFormatting>
  <conditionalFormatting sqref="D139:D149">
    <cfRule type="cellIs" dxfId="553" priority="64" operator="equal">
      <formula>0</formula>
    </cfRule>
  </conditionalFormatting>
  <conditionalFormatting sqref="M48:M59">
    <cfRule type="expression" dxfId="552" priority="63">
      <formula>$D$48=0</formula>
    </cfRule>
  </conditionalFormatting>
  <conditionalFormatting sqref="M49:M59">
    <cfRule type="cellIs" dxfId="551" priority="62" operator="equal">
      <formula>0</formula>
    </cfRule>
  </conditionalFormatting>
  <conditionalFormatting sqref="N62:S62 N77:S77 N92:S92 N107:S107 N122:S122 N137:S137 N60:AC61 N75:AC76 N90:AC91 N105:AC106 N120:AC121 N135:AC136 N150:AC151">
    <cfRule type="cellIs" dxfId="550" priority="46" operator="equal">
      <formula>0</formula>
    </cfRule>
  </conditionalFormatting>
  <conditionalFormatting sqref="AC63:AC74 AC78:AC89 AC93:AC104 AC108:AC119 AC123:AC134 AC138:AC149">
    <cfRule type="cellIs" dxfId="549" priority="45" operator="equal">
      <formula>0</formula>
    </cfRule>
  </conditionalFormatting>
  <conditionalFormatting sqref="U62:AC62 U77:AC77 U92:AC92 U107:AC107 U122:AC122 U137:AC137 AC63:AC74 AC78:AC89 AC93:AC104 AC108:AC119 AC123:AC134 AC138:AC149">
    <cfRule type="cellIs" dxfId="548" priority="44" operator="equal">
      <formula>0</formula>
    </cfRule>
  </conditionalFormatting>
  <conditionalFormatting sqref="M60">
    <cfRule type="expression" dxfId="547" priority="43">
      <formula>$D$48=0</formula>
    </cfRule>
  </conditionalFormatting>
  <conditionalFormatting sqref="M63:M75">
    <cfRule type="expression" dxfId="546" priority="42">
      <formula>$D$48=0</formula>
    </cfRule>
  </conditionalFormatting>
  <conditionalFormatting sqref="M64:M74">
    <cfRule type="cellIs" dxfId="545" priority="41" operator="equal">
      <formula>0</formula>
    </cfRule>
  </conditionalFormatting>
  <conditionalFormatting sqref="M78:M90">
    <cfRule type="expression" dxfId="544" priority="40">
      <formula>$D$48=0</formula>
    </cfRule>
  </conditionalFormatting>
  <conditionalFormatting sqref="M79:M89">
    <cfRule type="cellIs" dxfId="543" priority="39" operator="equal">
      <formula>0</formula>
    </cfRule>
  </conditionalFormatting>
  <conditionalFormatting sqref="M93:M105">
    <cfRule type="expression" dxfId="542" priority="38">
      <formula>$D$48=0</formula>
    </cfRule>
  </conditionalFormatting>
  <conditionalFormatting sqref="M94:M104">
    <cfRule type="cellIs" dxfId="541" priority="37" operator="equal">
      <formula>0</formula>
    </cfRule>
  </conditionalFormatting>
  <conditionalFormatting sqref="M108:M120">
    <cfRule type="expression" dxfId="540" priority="36">
      <formula>$D$48=0</formula>
    </cfRule>
  </conditionalFormatting>
  <conditionalFormatting sqref="M109:M119">
    <cfRule type="cellIs" dxfId="539" priority="35" operator="equal">
      <formula>0</formula>
    </cfRule>
  </conditionalFormatting>
  <conditionalFormatting sqref="M123:M135">
    <cfRule type="expression" dxfId="538" priority="34">
      <formula>$D$48=0</formula>
    </cfRule>
  </conditionalFormatting>
  <conditionalFormatting sqref="M124:M134">
    <cfRule type="cellIs" dxfId="537" priority="33" operator="equal">
      <formula>0</formula>
    </cfRule>
  </conditionalFormatting>
  <conditionalFormatting sqref="M138:M150">
    <cfRule type="expression" dxfId="536" priority="32">
      <formula>$D$48=0</formula>
    </cfRule>
  </conditionalFormatting>
  <conditionalFormatting sqref="M139:M149">
    <cfRule type="cellIs" dxfId="535" priority="31" operator="equal">
      <formula>0</formula>
    </cfRule>
  </conditionalFormatting>
  <conditionalFormatting sqref="F35:F41">
    <cfRule type="cellIs" dxfId="534" priority="30" operator="notEqual">
      <formula>0</formula>
    </cfRule>
  </conditionalFormatting>
  <conditionalFormatting sqref="D35:F35 C36:E38 C39:F41">
    <cfRule type="cellIs" dxfId="533" priority="29" operator="equal">
      <formula>0</formula>
    </cfRule>
  </conditionalFormatting>
  <conditionalFormatting sqref="F36:F38">
    <cfRule type="cellIs" dxfId="532" priority="28" operator="equal">
      <formula>0</formula>
    </cfRule>
  </conditionalFormatting>
  <conditionalFormatting sqref="G35:G41">
    <cfRule type="cellIs" dxfId="531" priority="27" operator="equal">
      <formula>0</formula>
    </cfRule>
  </conditionalFormatting>
  <conditionalFormatting sqref="C35">
    <cfRule type="cellIs" dxfId="530" priority="26" operator="equal">
      <formula>0</formula>
    </cfRule>
  </conditionalFormatting>
  <conditionalFormatting sqref="K21 H21 H29 K23 K25 K27">
    <cfRule type="cellIs" dxfId="529" priority="25" operator="notEqual">
      <formula>0</formula>
    </cfRule>
  </conditionalFormatting>
  <conditionalFormatting sqref="K29">
    <cfRule type="cellIs" dxfId="528" priority="24" operator="notEqual">
      <formula>0</formula>
    </cfRule>
  </conditionalFormatting>
  <conditionalFormatting sqref="H23">
    <cfRule type="cellIs" dxfId="527" priority="23" operator="notEqual">
      <formula>0</formula>
    </cfRule>
  </conditionalFormatting>
  <conditionalFormatting sqref="H25">
    <cfRule type="cellIs" dxfId="526" priority="22" operator="notEqual">
      <formula>0</formula>
    </cfRule>
  </conditionalFormatting>
  <conditionalFormatting sqref="H27">
    <cfRule type="cellIs" dxfId="525" priority="21" operator="notEqual">
      <formula>0</formula>
    </cfRule>
  </conditionalFormatting>
  <conditionalFormatting sqref="N21:AC21 N22:AB29">
    <cfRule type="cellIs" dxfId="524" priority="20" operator="equal">
      <formula>0</formula>
    </cfRule>
  </conditionalFormatting>
  <conditionalFormatting sqref="AC22:AC29">
    <cfRule type="cellIs" dxfId="523" priority="19" operator="equal">
      <formula>0</formula>
    </cfRule>
  </conditionalFormatting>
  <conditionalFormatting sqref="AC6:AC14">
    <cfRule type="cellIs" dxfId="522" priority="18" operator="equal">
      <formula>0</formula>
    </cfRule>
  </conditionalFormatting>
  <conditionalFormatting sqref="E53:E54">
    <cfRule type="expression" dxfId="521" priority="17">
      <formula>$B53=""</formula>
    </cfRule>
  </conditionalFormatting>
  <conditionalFormatting sqref="E52">
    <cfRule type="expression" dxfId="520" priority="16">
      <formula>$B52=""</formula>
    </cfRule>
  </conditionalFormatting>
  <conditionalFormatting sqref="G53:G54">
    <cfRule type="expression" dxfId="519" priority="15">
      <formula>$B53=""</formula>
    </cfRule>
  </conditionalFormatting>
  <conditionalFormatting sqref="H53:H54">
    <cfRule type="expression" dxfId="518" priority="14">
      <formula>$B53=""</formula>
    </cfRule>
  </conditionalFormatting>
  <conditionalFormatting sqref="G52">
    <cfRule type="expression" dxfId="517" priority="13">
      <formula>$B52=""</formula>
    </cfRule>
  </conditionalFormatting>
  <conditionalFormatting sqref="H52">
    <cfRule type="expression" dxfId="516" priority="12">
      <formula>$B52=""</formula>
    </cfRule>
  </conditionalFormatting>
  <conditionalFormatting sqref="J53:J54">
    <cfRule type="expression" dxfId="515" priority="11">
      <formula>$B53=""</formula>
    </cfRule>
  </conditionalFormatting>
  <conditionalFormatting sqref="J52">
    <cfRule type="expression" dxfId="514" priority="10">
      <formula>$B52=""</formula>
    </cfRule>
  </conditionalFormatting>
  <conditionalFormatting sqref="E64:E65">
    <cfRule type="expression" dxfId="513" priority="9">
      <formula>$B64=""</formula>
    </cfRule>
  </conditionalFormatting>
  <conditionalFormatting sqref="G65">
    <cfRule type="expression" dxfId="512" priority="8">
      <formula>$B65=""</formula>
    </cfRule>
  </conditionalFormatting>
  <conditionalFormatting sqref="H65">
    <cfRule type="expression" dxfId="511" priority="7">
      <formula>$B65=""</formula>
    </cfRule>
  </conditionalFormatting>
  <conditionalFormatting sqref="G64">
    <cfRule type="expression" dxfId="510" priority="6">
      <formula>$B64=""</formula>
    </cfRule>
  </conditionalFormatting>
  <conditionalFormatting sqref="H64">
    <cfRule type="expression" dxfId="509" priority="5">
      <formula>$B64=""</formula>
    </cfRule>
  </conditionalFormatting>
  <conditionalFormatting sqref="J65">
    <cfRule type="expression" dxfId="508" priority="4">
      <formula>$B65=""</formula>
    </cfRule>
  </conditionalFormatting>
  <conditionalFormatting sqref="J64">
    <cfRule type="expression" dxfId="507" priority="3">
      <formula>$B64=""</formula>
    </cfRule>
  </conditionalFormatting>
  <conditionalFormatting sqref="AE6:AE14">
    <cfRule type="cellIs" dxfId="506" priority="2" operator="equal">
      <formula>0</formula>
    </cfRule>
  </conditionalFormatting>
  <conditionalFormatting sqref="AE6:AE14">
    <cfRule type="cellIs" dxfId="505" priority="1" operator="equal">
      <formula>0</formula>
    </cfRule>
  </conditionalFormatting>
  <dataValidations count="1">
    <dataValidation type="list" allowBlank="1" showInputMessage="1" showErrorMessage="1" sqref="D14" xr:uid="{00000000-0002-0000-0D00-000000000000}">
      <formula1>$AK$5:$AK$6</formula1>
    </dataValidation>
  </dataValidations>
  <pageMargins left="0.7" right="0.7" top="0.78740157500000008" bottom="0.78740157500000008" header="0.3" footer="0.3"/>
  <pageSetup paperSize="9" scale="30" orientation="portrait"/>
  <extLst>
    <ext xmlns:x14="http://schemas.microsoft.com/office/spreadsheetml/2009/9/main" uri="{78C0D931-6437-407d-A8EE-F0AAD7539E65}">
      <x14:conditionalFormattings>
        <x14:conditionalFormatting xmlns:xm="http://schemas.microsoft.com/office/excel/2006/main">
          <x14:cfRule type="expression" priority="236" id="{17D35E02-6B08-4247-B605-370381DDB31A}">
            <xm:f>AND($D48&gt;='Basisdaten zum Projekt'!$D$34,$D48&lt;='Basisdaten zum Projekt'!$E$34,'Basisdaten zum Projekt'!$F$34="x")</xm:f>
            <x14:dxf>
              <fill>
                <patternFill patternType="solid">
                  <fgColor indexed="26"/>
                  <bgColor indexed="26"/>
                </patternFill>
              </fill>
            </x14:dxf>
          </x14:cfRule>
          <xm:sqref>AB48:AB59 AB78:AB89 AB93:AB104 AB108:AB119 AB123:AB134 AB138:AB149</xm:sqref>
        </x14:conditionalFormatting>
        <x14:conditionalFormatting xmlns:xm="http://schemas.microsoft.com/office/excel/2006/main">
          <x14:cfRule type="expression" priority="235" id="{82615DCD-EEF3-4529-9D1E-00B8D6282B69}">
            <xm:f>AND($D48&gt;='Basisdaten zum Projekt'!$D$33,$D48&lt;='Basisdaten zum Projekt'!$E$33,'Basisdaten zum Projekt'!$F$33="x")</xm:f>
            <x14:dxf>
              <fill>
                <patternFill patternType="solid">
                  <fgColor indexed="26"/>
                  <bgColor indexed="26"/>
                </patternFill>
              </fill>
            </x14:dxf>
          </x14:cfRule>
          <xm:sqref>AA48:AA59 AA78:AA89 AA93:AA104 AA108:AA119 AA123:AA134 AA138:AA149</xm:sqref>
        </x14:conditionalFormatting>
        <x14:conditionalFormatting xmlns:xm="http://schemas.microsoft.com/office/excel/2006/main">
          <x14:cfRule type="expression" priority="234" id="{52EF2345-DDD0-43BC-8350-527F94887348}">
            <xm:f>AND($D48&gt;='Basisdaten zum Projekt'!$D$32,$D48&lt;='Basisdaten zum Projekt'!$E$32,'Basisdaten zum Projekt'!$F$32="x")</xm:f>
            <x14:dxf>
              <fill>
                <patternFill patternType="solid">
                  <fgColor indexed="26"/>
                  <bgColor indexed="26"/>
                </patternFill>
              </fill>
            </x14:dxf>
          </x14:cfRule>
          <xm:sqref>Z48:Z59 Z78:Z89 Z93:Z104 Z108:Z119 Z123:Z134 Z138:Z149</xm:sqref>
        </x14:conditionalFormatting>
        <x14:conditionalFormatting xmlns:xm="http://schemas.microsoft.com/office/excel/2006/main">
          <x14:cfRule type="expression" priority="233" id="{8A70347A-E154-4F66-935A-A112E588ECC0}">
            <xm:f>AND($D48&gt;='Basisdaten zum Projekt'!$D$31,$D48&lt;='Basisdaten zum Projekt'!$E$31,'Basisdaten zum Projekt'!$F$31="x")</xm:f>
            <x14:dxf>
              <fill>
                <patternFill patternType="solid">
                  <fgColor indexed="26"/>
                  <bgColor indexed="26"/>
                </patternFill>
              </fill>
            </x14:dxf>
          </x14:cfRule>
          <xm:sqref>Y48:Y59 Y78:Y89 Y93:Y104 Y108:Y119 Y123:Y134 Y138:Y149</xm:sqref>
        </x14:conditionalFormatting>
        <x14:conditionalFormatting xmlns:xm="http://schemas.microsoft.com/office/excel/2006/main">
          <x14:cfRule type="expression" priority="232" id="{DDD9D6D2-8EF9-4963-8FC6-CF36550D45DA}">
            <xm:f>AND($D48&gt;='Basisdaten zum Projekt'!$D$30,$D48&lt;='Basisdaten zum Projekt'!$E$30,'Basisdaten zum Projekt'!$F$30="x")</xm:f>
            <x14:dxf>
              <fill>
                <patternFill patternType="solid">
                  <fgColor indexed="26"/>
                  <bgColor indexed="26"/>
                </patternFill>
              </fill>
            </x14:dxf>
          </x14:cfRule>
          <xm:sqref>X48:X59 X78:X89 X93:X104 X108:X119 X123:X134 X138:X149</xm:sqref>
        </x14:conditionalFormatting>
        <x14:conditionalFormatting xmlns:xm="http://schemas.microsoft.com/office/excel/2006/main">
          <x14:cfRule type="expression" priority="231" id="{257F9729-ADB8-45A3-8ED9-A741C8059525}">
            <xm:f>AND($D48&gt;='Basisdaten zum Projekt'!$D$29,$D48&lt;='Basisdaten zum Projekt'!$E$29,'Basisdaten zum Projekt'!$F$29="x")</xm:f>
            <x14:dxf>
              <fill>
                <patternFill patternType="solid">
                  <fgColor indexed="26"/>
                  <bgColor indexed="26"/>
                </patternFill>
              </fill>
            </x14:dxf>
          </x14:cfRule>
          <xm:sqref>W48:W59 W78:W89 W93:W104 W108:W119 W123:W134 W138:W149</xm:sqref>
        </x14:conditionalFormatting>
        <x14:conditionalFormatting xmlns:xm="http://schemas.microsoft.com/office/excel/2006/main">
          <x14:cfRule type="expression" priority="230" id="{3A87562B-2430-48BD-8109-E445DF4C50FB}">
            <xm:f>AND($D48&gt;='Basisdaten zum Projekt'!$D$28,$D48&lt;='Basisdaten zum Projekt'!$E$28,'Basisdaten zum Projekt'!$F$28="x")</xm:f>
            <x14:dxf>
              <fill>
                <patternFill patternType="solid">
                  <fgColor indexed="26"/>
                  <bgColor indexed="26"/>
                </patternFill>
              </fill>
            </x14:dxf>
          </x14:cfRule>
          <xm:sqref>V48:V59 V78:V89 V93:V104 V108:V119 V123:V134 V138:V149</xm:sqref>
        </x14:conditionalFormatting>
        <x14:conditionalFormatting xmlns:xm="http://schemas.microsoft.com/office/excel/2006/main">
          <x14:cfRule type="expression" priority="229" id="{3E90BC64-EF92-48B2-93B8-B07FF53BAC5A}">
            <xm:f>AND(D48&gt;='Basisdaten zum Projekt'!$D$27,D48&lt;='Basisdaten zum Projekt'!$E$27,'Basisdaten zum Projekt'!$F$27="x")</xm:f>
            <x14:dxf>
              <fill>
                <patternFill patternType="solid">
                  <fgColor indexed="26"/>
                  <bgColor indexed="26"/>
                </patternFill>
              </fill>
            </x14:dxf>
          </x14:cfRule>
          <xm:sqref>U48:U59 U78:U89 U93:U104 U108:U119 U123:U134 U138:U149</xm:sqref>
        </x14:conditionalFormatting>
        <x14:conditionalFormatting xmlns:xm="http://schemas.microsoft.com/office/excel/2006/main">
          <x14:cfRule type="expression" priority="228" id="{F0138527-F4E4-440A-95BD-A19E42B80BBB}">
            <xm:f>AND($D48&gt;='Basisdaten zum Projekt'!$D$26,$D48&lt;='Basisdaten zum Projekt'!$E$26,'Basisdaten zum Projekt'!$F$26="x")</xm:f>
            <x14:dxf>
              <fill>
                <patternFill patternType="solid">
                  <fgColor indexed="26"/>
                  <bgColor indexed="26"/>
                </patternFill>
              </fill>
            </x14:dxf>
          </x14:cfRule>
          <xm:sqref>T48:T59 T78:T89 T93:T104 T108:T119 T123:T134 T138:T149</xm:sqref>
        </x14:conditionalFormatting>
        <x14:conditionalFormatting xmlns:xm="http://schemas.microsoft.com/office/excel/2006/main">
          <x14:cfRule type="expression" priority="227" id="{65DE6166-FA03-4998-8AC1-6A4FE8A1203E}">
            <xm:f>AND($D48&gt;='Basisdaten zum Projekt'!$D$25,$D48&lt;='Basisdaten zum Projekt'!$E$25,'Basisdaten zum Projekt'!$F$25="x")</xm:f>
            <x14:dxf>
              <fill>
                <patternFill patternType="solid">
                  <fgColor indexed="26"/>
                  <bgColor indexed="26"/>
                </patternFill>
              </fill>
            </x14:dxf>
          </x14:cfRule>
          <xm:sqref>S48:S59 S78:S89 S93:S104 S108:S119 S123:S134 S138:S149</xm:sqref>
        </x14:conditionalFormatting>
        <x14:conditionalFormatting xmlns:xm="http://schemas.microsoft.com/office/excel/2006/main">
          <x14:cfRule type="expression" priority="226" id="{99613D8C-6429-46A0-B76E-760B9F2E73D1}">
            <xm:f>AND($D48&gt;='Basisdaten zum Projekt'!$D$24,$D48&lt;='Basisdaten zum Projekt'!$E$24,'Basisdaten zum Projekt'!$F$24="x")</xm:f>
            <x14:dxf>
              <fill>
                <patternFill patternType="solid">
                  <fgColor indexed="26"/>
                  <bgColor indexed="26"/>
                </patternFill>
              </fill>
            </x14:dxf>
          </x14:cfRule>
          <xm:sqref>R48:R59 R78:R89 R93:R104 R108:R119 R123:R134 R138:R149</xm:sqref>
        </x14:conditionalFormatting>
        <x14:conditionalFormatting xmlns:xm="http://schemas.microsoft.com/office/excel/2006/main">
          <x14:cfRule type="expression" priority="225" id="{FEEBF188-1DE4-45E6-8F90-A8F5A983D534}">
            <xm:f>AND($D48&gt;='Basisdaten zum Projekt'!$D$23,$D48&lt;='Basisdaten zum Projekt'!$E$23,'Basisdaten zum Projekt'!$F$23="x")</xm:f>
            <x14:dxf>
              <fill>
                <patternFill patternType="solid">
                  <fgColor indexed="26"/>
                  <bgColor indexed="26"/>
                </patternFill>
              </fill>
            </x14:dxf>
          </x14:cfRule>
          <xm:sqref>Q48:Q59 Q78:Q89 Q93:Q104 Q108:Q119 Q123:Q134 Q138:Q149</xm:sqref>
        </x14:conditionalFormatting>
        <x14:conditionalFormatting xmlns:xm="http://schemas.microsoft.com/office/excel/2006/main">
          <x14:cfRule type="expression" priority="224" id="{1FAE67A1-DE53-468B-9626-3E37721AFDAD}">
            <xm:f>AND($D48&gt;='Basisdaten zum Projekt'!$D$22,$D48&lt;='Basisdaten zum Projekt'!$E$22,'Basisdaten zum Projekt'!$F$22="x")</xm:f>
            <x14:dxf>
              <fill>
                <patternFill patternType="solid">
                  <fgColor indexed="26"/>
                  <bgColor indexed="26"/>
                </patternFill>
              </fill>
            </x14:dxf>
          </x14:cfRule>
          <xm:sqref>P48:P59 P78:P89 P93:P104 P108:P119 P123:P134 P138:P149</xm:sqref>
        </x14:conditionalFormatting>
        <x14:conditionalFormatting xmlns:xm="http://schemas.microsoft.com/office/excel/2006/main">
          <x14:cfRule type="expression" priority="223" id="{8D1A99E3-2571-4AF4-A097-F382EC1D6958}">
            <xm:f>AND($D48&gt;='Basisdaten zum Projekt'!$D$21,$D48&lt;='Basisdaten zum Projekt'!$E$21,'Basisdaten zum Projekt'!$F$21="x")</xm:f>
            <x14:dxf>
              <fill>
                <patternFill patternType="solid">
                  <fgColor indexed="26"/>
                  <bgColor indexed="26"/>
                </patternFill>
              </fill>
            </x14:dxf>
          </x14:cfRule>
          <xm:sqref>O48:O59 O78:O89 O93:O104 O108:O119 O123:O134 O138:O149</xm:sqref>
        </x14:conditionalFormatting>
        <x14:conditionalFormatting xmlns:xm="http://schemas.microsoft.com/office/excel/2006/main">
          <x14:cfRule type="expression" priority="222" id="{C5CF08A7-B514-4A90-9DE3-D957D9D1F0CB}">
            <xm:f>AND($D48&gt;='Basisdaten zum Projekt'!$D$20,$D48&lt;='Basisdaten zum Projekt'!$E$20,'Basisdaten zum Projekt'!$F$20="x")</xm:f>
            <x14:dxf>
              <fill>
                <patternFill patternType="solid">
                  <fgColor indexed="26"/>
                  <bgColor indexed="26"/>
                </patternFill>
              </fill>
            </x14:dxf>
          </x14:cfRule>
          <xm:sqref>N48:N59 N78:N89 N93:N104 N108:N119 N123:N134 N138:N149</xm:sqref>
        </x14:conditionalFormatting>
        <x14:conditionalFormatting xmlns:xm="http://schemas.microsoft.com/office/excel/2006/main">
          <x14:cfRule type="cellIs" priority="208" operator="greaterThan" id="{021832B5-289D-4421-AFA1-20A2D439245F}">
            <xm:f>'Basisdaten zum Projekt'!$C$7</xm:f>
            <x14:dxf>
              <font>
                <color rgb="FFF2F2F2"/>
              </font>
            </x14:dxf>
          </x14:cfRule>
          <xm:sqref>C48:C62 C75:C77 C90:C149</xm:sqref>
        </x14:conditionalFormatting>
        <x14:conditionalFormatting xmlns:xm="http://schemas.microsoft.com/office/excel/2006/main">
          <x14:cfRule type="cellIs" priority="101" operator="greaterThan" id="{159C7844-CB52-44B4-8B85-A7ED3D7C2A9D}">
            <xm:f>'Basisdaten zum Projekt'!$C$7</xm:f>
            <x14:dxf>
              <font>
                <color rgb="FFF2F2F2"/>
              </font>
            </x14:dxf>
          </x14:cfRule>
          <xm:sqref>C63:C74</xm:sqref>
        </x14:conditionalFormatting>
        <x14:conditionalFormatting xmlns:xm="http://schemas.microsoft.com/office/excel/2006/main">
          <x14:cfRule type="cellIs" priority="95" operator="greaterThan" id="{248D275F-0CF9-477A-80FB-027CEEF93B3F}">
            <xm:f>'Basisdaten zum Projekt'!$C$7</xm:f>
            <x14:dxf>
              <font>
                <color rgb="FFF2F2F2"/>
              </font>
            </x14:dxf>
          </x14:cfRule>
          <xm:sqref>C78:C89</xm:sqref>
        </x14:conditionalFormatting>
        <x14:conditionalFormatting xmlns:xm="http://schemas.microsoft.com/office/excel/2006/main">
          <x14:cfRule type="expression" priority="61" id="{1EA26039-0C7D-4ABE-8B27-8AAD71EA58EC}">
            <xm:f>AND($D63&gt;='Basisdaten zum Projekt'!$D$34,$D63&lt;='Basisdaten zum Projekt'!$E$34,'Basisdaten zum Projekt'!$F$34="x")</xm:f>
            <x14:dxf>
              <fill>
                <patternFill patternType="solid">
                  <fgColor indexed="26"/>
                  <bgColor indexed="26"/>
                </patternFill>
              </fill>
            </x14:dxf>
          </x14:cfRule>
          <xm:sqref>AB63:AB74</xm:sqref>
        </x14:conditionalFormatting>
        <x14:conditionalFormatting xmlns:xm="http://schemas.microsoft.com/office/excel/2006/main">
          <x14:cfRule type="expression" priority="60" id="{6727FC6E-60B2-41C9-A6CC-B962502C5F96}">
            <xm:f>AND($D63&gt;='Basisdaten zum Projekt'!$D$33,$D63&lt;='Basisdaten zum Projekt'!$E$33,'Basisdaten zum Projekt'!$F$33="x")</xm:f>
            <x14:dxf>
              <fill>
                <patternFill patternType="solid">
                  <fgColor indexed="26"/>
                  <bgColor indexed="26"/>
                </patternFill>
              </fill>
            </x14:dxf>
          </x14:cfRule>
          <xm:sqref>AA63:AA74</xm:sqref>
        </x14:conditionalFormatting>
        <x14:conditionalFormatting xmlns:xm="http://schemas.microsoft.com/office/excel/2006/main">
          <x14:cfRule type="expression" priority="59" id="{7AFE2351-D8A6-416D-B2A5-B04FA62CCB62}">
            <xm:f>AND($D63&gt;='Basisdaten zum Projekt'!$D$32,$D63&lt;='Basisdaten zum Projekt'!$E$32,'Basisdaten zum Projekt'!$F$32="x")</xm:f>
            <x14:dxf>
              <fill>
                <patternFill patternType="solid">
                  <fgColor indexed="26"/>
                  <bgColor indexed="26"/>
                </patternFill>
              </fill>
            </x14:dxf>
          </x14:cfRule>
          <xm:sqref>Z63:Z74</xm:sqref>
        </x14:conditionalFormatting>
        <x14:conditionalFormatting xmlns:xm="http://schemas.microsoft.com/office/excel/2006/main">
          <x14:cfRule type="expression" priority="58" id="{FE1A0086-9745-4D72-9CF1-6C5ED1C0BACB}">
            <xm:f>AND($D63&gt;='Basisdaten zum Projekt'!$D$31,$D63&lt;='Basisdaten zum Projekt'!$E$31,'Basisdaten zum Projekt'!$F$31="x")</xm:f>
            <x14:dxf>
              <fill>
                <patternFill patternType="solid">
                  <fgColor indexed="26"/>
                  <bgColor indexed="26"/>
                </patternFill>
              </fill>
            </x14:dxf>
          </x14:cfRule>
          <xm:sqref>Y63:Y74</xm:sqref>
        </x14:conditionalFormatting>
        <x14:conditionalFormatting xmlns:xm="http://schemas.microsoft.com/office/excel/2006/main">
          <x14:cfRule type="expression" priority="57" id="{E737182C-1656-4AD4-8A97-A15C84ACF268}">
            <xm:f>AND($D63&gt;='Basisdaten zum Projekt'!$D$30,$D63&lt;='Basisdaten zum Projekt'!$E$30,'Basisdaten zum Projekt'!$F$30="x")</xm:f>
            <x14:dxf>
              <fill>
                <patternFill patternType="solid">
                  <fgColor indexed="26"/>
                  <bgColor indexed="26"/>
                </patternFill>
              </fill>
            </x14:dxf>
          </x14:cfRule>
          <xm:sqref>X63:X74</xm:sqref>
        </x14:conditionalFormatting>
        <x14:conditionalFormatting xmlns:xm="http://schemas.microsoft.com/office/excel/2006/main">
          <x14:cfRule type="expression" priority="56" id="{104C4417-1453-41F7-B414-E443DA6856F2}">
            <xm:f>AND($D63&gt;='Basisdaten zum Projekt'!$D$29,$D63&lt;='Basisdaten zum Projekt'!$E$29,'Basisdaten zum Projekt'!$F$29="x")</xm:f>
            <x14:dxf>
              <fill>
                <patternFill patternType="solid">
                  <fgColor indexed="26"/>
                  <bgColor indexed="26"/>
                </patternFill>
              </fill>
            </x14:dxf>
          </x14:cfRule>
          <xm:sqref>W63:W74</xm:sqref>
        </x14:conditionalFormatting>
        <x14:conditionalFormatting xmlns:xm="http://schemas.microsoft.com/office/excel/2006/main">
          <x14:cfRule type="expression" priority="55" id="{59BA7B5C-497B-439D-84A5-936CB0843AE2}">
            <xm:f>AND($D63&gt;='Basisdaten zum Projekt'!$D$28,$D63&lt;='Basisdaten zum Projekt'!$E$28,'Basisdaten zum Projekt'!$F$28="x")</xm:f>
            <x14:dxf>
              <fill>
                <patternFill patternType="solid">
                  <fgColor indexed="26"/>
                  <bgColor indexed="26"/>
                </patternFill>
              </fill>
            </x14:dxf>
          </x14:cfRule>
          <xm:sqref>V63:V74</xm:sqref>
        </x14:conditionalFormatting>
        <x14:conditionalFormatting xmlns:xm="http://schemas.microsoft.com/office/excel/2006/main">
          <x14:cfRule type="expression" priority="54" id="{8D11B97E-57AD-412C-BD51-825A57A54FEA}">
            <xm:f>AND(D63&gt;='Basisdaten zum Projekt'!$D$27,D63&lt;='Basisdaten zum Projekt'!$E$27,'Basisdaten zum Projekt'!$F$27="x")</xm:f>
            <x14:dxf>
              <fill>
                <patternFill patternType="solid">
                  <fgColor indexed="26"/>
                  <bgColor indexed="26"/>
                </patternFill>
              </fill>
            </x14:dxf>
          </x14:cfRule>
          <xm:sqref>U63:U74</xm:sqref>
        </x14:conditionalFormatting>
        <x14:conditionalFormatting xmlns:xm="http://schemas.microsoft.com/office/excel/2006/main">
          <x14:cfRule type="expression" priority="53" id="{ED7A9986-8C67-4F2B-B15E-9C02193B7B9F}">
            <xm:f>AND($D63&gt;='Basisdaten zum Projekt'!$D$26,$D63&lt;='Basisdaten zum Projekt'!$E$26,'Basisdaten zum Projekt'!$F$26="x")</xm:f>
            <x14:dxf>
              <fill>
                <patternFill patternType="solid">
                  <fgColor indexed="26"/>
                  <bgColor indexed="26"/>
                </patternFill>
              </fill>
            </x14:dxf>
          </x14:cfRule>
          <xm:sqref>T63:T74</xm:sqref>
        </x14:conditionalFormatting>
        <x14:conditionalFormatting xmlns:xm="http://schemas.microsoft.com/office/excel/2006/main">
          <x14:cfRule type="expression" priority="52" id="{7BE476AB-885B-4F72-A2FF-6132302E898E}">
            <xm:f>AND($D63&gt;='Basisdaten zum Projekt'!$D$25,$D63&lt;='Basisdaten zum Projekt'!$E$25,'Basisdaten zum Projekt'!$F$25="x")</xm:f>
            <x14:dxf>
              <fill>
                <patternFill patternType="solid">
                  <fgColor indexed="26"/>
                  <bgColor indexed="26"/>
                </patternFill>
              </fill>
            </x14:dxf>
          </x14:cfRule>
          <xm:sqref>S63:S74</xm:sqref>
        </x14:conditionalFormatting>
        <x14:conditionalFormatting xmlns:xm="http://schemas.microsoft.com/office/excel/2006/main">
          <x14:cfRule type="expression" priority="51" id="{85F948A9-5111-4603-9C29-D71B70CB52E6}">
            <xm:f>AND($D63&gt;='Basisdaten zum Projekt'!$D$24,$D63&lt;='Basisdaten zum Projekt'!$E$24,'Basisdaten zum Projekt'!$F$24="x")</xm:f>
            <x14:dxf>
              <fill>
                <patternFill patternType="solid">
                  <fgColor indexed="26"/>
                  <bgColor indexed="26"/>
                </patternFill>
              </fill>
            </x14:dxf>
          </x14:cfRule>
          <xm:sqref>R63:R74</xm:sqref>
        </x14:conditionalFormatting>
        <x14:conditionalFormatting xmlns:xm="http://schemas.microsoft.com/office/excel/2006/main">
          <x14:cfRule type="expression" priority="50" id="{5B546E55-E5E7-49A8-AB0D-253F3E9F2EE8}">
            <xm:f>AND($D63&gt;='Basisdaten zum Projekt'!$D$23,$D63&lt;='Basisdaten zum Projekt'!$E$23,'Basisdaten zum Projekt'!$F$23="x")</xm:f>
            <x14:dxf>
              <fill>
                <patternFill patternType="solid">
                  <fgColor indexed="26"/>
                  <bgColor indexed="26"/>
                </patternFill>
              </fill>
            </x14:dxf>
          </x14:cfRule>
          <xm:sqref>Q63:Q74</xm:sqref>
        </x14:conditionalFormatting>
        <x14:conditionalFormatting xmlns:xm="http://schemas.microsoft.com/office/excel/2006/main">
          <x14:cfRule type="expression" priority="49" id="{13E1C8F0-F18E-4BEF-A235-56AE84D4DB20}">
            <xm:f>AND($D63&gt;='Basisdaten zum Projekt'!$D$22,$D63&lt;='Basisdaten zum Projekt'!$E$22,'Basisdaten zum Projekt'!$F$22="x")</xm:f>
            <x14:dxf>
              <fill>
                <patternFill patternType="solid">
                  <fgColor indexed="26"/>
                  <bgColor indexed="26"/>
                </patternFill>
              </fill>
            </x14:dxf>
          </x14:cfRule>
          <xm:sqref>P63:P74</xm:sqref>
        </x14:conditionalFormatting>
        <x14:conditionalFormatting xmlns:xm="http://schemas.microsoft.com/office/excel/2006/main">
          <x14:cfRule type="expression" priority="48" id="{30326226-8971-4E94-84CC-1A287AEA5CAB}">
            <xm:f>AND($D63&gt;='Basisdaten zum Projekt'!$D$21,$D63&lt;='Basisdaten zum Projekt'!$E$21,'Basisdaten zum Projekt'!$F$21="x")</xm:f>
            <x14:dxf>
              <fill>
                <patternFill patternType="solid">
                  <fgColor indexed="26"/>
                  <bgColor indexed="26"/>
                </patternFill>
              </fill>
            </x14:dxf>
          </x14:cfRule>
          <xm:sqref>O63:O74</xm:sqref>
        </x14:conditionalFormatting>
        <x14:conditionalFormatting xmlns:xm="http://schemas.microsoft.com/office/excel/2006/main">
          <x14:cfRule type="expression" priority="47" id="{47E43DF8-8B72-42A1-BE3F-61DCB581B96D}">
            <xm:f>AND($D63&gt;='Basisdaten zum Projekt'!$D$20,$D63&lt;='Basisdaten zum Projekt'!$E$20,'Basisdaten zum Projekt'!$F$20="x")</xm:f>
            <x14:dxf>
              <fill>
                <patternFill patternType="solid">
                  <fgColor indexed="26"/>
                  <bgColor indexed="26"/>
                </patternFill>
              </fill>
            </x14:dxf>
          </x14:cfRule>
          <xm:sqref>N63:N74</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xr:uid="{00000000-0002-0000-0D00-000001000000}">
          <x14:formula1>
            <xm:f>'Übersicht Berichte'!$A$3:$A$8</xm:f>
          </x14:formula1>
          <xm:sqref>H5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AL180"/>
  <sheetViews>
    <sheetView showGridLines="0" topLeftCell="Z1" zoomScale="70" zoomScaleNormal="70" workbookViewId="0">
      <selection activeCell="AE6" sqref="AE6:AE14"/>
    </sheetView>
  </sheetViews>
  <sheetFormatPr baseColWidth="10" defaultColWidth="11.5546875" defaultRowHeight="15" outlineLevelRow="1" outlineLevelCol="1" x14ac:dyDescent="0.25"/>
  <cols>
    <col min="1" max="2" width="11.109375" style="4" customWidth="1"/>
    <col min="3" max="11" width="14.6640625" style="4" customWidth="1"/>
    <col min="12" max="12" width="4.77734375" style="4" customWidth="1"/>
    <col min="13" max="13" width="9.5546875" style="4" customWidth="1"/>
    <col min="14" max="14" width="10" style="4" customWidth="1"/>
    <col min="15" max="15" width="10.5546875" style="4" customWidth="1"/>
    <col min="16" max="18" width="10.33203125" style="4" customWidth="1"/>
    <col min="19" max="28" width="10.33203125" style="4" customWidth="1" outlineLevel="1"/>
    <col min="29" max="29" width="10.21875" style="4" bestFit="1" customWidth="1"/>
    <col min="30" max="30" width="19.5546875" style="4" bestFit="1" customWidth="1"/>
    <col min="31" max="31" width="14.77734375" style="4" customWidth="1"/>
    <col min="32" max="36" width="11.5546875" style="4"/>
    <col min="37" max="37" width="0" style="4" hidden="1" customWidth="1"/>
    <col min="38" max="16384" width="11.5546875" style="4"/>
  </cols>
  <sheetData>
    <row r="3" spans="3:38" ht="60.75" customHeight="1" x14ac:dyDescent="0.5">
      <c r="C3" s="370" t="s">
        <v>300</v>
      </c>
      <c r="D3" s="370"/>
      <c r="E3" s="370"/>
      <c r="F3" s="370"/>
      <c r="G3" s="370"/>
      <c r="H3" s="370"/>
      <c r="M3" s="376" t="s">
        <v>301</v>
      </c>
      <c r="N3" s="376"/>
      <c r="O3" s="376"/>
      <c r="P3" s="376"/>
      <c r="Q3" s="376"/>
      <c r="R3" s="376"/>
      <c r="S3" s="376"/>
      <c r="T3" s="376"/>
      <c r="U3" s="376"/>
      <c r="V3" s="376"/>
      <c r="W3" s="376"/>
      <c r="X3" s="376"/>
      <c r="Y3" s="376"/>
      <c r="Z3" s="376"/>
      <c r="AA3" s="376"/>
      <c r="AB3" s="376"/>
      <c r="AC3" s="376"/>
      <c r="AD3" s="376"/>
      <c r="AE3" s="376"/>
      <c r="AF3" s="190"/>
      <c r="AG3" s="190"/>
      <c r="AH3" s="190"/>
      <c r="AI3" s="190"/>
      <c r="AJ3" s="190"/>
      <c r="AK3" s="190"/>
      <c r="AL3" s="190"/>
    </row>
    <row r="4" spans="3:38" ht="15.75" thickBot="1" x14ac:dyDescent="0.3">
      <c r="K4" s="76"/>
      <c r="N4" s="77"/>
    </row>
    <row r="5" spans="3:38" ht="37.5" customHeight="1" x14ac:dyDescent="0.25">
      <c r="C5" s="78" t="s">
        <v>302</v>
      </c>
      <c r="D5" s="207"/>
      <c r="E5" s="79"/>
      <c r="F5" s="80"/>
      <c r="G5" s="230" t="s">
        <v>303</v>
      </c>
      <c r="H5" s="239"/>
      <c r="N5" s="81" t="s">
        <v>304</v>
      </c>
      <c r="O5" s="81" t="s">
        <v>305</v>
      </c>
      <c r="P5" s="81" t="s">
        <v>306</v>
      </c>
      <c r="Q5" s="81" t="s">
        <v>307</v>
      </c>
      <c r="R5" s="81" t="s">
        <v>308</v>
      </c>
      <c r="S5" s="81" t="s">
        <v>309</v>
      </c>
      <c r="T5" s="81" t="s">
        <v>310</v>
      </c>
      <c r="U5" s="81" t="s">
        <v>311</v>
      </c>
      <c r="V5" s="81" t="s">
        <v>312</v>
      </c>
      <c r="W5" s="81" t="s">
        <v>313</v>
      </c>
      <c r="X5" s="81" t="s">
        <v>314</v>
      </c>
      <c r="Y5" s="81" t="s">
        <v>315</v>
      </c>
      <c r="Z5" s="81" t="s">
        <v>316</v>
      </c>
      <c r="AA5" s="81" t="s">
        <v>317</v>
      </c>
      <c r="AB5" s="81" t="s">
        <v>291</v>
      </c>
      <c r="AC5" s="82" t="s">
        <v>292</v>
      </c>
      <c r="AD5" s="83" t="s">
        <v>318</v>
      </c>
      <c r="AE5" s="84" t="s">
        <v>319</v>
      </c>
      <c r="AK5" s="4" t="s">
        <v>320</v>
      </c>
    </row>
    <row r="6" spans="3:38" ht="18.75" outlineLevel="1" x14ac:dyDescent="0.3">
      <c r="C6" s="85" t="s">
        <v>321</v>
      </c>
      <c r="D6" s="371"/>
      <c r="E6" s="372"/>
      <c r="G6" s="230" t="s">
        <v>322</v>
      </c>
      <c r="H6" s="240"/>
      <c r="M6" s="249" t="s">
        <v>77</v>
      </c>
      <c r="N6" s="214"/>
      <c r="O6" s="86"/>
      <c r="P6" s="86"/>
      <c r="Q6" s="86"/>
      <c r="R6" s="86"/>
      <c r="S6" s="86">
        <v>0</v>
      </c>
      <c r="T6" s="86">
        <v>0</v>
      </c>
      <c r="U6" s="86">
        <v>0</v>
      </c>
      <c r="V6" s="86">
        <v>0</v>
      </c>
      <c r="W6" s="86">
        <v>0</v>
      </c>
      <c r="X6" s="86">
        <v>0</v>
      </c>
      <c r="Y6" s="86">
        <v>0</v>
      </c>
      <c r="Z6" s="86">
        <v>0</v>
      </c>
      <c r="AA6" s="86">
        <v>0</v>
      </c>
      <c r="AB6" s="86">
        <v>0</v>
      </c>
      <c r="AC6" s="196">
        <f t="shared" ref="AC6:AC14" si="0">SUM(N6:AB6)</f>
        <v>0</v>
      </c>
      <c r="AD6" s="265"/>
      <c r="AE6" s="88"/>
      <c r="AK6" s="4" t="s">
        <v>323</v>
      </c>
    </row>
    <row r="7" spans="3:38" ht="18.75" outlineLevel="1" x14ac:dyDescent="0.3">
      <c r="C7" s="89"/>
      <c r="H7" s="90"/>
      <c r="M7" s="251" t="s">
        <v>142</v>
      </c>
      <c r="N7" s="86"/>
      <c r="O7" s="86"/>
      <c r="P7" s="86"/>
      <c r="Q7" s="86"/>
      <c r="R7" s="86"/>
      <c r="S7" s="86"/>
      <c r="T7" s="86"/>
      <c r="U7" s="86"/>
      <c r="V7" s="86"/>
      <c r="W7" s="86"/>
      <c r="X7" s="86"/>
      <c r="Y7" s="86"/>
      <c r="Z7" s="86"/>
      <c r="AA7" s="86"/>
      <c r="AB7" s="86"/>
      <c r="AC7" s="196">
        <f t="shared" si="0"/>
        <v>0</v>
      </c>
      <c r="AD7" s="265"/>
      <c r="AE7" s="88"/>
    </row>
    <row r="8" spans="3:38" ht="18.75" customHeight="1" outlineLevel="1" x14ac:dyDescent="0.3">
      <c r="C8" s="379" t="s">
        <v>324</v>
      </c>
      <c r="D8" s="231" t="s">
        <v>83</v>
      </c>
      <c r="E8" s="231" t="s">
        <v>84</v>
      </c>
      <c r="F8" s="231" t="s">
        <v>325</v>
      </c>
      <c r="G8" s="231" t="s">
        <v>326</v>
      </c>
      <c r="H8" s="231" t="s">
        <v>327</v>
      </c>
      <c r="M8" s="252" t="s">
        <v>78</v>
      </c>
      <c r="N8" s="86"/>
      <c r="O8" s="86"/>
      <c r="P8" s="86"/>
      <c r="Q8" s="86"/>
      <c r="R8" s="86"/>
      <c r="S8" s="86"/>
      <c r="T8" s="86"/>
      <c r="U8" s="86"/>
      <c r="V8" s="86"/>
      <c r="W8" s="86"/>
      <c r="X8" s="86"/>
      <c r="Y8" s="86"/>
      <c r="Z8" s="86"/>
      <c r="AA8" s="86"/>
      <c r="AB8" s="86"/>
      <c r="AC8" s="196">
        <f t="shared" si="0"/>
        <v>0</v>
      </c>
      <c r="AD8" s="265"/>
      <c r="AE8" s="88"/>
    </row>
    <row r="9" spans="3:38" ht="18.75" outlineLevel="1" x14ac:dyDescent="0.3">
      <c r="C9" s="380"/>
      <c r="D9" s="91"/>
      <c r="E9" s="91"/>
      <c r="F9" s="206"/>
      <c r="G9" s="93"/>
      <c r="H9" s="93"/>
      <c r="M9" s="253" t="s">
        <v>177</v>
      </c>
      <c r="N9" s="86"/>
      <c r="O9" s="86"/>
      <c r="P9" s="86"/>
      <c r="Q9" s="86"/>
      <c r="R9" s="86"/>
      <c r="S9" s="86"/>
      <c r="T9" s="86"/>
      <c r="U9" s="86"/>
      <c r="V9" s="86"/>
      <c r="W9" s="86"/>
      <c r="X9" s="86"/>
      <c r="Y9" s="86"/>
      <c r="Z9" s="86"/>
      <c r="AA9" s="86"/>
      <c r="AB9" s="86"/>
      <c r="AC9" s="196">
        <f t="shared" si="0"/>
        <v>0</v>
      </c>
      <c r="AD9" s="265"/>
      <c r="AE9" s="88"/>
    </row>
    <row r="10" spans="3:38" ht="18.75" outlineLevel="1" x14ac:dyDescent="0.3">
      <c r="C10" s="380"/>
      <c r="D10" s="91"/>
      <c r="E10" s="91"/>
      <c r="F10" s="206"/>
      <c r="G10" s="93"/>
      <c r="H10" s="93"/>
      <c r="M10" s="254" t="s">
        <v>79</v>
      </c>
      <c r="N10" s="86"/>
      <c r="O10" s="86"/>
      <c r="P10" s="86"/>
      <c r="Q10" s="86"/>
      <c r="R10" s="86"/>
      <c r="S10" s="86"/>
      <c r="T10" s="86"/>
      <c r="U10" s="86"/>
      <c r="V10" s="86"/>
      <c r="W10" s="86"/>
      <c r="X10" s="86"/>
      <c r="Y10" s="86"/>
      <c r="Z10" s="86"/>
      <c r="AA10" s="86"/>
      <c r="AB10" s="86"/>
      <c r="AC10" s="196">
        <f t="shared" si="0"/>
        <v>0</v>
      </c>
      <c r="AD10" s="265"/>
      <c r="AE10" s="88"/>
    </row>
    <row r="11" spans="3:38" ht="18.75" outlineLevel="1" x14ac:dyDescent="0.3">
      <c r="C11" s="380"/>
      <c r="D11" s="91"/>
      <c r="E11" s="91"/>
      <c r="F11" s="92"/>
      <c r="G11" s="93"/>
      <c r="H11" s="93"/>
      <c r="M11" s="255" t="s">
        <v>212</v>
      </c>
      <c r="N11" s="86"/>
      <c r="O11" s="86"/>
      <c r="P11" s="86"/>
      <c r="Q11" s="86"/>
      <c r="R11" s="86"/>
      <c r="S11" s="86"/>
      <c r="T11" s="86"/>
      <c r="U11" s="86"/>
      <c r="V11" s="86"/>
      <c r="W11" s="86"/>
      <c r="X11" s="86"/>
      <c r="Y11" s="86"/>
      <c r="Z11" s="86"/>
      <c r="AA11" s="86"/>
      <c r="AB11" s="86"/>
      <c r="AC11" s="196">
        <f t="shared" si="0"/>
        <v>0</v>
      </c>
      <c r="AD11" s="265"/>
      <c r="AE11" s="88"/>
    </row>
    <row r="12" spans="3:38" ht="18.75" outlineLevel="1" x14ac:dyDescent="0.3">
      <c r="C12" s="380"/>
      <c r="D12" s="93"/>
      <c r="E12" s="93"/>
      <c r="F12" s="92"/>
      <c r="G12" s="93"/>
      <c r="H12" s="93"/>
      <c r="M12" s="256" t="s">
        <v>80</v>
      </c>
      <c r="N12" s="86"/>
      <c r="O12" s="86"/>
      <c r="P12" s="86"/>
      <c r="Q12" s="86"/>
      <c r="R12" s="86"/>
      <c r="S12" s="86"/>
      <c r="T12" s="86"/>
      <c r="U12" s="86"/>
      <c r="V12" s="86"/>
      <c r="W12" s="86"/>
      <c r="X12" s="86"/>
      <c r="Y12" s="86"/>
      <c r="Z12" s="86"/>
      <c r="AA12" s="86"/>
      <c r="AB12" s="86"/>
      <c r="AC12" s="196">
        <f t="shared" si="0"/>
        <v>0</v>
      </c>
      <c r="AD12" s="265"/>
      <c r="AE12" s="88"/>
    </row>
    <row r="13" spans="3:38" ht="18.75" outlineLevel="1" x14ac:dyDescent="0.3">
      <c r="C13" s="381"/>
      <c r="D13" s="93"/>
      <c r="E13" s="93"/>
      <c r="F13" s="92"/>
      <c r="G13" s="93"/>
      <c r="H13" s="93"/>
      <c r="M13" s="256" t="s">
        <v>247</v>
      </c>
      <c r="N13" s="86"/>
      <c r="O13" s="86"/>
      <c r="P13" s="86"/>
      <c r="Q13" s="86"/>
      <c r="R13" s="86"/>
      <c r="S13" s="86"/>
      <c r="T13" s="86"/>
      <c r="U13" s="86"/>
      <c r="V13" s="86"/>
      <c r="W13" s="86"/>
      <c r="X13" s="86"/>
      <c r="Y13" s="86"/>
      <c r="Z13" s="86"/>
      <c r="AA13" s="86"/>
      <c r="AB13" s="86"/>
      <c r="AC13" s="196">
        <f t="shared" si="0"/>
        <v>0</v>
      </c>
      <c r="AD13" s="265"/>
      <c r="AE13" s="88"/>
    </row>
    <row r="14" spans="3:38" ht="18.75" customHeight="1" outlineLevel="1" thickBot="1" x14ac:dyDescent="0.35">
      <c r="C14" s="383" t="s">
        <v>328</v>
      </c>
      <c r="D14" s="378"/>
      <c r="E14" s="94"/>
      <c r="F14" s="95"/>
      <c r="G14" s="96"/>
      <c r="H14" s="96"/>
      <c r="M14" s="257" t="s">
        <v>81</v>
      </c>
      <c r="N14" s="86"/>
      <c r="O14" s="86"/>
      <c r="P14" s="86"/>
      <c r="Q14" s="86"/>
      <c r="R14" s="86"/>
      <c r="S14" s="86"/>
      <c r="T14" s="86"/>
      <c r="U14" s="86"/>
      <c r="V14" s="86"/>
      <c r="W14" s="86"/>
      <c r="X14" s="86"/>
      <c r="Y14" s="86"/>
      <c r="Z14" s="86"/>
      <c r="AA14" s="86"/>
      <c r="AB14" s="86"/>
      <c r="AC14" s="196">
        <f t="shared" si="0"/>
        <v>0</v>
      </c>
      <c r="AD14" s="266"/>
      <c r="AE14" s="88"/>
    </row>
    <row r="15" spans="3:38" outlineLevel="1" x14ac:dyDescent="0.25">
      <c r="C15" s="383"/>
      <c r="D15" s="378"/>
      <c r="E15" s="98"/>
      <c r="F15" s="28"/>
      <c r="G15" s="28"/>
      <c r="H15" s="99"/>
      <c r="I15" s="28"/>
      <c r="J15" s="28"/>
      <c r="K15" s="28"/>
      <c r="M15" s="258"/>
      <c r="N15" s="101"/>
      <c r="O15" s="101"/>
      <c r="P15" s="101"/>
      <c r="Q15" s="101"/>
      <c r="R15" s="101"/>
      <c r="S15" s="101"/>
      <c r="T15" s="101"/>
      <c r="U15" s="101"/>
      <c r="V15" s="101"/>
      <c r="W15" s="101"/>
      <c r="X15" s="101"/>
      <c r="Y15" s="101"/>
      <c r="Z15" s="101"/>
      <c r="AA15" s="101"/>
      <c r="AB15" s="101"/>
      <c r="AC15" s="103"/>
      <c r="AD15" s="147"/>
      <c r="AE15" s="147"/>
    </row>
    <row r="16" spans="3:38" outlineLevel="1" x14ac:dyDescent="0.25">
      <c r="E16" s="98"/>
      <c r="F16" s="28"/>
      <c r="G16" s="28"/>
      <c r="H16" s="99"/>
      <c r="I16" s="28"/>
      <c r="J16" s="28"/>
      <c r="K16" s="28"/>
      <c r="M16" s="258"/>
      <c r="N16" s="101"/>
      <c r="O16" s="101"/>
      <c r="P16" s="101"/>
      <c r="Q16" s="101"/>
      <c r="R16" s="101"/>
      <c r="S16" s="101"/>
      <c r="T16" s="101"/>
      <c r="U16" s="101"/>
      <c r="V16" s="101"/>
      <c r="W16" s="101"/>
      <c r="X16" s="101"/>
      <c r="Y16" s="101"/>
      <c r="Z16" s="101"/>
      <c r="AA16" s="101"/>
      <c r="AB16" s="101"/>
      <c r="AC16" s="103"/>
      <c r="AD16" s="147"/>
      <c r="AE16" s="147"/>
    </row>
    <row r="17" spans="1:31" ht="30" customHeight="1" outlineLevel="1" x14ac:dyDescent="0.5">
      <c r="B17" s="106"/>
      <c r="C17" s="319" t="s">
        <v>57</v>
      </c>
      <c r="D17" s="319"/>
      <c r="E17" s="319"/>
      <c r="F17" s="319"/>
      <c r="G17" s="319"/>
      <c r="H17" s="319"/>
      <c r="I17" s="319"/>
      <c r="J17" s="319"/>
      <c r="K17" s="319"/>
      <c r="M17" s="382" t="s">
        <v>329</v>
      </c>
      <c r="N17" s="382"/>
      <c r="O17" s="382"/>
      <c r="P17" s="382"/>
      <c r="Q17" s="382"/>
      <c r="R17" s="382"/>
      <c r="S17" s="382"/>
      <c r="T17" s="382"/>
      <c r="U17" s="382"/>
      <c r="V17" s="382"/>
      <c r="W17" s="382"/>
      <c r="X17" s="382"/>
      <c r="Y17" s="382"/>
      <c r="Z17" s="382"/>
      <c r="AA17" s="382"/>
      <c r="AB17" s="382"/>
      <c r="AC17" s="382"/>
      <c r="AD17" s="382"/>
      <c r="AE17" s="382"/>
    </row>
    <row r="18" spans="1:31" ht="30" customHeight="1" thickBot="1" x14ac:dyDescent="0.3">
      <c r="E18" s="19"/>
      <c r="K18" s="76"/>
      <c r="M18" s="382"/>
      <c r="N18" s="382"/>
      <c r="O18" s="382"/>
      <c r="P18" s="382"/>
      <c r="Q18" s="382"/>
      <c r="R18" s="382"/>
      <c r="S18" s="382"/>
      <c r="T18" s="382"/>
      <c r="U18" s="382"/>
      <c r="V18" s="382"/>
      <c r="W18" s="382"/>
      <c r="X18" s="382"/>
      <c r="Y18" s="382"/>
      <c r="Z18" s="382"/>
      <c r="AA18" s="382"/>
      <c r="AB18" s="382"/>
      <c r="AC18" s="382"/>
      <c r="AD18" s="382"/>
      <c r="AE18" s="382"/>
    </row>
    <row r="19" spans="1:31" x14ac:dyDescent="0.25">
      <c r="C19" s="356" t="s">
        <v>330</v>
      </c>
      <c r="D19" s="357"/>
      <c r="E19" s="358"/>
      <c r="G19" s="359" t="s">
        <v>331</v>
      </c>
      <c r="H19" s="360"/>
      <c r="I19" s="361"/>
      <c r="K19" s="76"/>
      <c r="M19" s="168"/>
      <c r="N19" s="259"/>
      <c r="O19" s="168"/>
      <c r="P19" s="168"/>
      <c r="Q19" s="168"/>
      <c r="R19" s="168"/>
      <c r="S19" s="168"/>
      <c r="T19" s="168"/>
      <c r="U19" s="168"/>
      <c r="V19" s="168"/>
      <c r="W19" s="168"/>
      <c r="X19" s="168"/>
      <c r="Y19" s="168"/>
      <c r="Z19" s="168"/>
      <c r="AA19" s="168"/>
      <c r="AB19" s="168"/>
      <c r="AC19" s="168"/>
      <c r="AD19" s="168"/>
      <c r="AE19" s="168"/>
    </row>
    <row r="20" spans="1:31" ht="60" customHeight="1" x14ac:dyDescent="0.25">
      <c r="A20" s="362" t="s">
        <v>332</v>
      </c>
      <c r="B20" s="363"/>
      <c r="C20" s="228" t="s">
        <v>333</v>
      </c>
      <c r="D20" s="107" t="s">
        <v>334</v>
      </c>
      <c r="E20" s="108" t="s">
        <v>335</v>
      </c>
      <c r="F20" s="109" t="s">
        <v>336</v>
      </c>
      <c r="G20" s="110" t="s">
        <v>387</v>
      </c>
      <c r="H20" s="107" t="s">
        <v>337</v>
      </c>
      <c r="I20" s="108" t="s">
        <v>338</v>
      </c>
      <c r="J20" s="111" t="s">
        <v>339</v>
      </c>
      <c r="K20" s="107" t="s">
        <v>340</v>
      </c>
      <c r="M20" s="168"/>
      <c r="N20" s="260" t="s">
        <v>304</v>
      </c>
      <c r="O20" s="260" t="s">
        <v>305</v>
      </c>
      <c r="P20" s="260" t="s">
        <v>306</v>
      </c>
      <c r="Q20" s="260" t="s">
        <v>307</v>
      </c>
      <c r="R20" s="260" t="s">
        <v>308</v>
      </c>
      <c r="S20" s="260" t="s">
        <v>309</v>
      </c>
      <c r="T20" s="260" t="s">
        <v>310</v>
      </c>
      <c r="U20" s="260" t="s">
        <v>311</v>
      </c>
      <c r="V20" s="260" t="s">
        <v>312</v>
      </c>
      <c r="W20" s="260" t="s">
        <v>313</v>
      </c>
      <c r="X20" s="260" t="s">
        <v>314</v>
      </c>
      <c r="Y20" s="260" t="s">
        <v>315</v>
      </c>
      <c r="Z20" s="260" t="s">
        <v>316</v>
      </c>
      <c r="AA20" s="260" t="s">
        <v>317</v>
      </c>
      <c r="AB20" s="260" t="s">
        <v>291</v>
      </c>
      <c r="AC20" s="261" t="s">
        <v>292</v>
      </c>
      <c r="AD20" s="260" t="s">
        <v>341</v>
      </c>
      <c r="AE20" s="168"/>
    </row>
    <row r="21" spans="1:31" ht="19.5" customHeight="1" outlineLevel="1" x14ac:dyDescent="0.3">
      <c r="A21" s="364">
        <f>'Basisdaten zum Projekt'!D12</f>
        <v>44652</v>
      </c>
      <c r="B21" s="366">
        <f>'Basisdaten zum Projekt'!E12</f>
        <v>45016</v>
      </c>
      <c r="C21" s="334">
        <f>IFERROR(SUMIF(B:B,M21,G:G),0)</f>
        <v>0</v>
      </c>
      <c r="D21" s="328">
        <f>MROUND(SUMIF(B:B,M21,F:F),0.5)</f>
        <v>0</v>
      </c>
      <c r="E21" s="336">
        <f>IFERROR(C21/D21,0)</f>
        <v>0</v>
      </c>
      <c r="F21" s="338">
        <f>E21*MROUND(J21,0.5)</f>
        <v>0</v>
      </c>
      <c r="G21" s="340">
        <f>SUMIF(B:B,M21,J:J)</f>
        <v>0</v>
      </c>
      <c r="H21" s="342">
        <f>IFERROR(G21-F21,0)</f>
        <v>0</v>
      </c>
      <c r="I21" s="368">
        <f>(SUMIF(B:B,M21,I:I))</f>
        <v>0</v>
      </c>
      <c r="J21" s="346">
        <f>IFERROR(((SUMIF(B:B,M21,AC:AC))/$H$6),0)</f>
        <v>0</v>
      </c>
      <c r="K21" s="328">
        <f>D21-J21</f>
        <v>0</v>
      </c>
      <c r="M21" s="249" t="s">
        <v>77</v>
      </c>
      <c r="N21" s="115">
        <f>IFERROR(IF(($I21&lt;$J21),(SUMIF($B:$B,$M21,N:N)/SUMIF($B:$B,$M21,$AC:$AC)*$I21),(SUMIF($B:$B,$M21,N:N)/SUMIF($B:$B,$M21,$AC:$AC)*$J21)),0)</f>
        <v>0</v>
      </c>
      <c r="O21" s="115">
        <f t="shared" ref="O21:AB29" si="1">IFERROR(IF(($I21&lt;$J21),(SUMIF($B:$B,$M21,O:O)/SUMIF($B:$B,$M21,$AC:$AC)*$I21),(SUMIF($B:$B,$M21,O:O)/SUMIF($B:$B,$M21,$AC:$AC)*$J21)),0)</f>
        <v>0</v>
      </c>
      <c r="P21" s="115">
        <f t="shared" si="1"/>
        <v>0</v>
      </c>
      <c r="Q21" s="115">
        <f t="shared" si="1"/>
        <v>0</v>
      </c>
      <c r="R21" s="115">
        <f t="shared" si="1"/>
        <v>0</v>
      </c>
      <c r="S21" s="115">
        <f t="shared" si="1"/>
        <v>0</v>
      </c>
      <c r="T21" s="115">
        <f t="shared" si="1"/>
        <v>0</v>
      </c>
      <c r="U21" s="115">
        <f t="shared" si="1"/>
        <v>0</v>
      </c>
      <c r="V21" s="115">
        <f t="shared" si="1"/>
        <v>0</v>
      </c>
      <c r="W21" s="115">
        <f t="shared" si="1"/>
        <v>0</v>
      </c>
      <c r="X21" s="115">
        <f t="shared" si="1"/>
        <v>0</v>
      </c>
      <c r="Y21" s="115">
        <f t="shared" si="1"/>
        <v>0</v>
      </c>
      <c r="Z21" s="115">
        <f t="shared" si="1"/>
        <v>0</v>
      </c>
      <c r="AA21" s="115">
        <f t="shared" si="1"/>
        <v>0</v>
      </c>
      <c r="AB21" s="115">
        <f t="shared" si="1"/>
        <v>0</v>
      </c>
      <c r="AC21" s="213">
        <f>SUM(N21:AB21)</f>
        <v>0</v>
      </c>
      <c r="AD21" s="267">
        <f>ROUND(IF(F21&gt;G21,G21,F21),2)</f>
        <v>0</v>
      </c>
      <c r="AE21" s="168"/>
    </row>
    <row r="22" spans="1:31" ht="19.5" customHeight="1" outlineLevel="1" x14ac:dyDescent="0.3">
      <c r="A22" s="365"/>
      <c r="B22" s="367"/>
      <c r="C22" s="335"/>
      <c r="D22" s="329"/>
      <c r="E22" s="337"/>
      <c r="F22" s="339"/>
      <c r="G22" s="341"/>
      <c r="H22" s="343"/>
      <c r="I22" s="369"/>
      <c r="J22" s="347"/>
      <c r="K22" s="329"/>
      <c r="M22" s="251" t="s">
        <v>142</v>
      </c>
      <c r="N22" s="117">
        <f>IFERROR(IF(OR((N6+N7)=N21,N6=0),0,N21-N6-N7),"")</f>
        <v>0</v>
      </c>
      <c r="O22" s="117">
        <f t="shared" ref="O22:AC22" si="2">IFERROR(IF(OR((O6+O7)=O21,O6=0),0,O21-O6-O7),"")</f>
        <v>0</v>
      </c>
      <c r="P22" s="117">
        <f t="shared" si="2"/>
        <v>0</v>
      </c>
      <c r="Q22" s="117">
        <f t="shared" si="2"/>
        <v>0</v>
      </c>
      <c r="R22" s="117">
        <f t="shared" si="2"/>
        <v>0</v>
      </c>
      <c r="S22" s="117">
        <f t="shared" si="2"/>
        <v>0</v>
      </c>
      <c r="T22" s="117">
        <f t="shared" si="2"/>
        <v>0</v>
      </c>
      <c r="U22" s="117">
        <f t="shared" si="2"/>
        <v>0</v>
      </c>
      <c r="V22" s="117">
        <f t="shared" si="2"/>
        <v>0</v>
      </c>
      <c r="W22" s="117">
        <f t="shared" si="2"/>
        <v>0</v>
      </c>
      <c r="X22" s="117">
        <f t="shared" si="2"/>
        <v>0</v>
      </c>
      <c r="Y22" s="117">
        <f t="shared" si="2"/>
        <v>0</v>
      </c>
      <c r="Z22" s="117">
        <f t="shared" si="2"/>
        <v>0</v>
      </c>
      <c r="AA22" s="117">
        <f t="shared" si="2"/>
        <v>0</v>
      </c>
      <c r="AB22" s="117">
        <f t="shared" si="2"/>
        <v>0</v>
      </c>
      <c r="AC22" s="213">
        <f t="shared" si="2"/>
        <v>0</v>
      </c>
      <c r="AD22" s="268">
        <f>IFERROR(IF(OR((AD6+AD7)=AD21,AD6=0),0,AD21-AD6-AD7),"")</f>
        <v>0</v>
      </c>
      <c r="AE22" s="263" t="str">
        <f>IF((AD21)=AD6+AD7,"no adjustment needed",IF(AD6=0,"no adjustment needed","adjustment needed"))</f>
        <v>no adjustment needed</v>
      </c>
    </row>
    <row r="23" spans="1:31" ht="19.5" customHeight="1" outlineLevel="1" x14ac:dyDescent="0.3">
      <c r="A23" s="352">
        <f>'Basisdaten zum Projekt'!D13</f>
        <v>45017</v>
      </c>
      <c r="B23" s="354">
        <f>'Basisdaten zum Projekt'!E13</f>
        <v>45747</v>
      </c>
      <c r="C23" s="334">
        <f>IFERROR(SUMIF(B:B,M23,G:G),0)</f>
        <v>0</v>
      </c>
      <c r="D23" s="328">
        <f>MROUND(SUMIF(B:B,M23,F:F),0.5)</f>
        <v>0</v>
      </c>
      <c r="E23" s="336">
        <f>IFERROR(C23/D23,0)</f>
        <v>0</v>
      </c>
      <c r="F23" s="338">
        <f>E23*MROUND(J23,0.5)</f>
        <v>0</v>
      </c>
      <c r="G23" s="340">
        <f>SUMIF(B:B,M23,J:J)</f>
        <v>0</v>
      </c>
      <c r="H23" s="342">
        <f>IFERROR(G23-F23,0)</f>
        <v>0</v>
      </c>
      <c r="I23" s="344">
        <f t="shared" ref="I23" si="3">(SUMIF(B:B,M23,I:I))</f>
        <v>0</v>
      </c>
      <c r="J23" s="346">
        <f>IFERROR(((SUMIF(B:B,M23,AC:AC))/$H$6),0)</f>
        <v>0</v>
      </c>
      <c r="K23" s="328">
        <f>D23-J23</f>
        <v>0</v>
      </c>
      <c r="M23" s="252" t="s">
        <v>78</v>
      </c>
      <c r="N23" s="115">
        <f>IFERROR(IF(($I23&lt;$J23),(SUMIF($B:$B,$M23,N:N)/SUMIF($B:$B,$M23,$AC:$AC)*$I23),(SUMIF($B:$B,$M23,N:N)/SUMIF($B:$B,$M23,$AC:$AC)*$J23)),0)</f>
        <v>0</v>
      </c>
      <c r="O23" s="115">
        <f t="shared" si="1"/>
        <v>0</v>
      </c>
      <c r="P23" s="115">
        <f t="shared" si="1"/>
        <v>0</v>
      </c>
      <c r="Q23" s="115">
        <f t="shared" si="1"/>
        <v>0</v>
      </c>
      <c r="R23" s="115">
        <f t="shared" si="1"/>
        <v>0</v>
      </c>
      <c r="S23" s="115">
        <f t="shared" si="1"/>
        <v>0</v>
      </c>
      <c r="T23" s="115">
        <f t="shared" si="1"/>
        <v>0</v>
      </c>
      <c r="U23" s="115">
        <f t="shared" si="1"/>
        <v>0</v>
      </c>
      <c r="V23" s="115">
        <f t="shared" si="1"/>
        <v>0</v>
      </c>
      <c r="W23" s="115">
        <f t="shared" si="1"/>
        <v>0</v>
      </c>
      <c r="X23" s="115">
        <f t="shared" si="1"/>
        <v>0</v>
      </c>
      <c r="Y23" s="115">
        <f t="shared" si="1"/>
        <v>0</v>
      </c>
      <c r="Z23" s="115">
        <f t="shared" si="1"/>
        <v>0</v>
      </c>
      <c r="AA23" s="115">
        <f t="shared" si="1"/>
        <v>0</v>
      </c>
      <c r="AB23" s="115">
        <f t="shared" si="1"/>
        <v>0</v>
      </c>
      <c r="AC23" s="213">
        <f>SUM(N23:AB23)</f>
        <v>0</v>
      </c>
      <c r="AD23" s="267">
        <f>ROUND(IF(F23&gt;G23,G23,F23),2)</f>
        <v>0</v>
      </c>
      <c r="AE23" s="264"/>
    </row>
    <row r="24" spans="1:31" ht="19.5" customHeight="1" outlineLevel="1" x14ac:dyDescent="0.3">
      <c r="A24" s="353"/>
      <c r="B24" s="355"/>
      <c r="C24" s="335"/>
      <c r="D24" s="329"/>
      <c r="E24" s="337"/>
      <c r="F24" s="339"/>
      <c r="G24" s="341"/>
      <c r="H24" s="343"/>
      <c r="I24" s="345"/>
      <c r="J24" s="347"/>
      <c r="K24" s="329"/>
      <c r="M24" s="253" t="s">
        <v>177</v>
      </c>
      <c r="N24" s="117">
        <f>IFERROR(IF(OR((N8+N9)=N23,N8=0),0,N23-N8-N9),"")</f>
        <v>0</v>
      </c>
      <c r="O24" s="117">
        <f t="shared" ref="O24:AC24" si="4">IFERROR(IF(OR((O8+O9)=O23,O8=0),0,O23-O8-O9),"")</f>
        <v>0</v>
      </c>
      <c r="P24" s="117">
        <f t="shared" si="4"/>
        <v>0</v>
      </c>
      <c r="Q24" s="117">
        <f t="shared" si="4"/>
        <v>0</v>
      </c>
      <c r="R24" s="117">
        <f t="shared" si="4"/>
        <v>0</v>
      </c>
      <c r="S24" s="117">
        <f t="shared" si="4"/>
        <v>0</v>
      </c>
      <c r="T24" s="117">
        <f t="shared" si="4"/>
        <v>0</v>
      </c>
      <c r="U24" s="117">
        <f t="shared" si="4"/>
        <v>0</v>
      </c>
      <c r="V24" s="117">
        <f t="shared" si="4"/>
        <v>0</v>
      </c>
      <c r="W24" s="117">
        <f t="shared" si="4"/>
        <v>0</v>
      </c>
      <c r="X24" s="117">
        <f t="shared" si="4"/>
        <v>0</v>
      </c>
      <c r="Y24" s="117">
        <f t="shared" si="4"/>
        <v>0</v>
      </c>
      <c r="Z24" s="117">
        <f t="shared" si="4"/>
        <v>0</v>
      </c>
      <c r="AA24" s="117">
        <f t="shared" si="4"/>
        <v>0</v>
      </c>
      <c r="AB24" s="117">
        <f t="shared" si="4"/>
        <v>0</v>
      </c>
      <c r="AC24" s="213">
        <f t="shared" si="4"/>
        <v>0</v>
      </c>
      <c r="AD24" s="268">
        <f>IFERROR(IF(OR((AD8+AD9)=AD23,AD8=0),0,AD23-AD8-AD9),"")</f>
        <v>0</v>
      </c>
      <c r="AE24" s="263" t="str">
        <f>IF((AD23)=AD8+AD9,"no adjustment needed",IF(AD8=0,"no adjustment needed","adjustment needed"))</f>
        <v>no adjustment needed</v>
      </c>
    </row>
    <row r="25" spans="1:31" ht="19.5" customHeight="1" outlineLevel="1" x14ac:dyDescent="0.3">
      <c r="A25" s="348" t="str">
        <f>'Basisdaten zum Projekt'!D14</f>
        <v/>
      </c>
      <c r="B25" s="350" t="str">
        <f>'Basisdaten zum Projekt'!E14</f>
        <v/>
      </c>
      <c r="C25" s="334">
        <f>IFERROR(SUMIF(B:B,M25,G:G),0)</f>
        <v>0</v>
      </c>
      <c r="D25" s="328">
        <f>MROUND(SUMIF(B:B,M25,F:F),0.5)</f>
        <v>0</v>
      </c>
      <c r="E25" s="336">
        <f>IFERROR(C25/D25,0)</f>
        <v>0</v>
      </c>
      <c r="F25" s="338">
        <f>E25*MROUND(J25,0.5)</f>
        <v>0</v>
      </c>
      <c r="G25" s="340">
        <f>SUMIF(B:B,M25,J:J)</f>
        <v>0</v>
      </c>
      <c r="H25" s="342">
        <f>IFERROR(G25-F25,0)</f>
        <v>0</v>
      </c>
      <c r="I25" s="344">
        <f t="shared" ref="I25" si="5">(SUMIF(B:B,M25,I:I))</f>
        <v>0</v>
      </c>
      <c r="J25" s="346">
        <f>IFERROR(((SUMIF(B:B,M25,AC:AC))/$H$6),0)</f>
        <v>0</v>
      </c>
      <c r="K25" s="328">
        <f t="shared" ref="K25:K29" si="6">D25-J25</f>
        <v>0</v>
      </c>
      <c r="M25" s="254" t="s">
        <v>79</v>
      </c>
      <c r="N25" s="115">
        <f>IFERROR(IF(($I25&lt;$J25),(SUMIF($B:$B,$M25,N:N)/SUMIF($B:$B,$M25,$AC:$AC)*$I25),(SUMIF($B:$B,$M25,N:N)/SUMIF($B:$B,$M25,$AC:$AC)*$J25)),0)</f>
        <v>0</v>
      </c>
      <c r="O25" s="115">
        <f t="shared" si="1"/>
        <v>0</v>
      </c>
      <c r="P25" s="115">
        <f t="shared" si="1"/>
        <v>0</v>
      </c>
      <c r="Q25" s="115">
        <f t="shared" si="1"/>
        <v>0</v>
      </c>
      <c r="R25" s="115">
        <f t="shared" si="1"/>
        <v>0</v>
      </c>
      <c r="S25" s="115">
        <f t="shared" si="1"/>
        <v>0</v>
      </c>
      <c r="T25" s="115">
        <f t="shared" si="1"/>
        <v>0</v>
      </c>
      <c r="U25" s="115">
        <f t="shared" si="1"/>
        <v>0</v>
      </c>
      <c r="V25" s="115">
        <f t="shared" si="1"/>
        <v>0</v>
      </c>
      <c r="W25" s="115">
        <f t="shared" si="1"/>
        <v>0</v>
      </c>
      <c r="X25" s="115">
        <f t="shared" si="1"/>
        <v>0</v>
      </c>
      <c r="Y25" s="115">
        <f t="shared" si="1"/>
        <v>0</v>
      </c>
      <c r="Z25" s="115">
        <f t="shared" si="1"/>
        <v>0</v>
      </c>
      <c r="AA25" s="115">
        <f t="shared" si="1"/>
        <v>0</v>
      </c>
      <c r="AB25" s="115">
        <f t="shared" si="1"/>
        <v>0</v>
      </c>
      <c r="AC25" s="213">
        <f t="shared" ref="AC25:AC29" si="7">SUM(N25:AB25)</f>
        <v>0</v>
      </c>
      <c r="AD25" s="267">
        <f>ROUND(IF(F25&gt;G25,G25,F25),2)</f>
        <v>0</v>
      </c>
      <c r="AE25" s="264"/>
    </row>
    <row r="26" spans="1:31" ht="19.5" customHeight="1" outlineLevel="1" x14ac:dyDescent="0.3">
      <c r="A26" s="349"/>
      <c r="B26" s="351"/>
      <c r="C26" s="335"/>
      <c r="D26" s="329"/>
      <c r="E26" s="337"/>
      <c r="F26" s="339"/>
      <c r="G26" s="341"/>
      <c r="H26" s="343"/>
      <c r="I26" s="345"/>
      <c r="J26" s="347"/>
      <c r="K26" s="329"/>
      <c r="M26" s="255" t="s">
        <v>212</v>
      </c>
      <c r="N26" s="117">
        <f>IFERROR(IF(OR((N10+N11)=N25,N10=0),0,N25-N10-N11),"")</f>
        <v>0</v>
      </c>
      <c r="O26" s="117">
        <f t="shared" ref="O26:AC26" si="8">IFERROR(IF(OR((O10+O11)=O25,O10=0),0,O25-O10-O11),"")</f>
        <v>0</v>
      </c>
      <c r="P26" s="117">
        <f t="shared" si="8"/>
        <v>0</v>
      </c>
      <c r="Q26" s="117">
        <f t="shared" si="8"/>
        <v>0</v>
      </c>
      <c r="R26" s="117">
        <f t="shared" si="8"/>
        <v>0</v>
      </c>
      <c r="S26" s="117">
        <f t="shared" si="8"/>
        <v>0</v>
      </c>
      <c r="T26" s="117">
        <f t="shared" si="8"/>
        <v>0</v>
      </c>
      <c r="U26" s="117">
        <f t="shared" si="8"/>
        <v>0</v>
      </c>
      <c r="V26" s="117">
        <f t="shared" si="8"/>
        <v>0</v>
      </c>
      <c r="W26" s="117">
        <f t="shared" si="8"/>
        <v>0</v>
      </c>
      <c r="X26" s="117">
        <f t="shared" si="8"/>
        <v>0</v>
      </c>
      <c r="Y26" s="117">
        <f t="shared" si="8"/>
        <v>0</v>
      </c>
      <c r="Z26" s="117">
        <f t="shared" si="8"/>
        <v>0</v>
      </c>
      <c r="AA26" s="117">
        <f t="shared" si="8"/>
        <v>0</v>
      </c>
      <c r="AB26" s="117">
        <f t="shared" si="8"/>
        <v>0</v>
      </c>
      <c r="AC26" s="213">
        <f t="shared" si="8"/>
        <v>0</v>
      </c>
      <c r="AD26" s="268">
        <f>IFERROR(IF(OR((AD10+AD11)=AD25,AD10=0),0,AD25-AD10-AD11),"")</f>
        <v>0</v>
      </c>
      <c r="AE26" s="263" t="str">
        <f>IF((AD25)=AD10+AD11,"no adjustment needed",IF(AD10=0,"no adjustment needed","adjustment needed"))</f>
        <v>no adjustment needed</v>
      </c>
    </row>
    <row r="27" spans="1:31" ht="19.5" customHeight="1" outlineLevel="1" x14ac:dyDescent="0.3">
      <c r="A27" s="330" t="str">
        <f>'Basisdaten zum Projekt'!D15</f>
        <v/>
      </c>
      <c r="B27" s="332" t="str">
        <f>'Basisdaten zum Projekt'!E15</f>
        <v/>
      </c>
      <c r="C27" s="334">
        <f>IFERROR(SUMIF(B:B,M27,G:G),0)</f>
        <v>0</v>
      </c>
      <c r="D27" s="328">
        <f>MROUND(SUMIF(B:B,M27,F:F),0.5)</f>
        <v>0</v>
      </c>
      <c r="E27" s="336">
        <f>IFERROR(C27/D27,0)</f>
        <v>0</v>
      </c>
      <c r="F27" s="338">
        <f>E27*MROUND(J27,0.5)</f>
        <v>0</v>
      </c>
      <c r="G27" s="340">
        <f>SUMIF(B:B,M27,J:J)</f>
        <v>0</v>
      </c>
      <c r="H27" s="342">
        <f>IFERROR(G27-F27,0)</f>
        <v>0</v>
      </c>
      <c r="I27" s="344">
        <f t="shared" ref="I27" si="9">(SUMIF(B:B,M27,I:I))</f>
        <v>0</v>
      </c>
      <c r="J27" s="346">
        <f>IFERROR(((SUMIF(B:B,M27,AC:AC))/$H$6),0)</f>
        <v>0</v>
      </c>
      <c r="K27" s="328">
        <f t="shared" si="6"/>
        <v>0</v>
      </c>
      <c r="M27" s="256" t="s">
        <v>80</v>
      </c>
      <c r="N27" s="115">
        <f>IFERROR(IF(($I27&lt;$J27),(SUMIF($B:$B,$M27,N:N)/SUMIF($B:$B,$M27,$AC:$AC)*$I27),(SUMIF($B:$B,$M27,N:N)/SUMIF($B:$B,$M27,$AC:$AC)*$J27)),0)</f>
        <v>0</v>
      </c>
      <c r="O27" s="115">
        <f t="shared" si="1"/>
        <v>0</v>
      </c>
      <c r="P27" s="115">
        <f t="shared" si="1"/>
        <v>0</v>
      </c>
      <c r="Q27" s="115">
        <f t="shared" si="1"/>
        <v>0</v>
      </c>
      <c r="R27" s="115">
        <f t="shared" si="1"/>
        <v>0</v>
      </c>
      <c r="S27" s="115">
        <f t="shared" si="1"/>
        <v>0</v>
      </c>
      <c r="T27" s="115">
        <f t="shared" si="1"/>
        <v>0</v>
      </c>
      <c r="U27" s="115">
        <f t="shared" si="1"/>
        <v>0</v>
      </c>
      <c r="V27" s="115">
        <f t="shared" si="1"/>
        <v>0</v>
      </c>
      <c r="W27" s="115">
        <f t="shared" si="1"/>
        <v>0</v>
      </c>
      <c r="X27" s="115">
        <f t="shared" si="1"/>
        <v>0</v>
      </c>
      <c r="Y27" s="115">
        <f t="shared" si="1"/>
        <v>0</v>
      </c>
      <c r="Z27" s="115">
        <f t="shared" si="1"/>
        <v>0</v>
      </c>
      <c r="AA27" s="115">
        <f t="shared" si="1"/>
        <v>0</v>
      </c>
      <c r="AB27" s="115">
        <f t="shared" si="1"/>
        <v>0</v>
      </c>
      <c r="AC27" s="213">
        <f t="shared" si="7"/>
        <v>0</v>
      </c>
      <c r="AD27" s="267">
        <f>ROUND(IF(F27&gt;G27,G27,F27),2)</f>
        <v>0</v>
      </c>
      <c r="AE27" s="168"/>
    </row>
    <row r="28" spans="1:31" ht="19.5" customHeight="1" outlineLevel="1" x14ac:dyDescent="0.3">
      <c r="A28" s="331"/>
      <c r="B28" s="333"/>
      <c r="C28" s="335"/>
      <c r="D28" s="329"/>
      <c r="E28" s="337"/>
      <c r="F28" s="339"/>
      <c r="G28" s="341"/>
      <c r="H28" s="343"/>
      <c r="I28" s="345"/>
      <c r="J28" s="347"/>
      <c r="K28" s="329"/>
      <c r="M28" s="256" t="s">
        <v>247</v>
      </c>
      <c r="N28" s="117">
        <f>IFERROR(IF(OR((N12+N13)=N27,N12=0),0,N27-N12-N13),"")</f>
        <v>0</v>
      </c>
      <c r="O28" s="117">
        <f t="shared" ref="O28:AC28" si="10">IFERROR(IF(OR((O12+O13)=O27,O12=0),0,O27-O12-O13),"")</f>
        <v>0</v>
      </c>
      <c r="P28" s="117">
        <f t="shared" si="10"/>
        <v>0</v>
      </c>
      <c r="Q28" s="117">
        <f t="shared" si="10"/>
        <v>0</v>
      </c>
      <c r="R28" s="117">
        <f t="shared" si="10"/>
        <v>0</v>
      </c>
      <c r="S28" s="117">
        <f t="shared" si="10"/>
        <v>0</v>
      </c>
      <c r="T28" s="117">
        <f t="shared" si="10"/>
        <v>0</v>
      </c>
      <c r="U28" s="117">
        <f t="shared" si="10"/>
        <v>0</v>
      </c>
      <c r="V28" s="117">
        <f t="shared" si="10"/>
        <v>0</v>
      </c>
      <c r="W28" s="117">
        <f t="shared" si="10"/>
        <v>0</v>
      </c>
      <c r="X28" s="117">
        <f t="shared" si="10"/>
        <v>0</v>
      </c>
      <c r="Y28" s="117">
        <f t="shared" si="10"/>
        <v>0</v>
      </c>
      <c r="Z28" s="117">
        <f t="shared" si="10"/>
        <v>0</v>
      </c>
      <c r="AA28" s="117">
        <f t="shared" si="10"/>
        <v>0</v>
      </c>
      <c r="AB28" s="117">
        <f t="shared" si="10"/>
        <v>0</v>
      </c>
      <c r="AC28" s="213">
        <f t="shared" si="10"/>
        <v>0</v>
      </c>
      <c r="AD28" s="268">
        <f>IFERROR(IF(OR((AD12+AD13)=AD27,AD12=0),0,AD27-AD12-AD13),"")</f>
        <v>0</v>
      </c>
      <c r="AE28" s="263" t="str">
        <f>IF((AD27)=AD12+AD13,"no adjustment needed",IF(AD12=0,"no adjustment needed","adjustment needed"))</f>
        <v>no adjustment needed</v>
      </c>
    </row>
    <row r="29" spans="1:31" ht="19.5" customHeight="1" outlineLevel="1" thickBot="1" x14ac:dyDescent="0.35">
      <c r="A29" s="121" t="str">
        <f>'Basisdaten zum Projekt'!D16</f>
        <v/>
      </c>
      <c r="B29" s="122" t="str">
        <f>'Basisdaten zum Projekt'!E16</f>
        <v/>
      </c>
      <c r="C29" s="191">
        <f>IFERROR(SUMIF(B:B,M29,G:G),0)</f>
        <v>0</v>
      </c>
      <c r="D29" s="123">
        <f>MROUND(SUMIF(A:A,M29,G:G),0.5)</f>
        <v>0</v>
      </c>
      <c r="E29" s="192">
        <f>IFERROR(C29/D29,0)</f>
        <v>0</v>
      </c>
      <c r="F29" s="124">
        <f>E29*MROUND(J29,0.5)</f>
        <v>0</v>
      </c>
      <c r="G29" s="193">
        <f>SUMIF(B:B,M29,J:J)</f>
        <v>0</v>
      </c>
      <c r="H29" s="194">
        <f>IFERROR(G29-F29,0)</f>
        <v>0</v>
      </c>
      <c r="I29" s="125">
        <f>(SUMIF(B:B,M29,I:I))</f>
        <v>0</v>
      </c>
      <c r="J29" s="195">
        <f>IFERROR(((SUMIF(B:B,M29,AC:AC))/$H$6),0)</f>
        <v>0</v>
      </c>
      <c r="K29" s="114">
        <f t="shared" si="6"/>
        <v>0</v>
      </c>
      <c r="M29" s="257" t="s">
        <v>81</v>
      </c>
      <c r="N29" s="115">
        <f>IFERROR(IF(($I29&lt;$J29),(SUMIF($B:$B,$M29,N:N)/SUMIF($B:$B,$M29,$AC:$AC)*$I29),(SUMIF($B:$B,$M29,N:N)/SUMIF($B:$B,$M29,$AC:$AC)*$J29)),0)</f>
        <v>0</v>
      </c>
      <c r="O29" s="115">
        <f t="shared" si="1"/>
        <v>0</v>
      </c>
      <c r="P29" s="115">
        <f t="shared" si="1"/>
        <v>0</v>
      </c>
      <c r="Q29" s="115">
        <f t="shared" si="1"/>
        <v>0</v>
      </c>
      <c r="R29" s="115">
        <f t="shared" si="1"/>
        <v>0</v>
      </c>
      <c r="S29" s="115">
        <f t="shared" si="1"/>
        <v>0</v>
      </c>
      <c r="T29" s="115">
        <f t="shared" si="1"/>
        <v>0</v>
      </c>
      <c r="U29" s="115">
        <f t="shared" si="1"/>
        <v>0</v>
      </c>
      <c r="V29" s="115">
        <f t="shared" si="1"/>
        <v>0</v>
      </c>
      <c r="W29" s="115">
        <f t="shared" si="1"/>
        <v>0</v>
      </c>
      <c r="X29" s="115">
        <f t="shared" si="1"/>
        <v>0</v>
      </c>
      <c r="Y29" s="115">
        <f t="shared" si="1"/>
        <v>0</v>
      </c>
      <c r="Z29" s="115">
        <f t="shared" si="1"/>
        <v>0</v>
      </c>
      <c r="AA29" s="115">
        <f t="shared" si="1"/>
        <v>0</v>
      </c>
      <c r="AB29" s="115">
        <f t="shared" si="1"/>
        <v>0</v>
      </c>
      <c r="AC29" s="213">
        <f t="shared" si="7"/>
        <v>0</v>
      </c>
      <c r="AD29" s="267">
        <f>ROUND(IF(F29&gt;G29,G29,F29),2)</f>
        <v>0</v>
      </c>
      <c r="AE29" s="168"/>
    </row>
    <row r="30" spans="1:31" outlineLevel="1" x14ac:dyDescent="0.25">
      <c r="A30" s="126"/>
      <c r="B30" s="126"/>
      <c r="C30" s="127"/>
      <c r="D30" s="127"/>
      <c r="E30" s="128"/>
      <c r="F30" s="129"/>
      <c r="G30" s="130"/>
      <c r="H30" s="104"/>
      <c r="J30" s="129"/>
      <c r="K30" s="131"/>
      <c r="M30" s="100"/>
      <c r="N30" s="100"/>
      <c r="O30" s="100"/>
      <c r="P30" s="100"/>
      <c r="Q30" s="100"/>
      <c r="R30" s="100"/>
      <c r="S30" s="100"/>
      <c r="T30" s="100"/>
      <c r="U30" s="100"/>
      <c r="V30" s="100"/>
      <c r="W30" s="100"/>
      <c r="X30" s="100"/>
      <c r="Y30" s="100"/>
      <c r="Z30" s="100"/>
      <c r="AA30" s="100"/>
      <c r="AB30" s="100"/>
      <c r="AC30" s="100"/>
      <c r="AD30" s="100"/>
    </row>
    <row r="31" spans="1:31" outlineLevel="1" x14ac:dyDescent="0.25">
      <c r="A31" s="126"/>
      <c r="B31" s="126"/>
      <c r="C31" s="126"/>
      <c r="D31" s="126"/>
      <c r="E31" s="128"/>
      <c r="F31" s="129"/>
      <c r="G31" s="130"/>
      <c r="H31" s="104"/>
      <c r="K31" s="131"/>
      <c r="M31" s="100"/>
      <c r="N31" s="100"/>
      <c r="O31" s="100"/>
      <c r="P31" s="100"/>
      <c r="Q31" s="100"/>
      <c r="R31" s="100"/>
      <c r="S31" s="100"/>
      <c r="T31" s="100"/>
      <c r="U31" s="100"/>
      <c r="V31" s="100"/>
      <c r="W31" s="100"/>
      <c r="X31" s="100"/>
      <c r="Y31" s="100"/>
      <c r="Z31" s="100"/>
      <c r="AA31" s="100"/>
      <c r="AB31" s="100"/>
      <c r="AC31" s="100"/>
      <c r="AD31" s="100"/>
    </row>
    <row r="32" spans="1:31" ht="31.5" x14ac:dyDescent="0.25">
      <c r="C32" s="319" t="s">
        <v>59</v>
      </c>
      <c r="D32" s="319"/>
      <c r="E32" s="319"/>
      <c r="F32" s="319"/>
      <c r="G32" s="319"/>
      <c r="H32" s="319"/>
      <c r="I32" s="319"/>
      <c r="J32" s="132"/>
      <c r="N32" s="77"/>
    </row>
    <row r="33" spans="1:31" x14ac:dyDescent="0.25">
      <c r="N33" s="77"/>
    </row>
    <row r="34" spans="1:31" ht="47.25" customHeight="1" x14ac:dyDescent="0.25">
      <c r="C34" s="112" t="s">
        <v>342</v>
      </c>
      <c r="D34" s="112" t="s">
        <v>343</v>
      </c>
      <c r="E34" s="112" t="s">
        <v>344</v>
      </c>
      <c r="F34" s="112" t="s">
        <v>388</v>
      </c>
      <c r="G34" s="112" t="s">
        <v>346</v>
      </c>
      <c r="H34" s="133"/>
      <c r="I34" s="134"/>
      <c r="J34" s="134"/>
      <c r="M34" s="77"/>
    </row>
    <row r="35" spans="1:31" ht="15" customHeight="1" outlineLevel="1" x14ac:dyDescent="0.25">
      <c r="C35" s="135">
        <f>IF('Basisdaten zum Projekt'!C5=0,0,DATE(YEAR('Basisdaten zum Projekt'!C5),1,1))</f>
        <v>44562</v>
      </c>
      <c r="D35" s="136">
        <f>F60</f>
        <v>0</v>
      </c>
      <c r="E35" s="137">
        <f t="shared" ref="E35" si="11">IFERROR(AC61,0)</f>
        <v>0</v>
      </c>
      <c r="F35" s="138">
        <f t="shared" ref="F35:F41" si="12">D35-E35</f>
        <v>0</v>
      </c>
      <c r="G35" s="139" t="str">
        <f>INDEX($B$1:B149,SUMPRODUCT(MAX((B48:B59&lt;&gt;"")*ROW(B48:B59))))</f>
        <v>P1</v>
      </c>
      <c r="H35" s="320" t="s">
        <v>347</v>
      </c>
      <c r="I35" s="140"/>
      <c r="J35" s="140"/>
      <c r="K35" s="141"/>
      <c r="L35" s="142"/>
      <c r="M35" s="143"/>
    </row>
    <row r="36" spans="1:31" outlineLevel="1" x14ac:dyDescent="0.25">
      <c r="C36" s="135">
        <f>IFERROR(IF(EDATE(C35,12)&lt;=(DATE(YEAR('Basisdaten zum Projekt'!$C$6),1,1)),EDATE(C35,12),""),"")</f>
        <v>44927</v>
      </c>
      <c r="D36" s="136">
        <f>F75</f>
        <v>0</v>
      </c>
      <c r="E36" s="137">
        <f>IFERROR(AC76,0)</f>
        <v>0</v>
      </c>
      <c r="F36" s="138">
        <f t="shared" si="12"/>
        <v>0</v>
      </c>
      <c r="G36" s="139" t="str">
        <f>INDEX(B1:B149,SUMPRODUCT(MAX((B63:B74&lt;&gt;"")*ROW(B63:B74))))</f>
        <v>P2</v>
      </c>
      <c r="H36" s="320"/>
      <c r="I36" s="140"/>
      <c r="J36" s="140"/>
      <c r="K36" s="141"/>
      <c r="L36" s="141"/>
      <c r="M36" s="77"/>
    </row>
    <row r="37" spans="1:31" ht="15.75" outlineLevel="1" x14ac:dyDescent="0.25">
      <c r="C37" s="135">
        <f>IFERROR(IF(EDATE(C36,12)&lt;=(DATE(YEAR('Basisdaten zum Projekt'!$C$6),1,1)),EDATE(C36,12),""),"")</f>
        <v>45292</v>
      </c>
      <c r="D37" s="136">
        <f>F90</f>
        <v>0</v>
      </c>
      <c r="E37" s="137">
        <f>IFERROR(AC91,0)</f>
        <v>0</v>
      </c>
      <c r="F37" s="138">
        <f t="shared" si="12"/>
        <v>0</v>
      </c>
      <c r="G37" s="139" t="str">
        <f>INDEX(B1:B149,SUMPRODUCT(MAX((B78:B89&lt;&gt;"")*ROW(B78:B89))))</f>
        <v>P2</v>
      </c>
      <c r="H37" s="320"/>
      <c r="M37"/>
    </row>
    <row r="38" spans="1:31" outlineLevel="1" x14ac:dyDescent="0.25">
      <c r="C38" s="135">
        <f>IFERROR(IF(EDATE(C37,12)&lt;=(DATE(YEAR('Basisdaten zum Projekt'!$C$6),1,1)),EDATE(C37,12),""),"")</f>
        <v>45658</v>
      </c>
      <c r="D38" s="136">
        <f>F105</f>
        <v>0</v>
      </c>
      <c r="E38" s="137">
        <f>IFERROR(AC106,0)</f>
        <v>0</v>
      </c>
      <c r="F38" s="138">
        <f t="shared" si="12"/>
        <v>0</v>
      </c>
      <c r="G38" s="139" t="str">
        <f>INDEX(B1:B149,SUMPRODUCT(MAX((B93:B104&lt;&gt;"")*ROW(B93:B104))))</f>
        <v>P2</v>
      </c>
      <c r="H38" s="320"/>
      <c r="M38" s="77"/>
    </row>
    <row r="39" spans="1:31" outlineLevel="1" x14ac:dyDescent="0.25">
      <c r="C39" s="135" t="str">
        <f>IFERROR(IF(EDATE(C38,12)&lt;=(DATE(YEAR('Basisdaten zum Projekt'!$C$6),1,1)),EDATE(C38,12),""),"")</f>
        <v/>
      </c>
      <c r="D39" s="136">
        <f>F120</f>
        <v>0</v>
      </c>
      <c r="E39" s="137">
        <f>IFERROR(AC121,0)</f>
        <v>0</v>
      </c>
      <c r="F39" s="138">
        <f t="shared" si="12"/>
        <v>0</v>
      </c>
      <c r="G39" s="139">
        <f>INDEX(B1:B149,SUMPRODUCT(MAX((B108:B119&lt;&gt;"")*ROW(B108:B119))))</f>
        <v>0</v>
      </c>
      <c r="H39" s="320"/>
      <c r="M39" s="144"/>
    </row>
    <row r="40" spans="1:31" outlineLevel="1" x14ac:dyDescent="0.25">
      <c r="C40" s="135" t="str">
        <f>IFERROR(IF(EDATE(C39,12)&lt;=(DATE(YEAR('Basisdaten zum Projekt'!$C$6),1,1)),EDATE(C39,12),""),"")</f>
        <v/>
      </c>
      <c r="D40" s="136">
        <f>F135</f>
        <v>0</v>
      </c>
      <c r="E40" s="137">
        <f>IFERROR(AC136,0)</f>
        <v>0</v>
      </c>
      <c r="F40" s="138">
        <f t="shared" si="12"/>
        <v>0</v>
      </c>
      <c r="G40" s="139">
        <f>INDEX(B1:B149,SUMPRODUCT(MAX((B123:B134&lt;&gt;"")*ROW(B123:B134))))</f>
        <v>0</v>
      </c>
      <c r="H40" s="320"/>
      <c r="M40" s="77"/>
    </row>
    <row r="41" spans="1:31" outlineLevel="1" x14ac:dyDescent="0.25">
      <c r="C41" s="135" t="str">
        <f>IFERROR(IF(EDATE(C40,12)&lt;=(DATE(YEAR('Basisdaten zum Projekt'!$C$6),1,1)),EDATE(C40,12),""),"")</f>
        <v/>
      </c>
      <c r="D41" s="136">
        <f>F150</f>
        <v>0</v>
      </c>
      <c r="E41" s="137">
        <f>IFERROR(AC151,0)</f>
        <v>0</v>
      </c>
      <c r="F41" s="138">
        <f t="shared" si="12"/>
        <v>0</v>
      </c>
      <c r="G41" s="139">
        <f>INDEX(B1:B149,SUMPRODUCT(MAX((B138:B149&lt;&gt;"")*ROW(B138:B149))))</f>
        <v>0</v>
      </c>
      <c r="H41" s="320"/>
      <c r="N41" s="77"/>
    </row>
    <row r="42" spans="1:31" outlineLevel="1" x14ac:dyDescent="0.25">
      <c r="E42" s="145"/>
      <c r="F42" s="146"/>
      <c r="G42" s="103"/>
      <c r="H42" s="147"/>
      <c r="I42" s="148"/>
      <c r="J42" s="149"/>
      <c r="O42" s="77"/>
    </row>
    <row r="43" spans="1:31" ht="24.75" customHeight="1" outlineLevel="1" x14ac:dyDescent="0.25">
      <c r="E43" s="145"/>
      <c r="F43" s="146"/>
      <c r="G43" s="103"/>
      <c r="H43" s="147"/>
      <c r="I43" s="150"/>
      <c r="J43" s="150"/>
      <c r="K43" s="149"/>
      <c r="O43" s="77"/>
    </row>
    <row r="44" spans="1:31" ht="33.75" x14ac:dyDescent="0.25">
      <c r="B44" s="319" t="s">
        <v>54</v>
      </c>
      <c r="C44" s="319"/>
      <c r="D44" s="319"/>
      <c r="E44" s="319"/>
      <c r="F44" s="319"/>
      <c r="G44" s="319"/>
      <c r="H44" s="319"/>
      <c r="I44" s="319"/>
      <c r="J44" s="319"/>
      <c r="K44" s="151"/>
      <c r="M44" s="321" t="s">
        <v>55</v>
      </c>
      <c r="N44" s="321"/>
      <c r="O44" s="321"/>
      <c r="P44" s="321"/>
      <c r="Q44" s="321"/>
      <c r="R44" s="321"/>
      <c r="S44" s="321"/>
      <c r="T44" s="321"/>
      <c r="U44" s="321"/>
      <c r="V44" s="321"/>
      <c r="W44" s="321"/>
      <c r="X44" s="321"/>
      <c r="Y44" s="321"/>
      <c r="Z44" s="321"/>
      <c r="AA44" s="321"/>
      <c r="AB44" s="321"/>
      <c r="AC44" s="321"/>
      <c r="AD44" s="321"/>
      <c r="AE44" s="321"/>
    </row>
    <row r="45" spans="1:31" ht="15.75" thickBot="1" x14ac:dyDescent="0.3">
      <c r="A45" s="45"/>
      <c r="E45" s="45"/>
    </row>
    <row r="46" spans="1:31" ht="15.75" customHeight="1" x14ac:dyDescent="0.25">
      <c r="B46" s="152"/>
      <c r="C46" s="152"/>
      <c r="D46" s="152"/>
      <c r="E46" s="322" t="s">
        <v>330</v>
      </c>
      <c r="F46" s="323"/>
      <c r="G46" s="324"/>
      <c r="H46" s="322" t="s">
        <v>331</v>
      </c>
      <c r="I46" s="323"/>
      <c r="J46" s="324"/>
      <c r="N46" s="325" t="s">
        <v>348</v>
      </c>
      <c r="O46" s="326"/>
      <c r="P46" s="326"/>
      <c r="Q46" s="326"/>
      <c r="R46" s="326"/>
      <c r="S46" s="326"/>
      <c r="T46" s="326"/>
      <c r="U46" s="326"/>
      <c r="V46" s="326"/>
      <c r="W46" s="326"/>
      <c r="X46" s="326"/>
      <c r="Y46" s="326"/>
      <c r="Z46" s="326"/>
      <c r="AA46" s="326"/>
      <c r="AB46" s="326"/>
      <c r="AC46" s="327"/>
    </row>
    <row r="47" spans="1:31" ht="49.5" customHeight="1" x14ac:dyDescent="0.25">
      <c r="B47" s="153" t="s">
        <v>105</v>
      </c>
      <c r="C47" s="153" t="s">
        <v>71</v>
      </c>
      <c r="D47" s="154" t="s">
        <v>349</v>
      </c>
      <c r="E47" s="155" t="s">
        <v>350</v>
      </c>
      <c r="F47" s="31" t="s">
        <v>351</v>
      </c>
      <c r="G47" s="156" t="s">
        <v>352</v>
      </c>
      <c r="H47" s="157" t="s">
        <v>350</v>
      </c>
      <c r="I47" s="31" t="s">
        <v>351</v>
      </c>
      <c r="J47" s="156" t="s">
        <v>353</v>
      </c>
      <c r="M47" s="31" t="s">
        <v>349</v>
      </c>
      <c r="N47" s="158" t="s">
        <v>354</v>
      </c>
      <c r="O47" s="158" t="s">
        <v>355</v>
      </c>
      <c r="P47" s="158" t="s">
        <v>356</v>
      </c>
      <c r="Q47" s="158" t="s">
        <v>357</v>
      </c>
      <c r="R47" s="158" t="s">
        <v>358</v>
      </c>
      <c r="S47" s="31" t="s">
        <v>359</v>
      </c>
      <c r="T47" s="31" t="s">
        <v>360</v>
      </c>
      <c r="U47" s="31" t="s">
        <v>361</v>
      </c>
      <c r="V47" s="31" t="s">
        <v>362</v>
      </c>
      <c r="W47" s="31" t="s">
        <v>363</v>
      </c>
      <c r="X47" s="31" t="s">
        <v>364</v>
      </c>
      <c r="Y47" s="31" t="s">
        <v>365</v>
      </c>
      <c r="Z47" s="31" t="s">
        <v>366</v>
      </c>
      <c r="AA47" s="31" t="s">
        <v>367</v>
      </c>
      <c r="AB47" s="31" t="s">
        <v>368</v>
      </c>
      <c r="AC47" s="158" t="s">
        <v>369</v>
      </c>
      <c r="AE47" s="159"/>
    </row>
    <row r="48" spans="1:31" outlineLevel="1" x14ac:dyDescent="0.25">
      <c r="B48" s="160" t="str">
        <f>IF(C48&gt;0,IFERROR(_xlfn.IFS(D48&lt;=DATE(YEAR('Basisdaten zum Projekt'!$E$12),MONTH('Basisdaten zum Projekt'!$E$12),1),'Basisdaten zum Projekt'!$A$12,D48&lt;=DATE(YEAR('Basisdaten zum Projekt'!$E$13),MONTH('Basisdaten zum Projekt'!$E$13),1),'Basisdaten zum Projekt'!$A$13,D48&lt;=DATE(YEAR('Basisdaten zum Projekt'!$E$14),MONTH('Basisdaten zum Projekt'!$E$14),1),'Basisdaten zum Projekt'!$A$14,D48&lt;=DATE(YEAR('Basisdaten zum Projekt'!$E$15),MONTH('Basisdaten zum Projekt'!$E$15),1),'Basisdaten zum Projekt'!$A$15,D48&lt;=DATE(YEAR('Basisdaten zum Projekt'!$E$16),MONTH('Basisdaten zum Projekt'!$E$16),1),'Basisdaten zum Projekt'!$A$16),""),"")</f>
        <v/>
      </c>
      <c r="C48" s="160">
        <f>IF(DATE(YEAR('Basisdaten zum Projekt'!$C$5),MONTH('Basisdaten zum Projekt'!$C$5),1)=D48,1,0)</f>
        <v>0</v>
      </c>
      <c r="D48" s="161">
        <f>IF('Basisdaten zum Projekt'!C5=0,0,DATE(YEAR('Basisdaten zum Projekt'!$C$5),1,1))</f>
        <v>44562</v>
      </c>
      <c r="E48" s="162"/>
      <c r="F48" s="115">
        <f t="shared" ref="F48:F59" si="13">215/12*E48</f>
        <v>0</v>
      </c>
      <c r="G48" s="163"/>
      <c r="H48" s="162"/>
      <c r="I48" s="115">
        <f t="shared" ref="I48:I59" si="14">215/12*H48</f>
        <v>0</v>
      </c>
      <c r="J48" s="164"/>
      <c r="M48" s="161">
        <f t="shared" ref="M48:M105" si="15">D48</f>
        <v>44562</v>
      </c>
      <c r="N48" s="166"/>
      <c r="O48" s="166"/>
      <c r="P48" s="166"/>
      <c r="Q48" s="166"/>
      <c r="R48" s="166"/>
      <c r="S48" s="166"/>
      <c r="T48" s="166"/>
      <c r="U48" s="166"/>
      <c r="V48" s="166"/>
      <c r="W48" s="166"/>
      <c r="X48" s="166"/>
      <c r="Y48" s="166"/>
      <c r="Z48" s="166"/>
      <c r="AA48" s="166"/>
      <c r="AB48" s="166"/>
      <c r="AC48" s="137">
        <f t="shared" ref="AC48:AC59" si="16">SUM(N48:AB48)</f>
        <v>0</v>
      </c>
      <c r="AE48" s="159"/>
    </row>
    <row r="49" spans="2:31" outlineLevel="1" x14ac:dyDescent="0.25">
      <c r="B49" s="160" t="str">
        <f>IF(C49&gt;0,IFERROR(_xlfn.IFS(D49&lt;=DATE(YEAR('Basisdaten zum Projekt'!$E$12),MONTH('Basisdaten zum Projekt'!$E$12),1),'Basisdaten zum Projekt'!$A$12,D49&lt;=DATE(YEAR('Basisdaten zum Projekt'!$E$13),MONTH('Basisdaten zum Projekt'!$E$13),1),'Basisdaten zum Projekt'!$A$13,D49&lt;=DATE(YEAR('Basisdaten zum Projekt'!$E$14),MONTH('Basisdaten zum Projekt'!$E$14),1),'Basisdaten zum Projekt'!$A$14,D49&lt;=DATE(YEAR('Basisdaten zum Projekt'!$E$15),MONTH('Basisdaten zum Projekt'!$E$15),1),'Basisdaten zum Projekt'!$A$15,D49&lt;=DATE(YEAR('Basisdaten zum Projekt'!$E$16),MONTH('Basisdaten zum Projekt'!$E$16),1),'Basisdaten zum Projekt'!$A$16),""),"")</f>
        <v/>
      </c>
      <c r="C49" s="160">
        <f>IF(C48&gt;0,C48+1,IF(DATE(YEAR('Basisdaten zum Projekt'!$C$5),MONTH('Basisdaten zum Projekt'!$C$5),1)=D49,1,0))</f>
        <v>0</v>
      </c>
      <c r="D49" s="161">
        <f t="shared" ref="D49:D59" si="17">DATE(YEAR(D48),MONTH(D48)+1,DAY(D48))</f>
        <v>44593</v>
      </c>
      <c r="E49" s="162"/>
      <c r="F49" s="115">
        <f t="shared" si="13"/>
        <v>0</v>
      </c>
      <c r="G49" s="163"/>
      <c r="H49" s="162"/>
      <c r="I49" s="115">
        <f t="shared" si="14"/>
        <v>0</v>
      </c>
      <c r="J49" s="164"/>
      <c r="M49" s="161">
        <f t="shared" si="15"/>
        <v>44593</v>
      </c>
      <c r="N49" s="166"/>
      <c r="O49" s="166"/>
      <c r="P49" s="166"/>
      <c r="Q49" s="166"/>
      <c r="R49" s="166"/>
      <c r="S49" s="166"/>
      <c r="T49" s="166"/>
      <c r="U49" s="166"/>
      <c r="V49" s="166"/>
      <c r="W49" s="166"/>
      <c r="X49" s="166"/>
      <c r="Y49" s="166"/>
      <c r="Z49" s="166"/>
      <c r="AA49" s="166"/>
      <c r="AB49" s="166"/>
      <c r="AC49" s="137">
        <f t="shared" si="16"/>
        <v>0</v>
      </c>
      <c r="AE49" s="159"/>
    </row>
    <row r="50" spans="2:31" outlineLevel="1" x14ac:dyDescent="0.25">
      <c r="B50" s="160" t="str">
        <f>IF(C50&gt;0,IFERROR(_xlfn.IFS(D50&lt;=DATE(YEAR('Basisdaten zum Projekt'!$E$12),MONTH('Basisdaten zum Projekt'!$E$12),1),'Basisdaten zum Projekt'!$A$12,D50&lt;=DATE(YEAR('Basisdaten zum Projekt'!$E$13),MONTH('Basisdaten zum Projekt'!$E$13),1),'Basisdaten zum Projekt'!$A$13,D50&lt;=DATE(YEAR('Basisdaten zum Projekt'!$E$14),MONTH('Basisdaten zum Projekt'!$E$14),1),'Basisdaten zum Projekt'!$A$14,D50&lt;=DATE(YEAR('Basisdaten zum Projekt'!$E$15),MONTH('Basisdaten zum Projekt'!$E$15),1),'Basisdaten zum Projekt'!$A$15,D50&lt;=DATE(YEAR('Basisdaten zum Projekt'!$E$16),MONTH('Basisdaten zum Projekt'!$E$16),1),'Basisdaten zum Projekt'!$A$16),""),"")</f>
        <v/>
      </c>
      <c r="C50" s="160">
        <f>IF(C49&gt;0,C49+1,IF(DATE(YEAR('Basisdaten zum Projekt'!$C$5),MONTH('Basisdaten zum Projekt'!$C$5),1)=D50,1,0))</f>
        <v>0</v>
      </c>
      <c r="D50" s="161">
        <f t="shared" si="17"/>
        <v>44621</v>
      </c>
      <c r="E50" s="162"/>
      <c r="F50" s="115">
        <f t="shared" si="13"/>
        <v>0</v>
      </c>
      <c r="G50" s="163"/>
      <c r="H50" s="162"/>
      <c r="I50" s="115">
        <f t="shared" si="14"/>
        <v>0</v>
      </c>
      <c r="J50" s="164"/>
      <c r="M50" s="161">
        <f t="shared" si="15"/>
        <v>44621</v>
      </c>
      <c r="N50" s="166"/>
      <c r="O50" s="166"/>
      <c r="P50" s="166"/>
      <c r="Q50" s="166"/>
      <c r="R50" s="166"/>
      <c r="S50" s="166"/>
      <c r="T50" s="166"/>
      <c r="U50" s="166"/>
      <c r="V50" s="166"/>
      <c r="W50" s="166"/>
      <c r="X50" s="166"/>
      <c r="Y50" s="166"/>
      <c r="Z50" s="166"/>
      <c r="AA50" s="166"/>
      <c r="AB50" s="166"/>
      <c r="AC50" s="137">
        <f t="shared" si="16"/>
        <v>0</v>
      </c>
      <c r="AE50" s="159"/>
    </row>
    <row r="51" spans="2:31" outlineLevel="1" x14ac:dyDescent="0.25">
      <c r="B51" s="160" t="str">
        <f>IF(C51&gt;0,IFERROR(_xlfn.IFS(D51&lt;=DATE(YEAR('Basisdaten zum Projekt'!$E$12),MONTH('Basisdaten zum Projekt'!$E$12),1),'Basisdaten zum Projekt'!$A$12,D51&lt;=DATE(YEAR('Basisdaten zum Projekt'!$E$13),MONTH('Basisdaten zum Projekt'!$E$13),1),'Basisdaten zum Projekt'!$A$13,D51&lt;=DATE(YEAR('Basisdaten zum Projekt'!$E$14),MONTH('Basisdaten zum Projekt'!$E$14),1),'Basisdaten zum Projekt'!$A$14,D51&lt;=DATE(YEAR('Basisdaten zum Projekt'!$E$15),MONTH('Basisdaten zum Projekt'!$E$15),1),'Basisdaten zum Projekt'!$A$15,D51&lt;=DATE(YEAR('Basisdaten zum Projekt'!$E$16),MONTH('Basisdaten zum Projekt'!$E$16),1),'Basisdaten zum Projekt'!$A$16),""),"")</f>
        <v>P1</v>
      </c>
      <c r="C51" s="160">
        <f>IF(C50&gt;0,C50+1,IF(DATE(YEAR('Basisdaten zum Projekt'!$C$5),MONTH('Basisdaten zum Projekt'!$C$5),1)=D51,1,0))</f>
        <v>1</v>
      </c>
      <c r="D51" s="161">
        <f t="shared" si="17"/>
        <v>44652</v>
      </c>
      <c r="E51" s="162"/>
      <c r="F51" s="115">
        <f t="shared" si="13"/>
        <v>0</v>
      </c>
      <c r="G51" s="163"/>
      <c r="H51" s="162"/>
      <c r="I51" s="115">
        <f t="shared" si="14"/>
        <v>0</v>
      </c>
      <c r="J51" s="164"/>
      <c r="M51" s="161">
        <f t="shared" si="15"/>
        <v>44652</v>
      </c>
      <c r="N51" s="166"/>
      <c r="O51" s="166"/>
      <c r="P51" s="166"/>
      <c r="Q51" s="166"/>
      <c r="R51" s="166"/>
      <c r="S51" s="166"/>
      <c r="T51" s="166"/>
      <c r="U51" s="166"/>
      <c r="V51" s="166"/>
      <c r="W51" s="166"/>
      <c r="X51" s="166"/>
      <c r="Y51" s="166"/>
      <c r="Z51" s="166"/>
      <c r="AA51" s="166"/>
      <c r="AB51" s="166"/>
      <c r="AC51" s="137">
        <f t="shared" si="16"/>
        <v>0</v>
      </c>
      <c r="AD51" s="167"/>
    </row>
    <row r="52" spans="2:31" outlineLevel="1" x14ac:dyDescent="0.25">
      <c r="B52" s="160" t="str">
        <f>IF(C52&gt;0,IFERROR(_xlfn.IFS(D52&lt;=DATE(YEAR('Basisdaten zum Projekt'!$E$12),MONTH('Basisdaten zum Projekt'!$E$12),1),'Basisdaten zum Projekt'!$A$12,D52&lt;=DATE(YEAR('Basisdaten zum Projekt'!$E$13),MONTH('Basisdaten zum Projekt'!$E$13),1),'Basisdaten zum Projekt'!$A$13,D52&lt;=DATE(YEAR('Basisdaten zum Projekt'!$E$14),MONTH('Basisdaten zum Projekt'!$E$14),1),'Basisdaten zum Projekt'!$A$14,D52&lt;=DATE(YEAR('Basisdaten zum Projekt'!$E$15),MONTH('Basisdaten zum Projekt'!$E$15),1),'Basisdaten zum Projekt'!$A$15,D52&lt;=DATE(YEAR('Basisdaten zum Projekt'!$E$16),MONTH('Basisdaten zum Projekt'!$E$16),1),'Basisdaten zum Projekt'!$A$16),""),"")</f>
        <v>P1</v>
      </c>
      <c r="C52" s="160">
        <f>IF(C51&gt;0,C51+1,IF(DATE(YEAR('Basisdaten zum Projekt'!$C$5),MONTH('Basisdaten zum Projekt'!$C$5),1)=D52,1,0))</f>
        <v>2</v>
      </c>
      <c r="D52" s="161">
        <f t="shared" si="17"/>
        <v>44682</v>
      </c>
      <c r="E52" s="198"/>
      <c r="F52" s="115">
        <f t="shared" si="13"/>
        <v>0</v>
      </c>
      <c r="G52" s="199"/>
      <c r="H52" s="198"/>
      <c r="I52" s="115">
        <f t="shared" si="14"/>
        <v>0</v>
      </c>
      <c r="J52" s="200"/>
      <c r="M52" s="161">
        <f t="shared" si="15"/>
        <v>44682</v>
      </c>
      <c r="N52" s="166"/>
      <c r="O52" s="166"/>
      <c r="P52" s="166"/>
      <c r="Q52" s="166"/>
      <c r="R52" s="166"/>
      <c r="S52" s="166"/>
      <c r="T52" s="166"/>
      <c r="U52" s="166"/>
      <c r="V52" s="166"/>
      <c r="W52" s="166"/>
      <c r="X52" s="166"/>
      <c r="Y52" s="166"/>
      <c r="Z52" s="166"/>
      <c r="AA52" s="166"/>
      <c r="AB52" s="166"/>
      <c r="AC52" s="137">
        <f t="shared" si="16"/>
        <v>0</v>
      </c>
      <c r="AD52" s="167"/>
      <c r="AE52" s="159"/>
    </row>
    <row r="53" spans="2:31" outlineLevel="1" x14ac:dyDescent="0.25">
      <c r="B53" s="160" t="str">
        <f>IF(C53&gt;0,IFERROR(_xlfn.IFS(D53&lt;=DATE(YEAR('Basisdaten zum Projekt'!$E$12),MONTH('Basisdaten zum Projekt'!$E$12),1),'Basisdaten zum Projekt'!$A$12,D53&lt;=DATE(YEAR('Basisdaten zum Projekt'!$E$13),MONTH('Basisdaten zum Projekt'!$E$13),1),'Basisdaten zum Projekt'!$A$13,D53&lt;=DATE(YEAR('Basisdaten zum Projekt'!$E$14),MONTH('Basisdaten zum Projekt'!$E$14),1),'Basisdaten zum Projekt'!$A$14,D53&lt;=DATE(YEAR('Basisdaten zum Projekt'!$E$15),MONTH('Basisdaten zum Projekt'!$E$15),1),'Basisdaten zum Projekt'!$A$15,D53&lt;=DATE(YEAR('Basisdaten zum Projekt'!$E$16),MONTH('Basisdaten zum Projekt'!$E$16),1),'Basisdaten zum Projekt'!$A$16),""),"")</f>
        <v>P1</v>
      </c>
      <c r="C53" s="160">
        <f>IF(C52&gt;0,C52+1,IF(DATE(YEAR('Basisdaten zum Projekt'!$C$5),MONTH('Basisdaten zum Projekt'!$C$5),1)=D53,1,0))</f>
        <v>3</v>
      </c>
      <c r="D53" s="161">
        <f t="shared" si="17"/>
        <v>44713</v>
      </c>
      <c r="E53" s="198"/>
      <c r="F53" s="115">
        <f t="shared" si="13"/>
        <v>0</v>
      </c>
      <c r="G53" s="199"/>
      <c r="H53" s="198"/>
      <c r="I53" s="115">
        <f t="shared" si="14"/>
        <v>0</v>
      </c>
      <c r="J53" s="200"/>
      <c r="M53" s="161">
        <f t="shared" si="15"/>
        <v>44713</v>
      </c>
      <c r="N53" s="166"/>
      <c r="O53" s="166"/>
      <c r="P53" s="166"/>
      <c r="Q53" s="166"/>
      <c r="R53" s="166"/>
      <c r="S53" s="166"/>
      <c r="T53" s="166"/>
      <c r="U53" s="166"/>
      <c r="V53" s="166"/>
      <c r="W53" s="166"/>
      <c r="X53" s="166"/>
      <c r="Y53" s="166"/>
      <c r="Z53" s="166"/>
      <c r="AA53" s="166"/>
      <c r="AB53" s="166"/>
      <c r="AC53" s="137">
        <f t="shared" si="16"/>
        <v>0</v>
      </c>
      <c r="AD53" s="167"/>
      <c r="AE53" s="159"/>
    </row>
    <row r="54" spans="2:31" outlineLevel="1" x14ac:dyDescent="0.25">
      <c r="B54" s="160" t="str">
        <f>IF(C54&gt;0,IFERROR(_xlfn.IFS(D54&lt;=DATE(YEAR('Basisdaten zum Projekt'!$E$12),MONTH('Basisdaten zum Projekt'!$E$12),1),'Basisdaten zum Projekt'!$A$12,D54&lt;=DATE(YEAR('Basisdaten zum Projekt'!$E$13),MONTH('Basisdaten zum Projekt'!$E$13),1),'Basisdaten zum Projekt'!$A$13,D54&lt;=DATE(YEAR('Basisdaten zum Projekt'!$E$14),MONTH('Basisdaten zum Projekt'!$E$14),1),'Basisdaten zum Projekt'!$A$14,D54&lt;=DATE(YEAR('Basisdaten zum Projekt'!$E$15),MONTH('Basisdaten zum Projekt'!$E$15),1),'Basisdaten zum Projekt'!$A$15,D54&lt;=DATE(YEAR('Basisdaten zum Projekt'!$E$16),MONTH('Basisdaten zum Projekt'!$E$16),1),'Basisdaten zum Projekt'!$A$16),""),"")</f>
        <v>P1</v>
      </c>
      <c r="C54" s="160">
        <f>IF(C53&gt;0,C53+1,IF(DATE(YEAR('Basisdaten zum Projekt'!$C$5),MONTH('Basisdaten zum Projekt'!$C$5),1)=D54,1,0))</f>
        <v>4</v>
      </c>
      <c r="D54" s="161">
        <f t="shared" si="17"/>
        <v>44743</v>
      </c>
      <c r="E54" s="198"/>
      <c r="F54" s="115">
        <f t="shared" si="13"/>
        <v>0</v>
      </c>
      <c r="G54" s="199"/>
      <c r="H54" s="198"/>
      <c r="I54" s="115">
        <f t="shared" si="14"/>
        <v>0</v>
      </c>
      <c r="J54" s="200"/>
      <c r="M54" s="161">
        <f t="shared" si="15"/>
        <v>44743</v>
      </c>
      <c r="N54" s="166"/>
      <c r="O54" s="166"/>
      <c r="P54" s="166"/>
      <c r="Q54" s="166"/>
      <c r="R54" s="166"/>
      <c r="S54" s="166"/>
      <c r="T54" s="166"/>
      <c r="U54" s="166"/>
      <c r="V54" s="166"/>
      <c r="W54" s="166"/>
      <c r="X54" s="166"/>
      <c r="Y54" s="166"/>
      <c r="Z54" s="166"/>
      <c r="AA54" s="166"/>
      <c r="AB54" s="166"/>
      <c r="AC54" s="137">
        <f t="shared" si="16"/>
        <v>0</v>
      </c>
      <c r="AD54" s="167"/>
      <c r="AE54" s="151"/>
    </row>
    <row r="55" spans="2:31" outlineLevel="1" x14ac:dyDescent="0.25">
      <c r="B55" s="160" t="str">
        <f>IF(C55&gt;0,IFERROR(_xlfn.IFS(D55&lt;=DATE(YEAR('Basisdaten zum Projekt'!$E$12),MONTH('Basisdaten zum Projekt'!$E$12),1),'Basisdaten zum Projekt'!$A$12,D55&lt;=DATE(YEAR('Basisdaten zum Projekt'!$E$13),MONTH('Basisdaten zum Projekt'!$E$13),1),'Basisdaten zum Projekt'!$A$13,D55&lt;=DATE(YEAR('Basisdaten zum Projekt'!$E$14),MONTH('Basisdaten zum Projekt'!$E$14),1),'Basisdaten zum Projekt'!$A$14,D55&lt;=DATE(YEAR('Basisdaten zum Projekt'!$E$15),MONTH('Basisdaten zum Projekt'!$E$15),1),'Basisdaten zum Projekt'!$A$15,D55&lt;=DATE(YEAR('Basisdaten zum Projekt'!$E$16),MONTH('Basisdaten zum Projekt'!$E$16),1),'Basisdaten zum Projekt'!$A$16),""),"")</f>
        <v>P1</v>
      </c>
      <c r="C55" s="160">
        <f>IF(C54&gt;0,C54+1,IF(DATE(YEAR('Basisdaten zum Projekt'!$C$5),MONTH('Basisdaten zum Projekt'!$C$5),1)=D55,1,0))</f>
        <v>5</v>
      </c>
      <c r="D55" s="161">
        <f t="shared" si="17"/>
        <v>44774</v>
      </c>
      <c r="E55" s="162"/>
      <c r="F55" s="115">
        <f t="shared" si="13"/>
        <v>0</v>
      </c>
      <c r="G55" s="163"/>
      <c r="H55" s="162"/>
      <c r="I55" s="115">
        <f t="shared" si="14"/>
        <v>0</v>
      </c>
      <c r="J55" s="164"/>
      <c r="M55" s="161">
        <f t="shared" si="15"/>
        <v>44774</v>
      </c>
      <c r="N55" s="166"/>
      <c r="O55" s="166"/>
      <c r="P55" s="166"/>
      <c r="Q55" s="166"/>
      <c r="R55" s="166"/>
      <c r="S55" s="166"/>
      <c r="T55" s="166"/>
      <c r="U55" s="166"/>
      <c r="V55" s="166"/>
      <c r="W55" s="166"/>
      <c r="X55" s="166"/>
      <c r="Y55" s="166"/>
      <c r="Z55" s="166"/>
      <c r="AA55" s="166"/>
      <c r="AB55" s="166"/>
      <c r="AC55" s="137">
        <f t="shared" si="16"/>
        <v>0</v>
      </c>
      <c r="AD55" s="167"/>
      <c r="AE55" s="151"/>
    </row>
    <row r="56" spans="2:31" outlineLevel="1" x14ac:dyDescent="0.25">
      <c r="B56" s="160" t="str">
        <f>IF(C56&gt;0,IFERROR(_xlfn.IFS(D56&lt;=DATE(YEAR('Basisdaten zum Projekt'!$E$12),MONTH('Basisdaten zum Projekt'!$E$12),1),'Basisdaten zum Projekt'!$A$12,D56&lt;=DATE(YEAR('Basisdaten zum Projekt'!$E$13),MONTH('Basisdaten zum Projekt'!$E$13),1),'Basisdaten zum Projekt'!$A$13,D56&lt;=DATE(YEAR('Basisdaten zum Projekt'!$E$14),MONTH('Basisdaten zum Projekt'!$E$14),1),'Basisdaten zum Projekt'!$A$14,D56&lt;=DATE(YEAR('Basisdaten zum Projekt'!$E$15),MONTH('Basisdaten zum Projekt'!$E$15),1),'Basisdaten zum Projekt'!$A$15,D56&lt;=DATE(YEAR('Basisdaten zum Projekt'!$E$16),MONTH('Basisdaten zum Projekt'!$E$16),1),'Basisdaten zum Projekt'!$A$16),""),"")</f>
        <v>P1</v>
      </c>
      <c r="C56" s="160">
        <f>IF(C55&gt;0,C55+1,IF(DATE(YEAR('Basisdaten zum Projekt'!$C$5),MONTH('Basisdaten zum Projekt'!$C$5),1)=D56,1,0))</f>
        <v>6</v>
      </c>
      <c r="D56" s="161">
        <f t="shared" si="17"/>
        <v>44805</v>
      </c>
      <c r="E56" s="162"/>
      <c r="F56" s="115">
        <f t="shared" si="13"/>
        <v>0</v>
      </c>
      <c r="G56" s="163"/>
      <c r="H56" s="162"/>
      <c r="I56" s="115">
        <f t="shared" si="14"/>
        <v>0</v>
      </c>
      <c r="J56" s="164"/>
      <c r="M56" s="161">
        <f t="shared" si="15"/>
        <v>44805</v>
      </c>
      <c r="N56" s="166"/>
      <c r="O56" s="166"/>
      <c r="P56" s="166"/>
      <c r="Q56" s="166"/>
      <c r="R56" s="166"/>
      <c r="S56" s="166"/>
      <c r="T56" s="166"/>
      <c r="U56" s="166"/>
      <c r="V56" s="166"/>
      <c r="W56" s="166"/>
      <c r="X56" s="166"/>
      <c r="Y56" s="166"/>
      <c r="Z56" s="166"/>
      <c r="AA56" s="166"/>
      <c r="AB56" s="166"/>
      <c r="AC56" s="137">
        <f t="shared" si="16"/>
        <v>0</v>
      </c>
      <c r="AD56" s="167"/>
    </row>
    <row r="57" spans="2:31" outlineLevel="1" x14ac:dyDescent="0.25">
      <c r="B57" s="160" t="str">
        <f>IF(C57&gt;0,IFERROR(_xlfn.IFS(D57&lt;=DATE(YEAR('Basisdaten zum Projekt'!$E$12),MONTH('Basisdaten zum Projekt'!$E$12),1),'Basisdaten zum Projekt'!$A$12,D57&lt;=DATE(YEAR('Basisdaten zum Projekt'!$E$13),MONTH('Basisdaten zum Projekt'!$E$13),1),'Basisdaten zum Projekt'!$A$13,D57&lt;=DATE(YEAR('Basisdaten zum Projekt'!$E$14),MONTH('Basisdaten zum Projekt'!$E$14),1),'Basisdaten zum Projekt'!$A$14,D57&lt;=DATE(YEAR('Basisdaten zum Projekt'!$E$15),MONTH('Basisdaten zum Projekt'!$E$15),1),'Basisdaten zum Projekt'!$A$15,D57&lt;=DATE(YEAR('Basisdaten zum Projekt'!$E$16),MONTH('Basisdaten zum Projekt'!$E$16),1),'Basisdaten zum Projekt'!$A$16),""),"")</f>
        <v>P1</v>
      </c>
      <c r="C57" s="160">
        <f>IF(C56&gt;0,C56+1,IF(DATE(YEAR('Basisdaten zum Projekt'!$C$5),MONTH('Basisdaten zum Projekt'!$C$5),1)=D57,1,0))</f>
        <v>7</v>
      </c>
      <c r="D57" s="161">
        <f t="shared" si="17"/>
        <v>44835</v>
      </c>
      <c r="E57" s="162"/>
      <c r="F57" s="115">
        <f t="shared" si="13"/>
        <v>0</v>
      </c>
      <c r="G57" s="163"/>
      <c r="H57" s="162"/>
      <c r="I57" s="115">
        <f t="shared" si="14"/>
        <v>0</v>
      </c>
      <c r="J57" s="164"/>
      <c r="M57" s="161">
        <f t="shared" si="15"/>
        <v>44835</v>
      </c>
      <c r="N57" s="166"/>
      <c r="O57" s="166"/>
      <c r="P57" s="166"/>
      <c r="Q57" s="166"/>
      <c r="R57" s="166"/>
      <c r="S57" s="166"/>
      <c r="T57" s="166"/>
      <c r="U57" s="166"/>
      <c r="V57" s="166"/>
      <c r="W57" s="166"/>
      <c r="X57" s="166"/>
      <c r="Y57" s="166"/>
      <c r="Z57" s="166"/>
      <c r="AA57" s="166"/>
      <c r="AB57" s="166"/>
      <c r="AC57" s="137">
        <f t="shared" si="16"/>
        <v>0</v>
      </c>
      <c r="AD57" s="167"/>
      <c r="AE57" s="168"/>
    </row>
    <row r="58" spans="2:31" outlineLevel="1" x14ac:dyDescent="0.25">
      <c r="B58" s="160" t="str">
        <f>IF(C58&gt;0,IFERROR(_xlfn.IFS(D58&lt;=DATE(YEAR('Basisdaten zum Projekt'!$E$12),MONTH('Basisdaten zum Projekt'!$E$12),1),'Basisdaten zum Projekt'!$A$12,D58&lt;=DATE(YEAR('Basisdaten zum Projekt'!$E$13),MONTH('Basisdaten zum Projekt'!$E$13),1),'Basisdaten zum Projekt'!$A$13,D58&lt;=DATE(YEAR('Basisdaten zum Projekt'!$E$14),MONTH('Basisdaten zum Projekt'!$E$14),1),'Basisdaten zum Projekt'!$A$14,D58&lt;=DATE(YEAR('Basisdaten zum Projekt'!$E$15),MONTH('Basisdaten zum Projekt'!$E$15),1),'Basisdaten zum Projekt'!$A$15,D58&lt;=DATE(YEAR('Basisdaten zum Projekt'!$E$16),MONTH('Basisdaten zum Projekt'!$E$16),1),'Basisdaten zum Projekt'!$A$16),""),"")</f>
        <v>P1</v>
      </c>
      <c r="C58" s="160">
        <f>IF(C57&gt;0,C57+1,IF(DATE(YEAR('Basisdaten zum Projekt'!$C$5),MONTH('Basisdaten zum Projekt'!$C$5),1)=D58,1,0))</f>
        <v>8</v>
      </c>
      <c r="D58" s="161">
        <f t="shared" si="17"/>
        <v>44866</v>
      </c>
      <c r="E58" s="162"/>
      <c r="F58" s="115">
        <f t="shared" si="13"/>
        <v>0</v>
      </c>
      <c r="G58" s="163"/>
      <c r="H58" s="162"/>
      <c r="I58" s="115">
        <f t="shared" si="14"/>
        <v>0</v>
      </c>
      <c r="J58" s="164"/>
      <c r="M58" s="161">
        <f t="shared" si="15"/>
        <v>44866</v>
      </c>
      <c r="N58" s="166"/>
      <c r="O58" s="166"/>
      <c r="P58" s="166"/>
      <c r="Q58" s="166"/>
      <c r="R58" s="166"/>
      <c r="S58" s="166"/>
      <c r="T58" s="166"/>
      <c r="U58" s="166"/>
      <c r="V58" s="166"/>
      <c r="W58" s="166"/>
      <c r="X58" s="166"/>
      <c r="Y58" s="166"/>
      <c r="Z58" s="166"/>
      <c r="AA58" s="166"/>
      <c r="AB58" s="166"/>
      <c r="AC58" s="137">
        <f t="shared" si="16"/>
        <v>0</v>
      </c>
      <c r="AD58" s="167"/>
    </row>
    <row r="59" spans="2:31" outlineLevel="1" x14ac:dyDescent="0.25">
      <c r="B59" s="160" t="str">
        <f>IF(C59&gt;0,IFERROR(_xlfn.IFS(D59&lt;=DATE(YEAR('Basisdaten zum Projekt'!$E$12),MONTH('Basisdaten zum Projekt'!$E$12),1),'Basisdaten zum Projekt'!$A$12,D59&lt;=DATE(YEAR('Basisdaten zum Projekt'!$E$13),MONTH('Basisdaten zum Projekt'!$E$13),1),'Basisdaten zum Projekt'!$A$13,D59&lt;=DATE(YEAR('Basisdaten zum Projekt'!$E$14),MONTH('Basisdaten zum Projekt'!$E$14),1),'Basisdaten zum Projekt'!$A$14,D59&lt;=DATE(YEAR('Basisdaten zum Projekt'!$E$15),MONTH('Basisdaten zum Projekt'!$E$15),1),'Basisdaten zum Projekt'!$A$15,D59&lt;=DATE(YEAR('Basisdaten zum Projekt'!$E$16),MONTH('Basisdaten zum Projekt'!$E$16),1),'Basisdaten zum Projekt'!$A$16),""),"")</f>
        <v>P1</v>
      </c>
      <c r="C59" s="160">
        <f>IF(C58&gt;0,C58+1,IF(DATE(YEAR('Basisdaten zum Projekt'!$C$5),MONTH('Basisdaten zum Projekt'!$C$5),1)=D59,1,0))</f>
        <v>9</v>
      </c>
      <c r="D59" s="161">
        <f t="shared" si="17"/>
        <v>44896</v>
      </c>
      <c r="E59" s="162"/>
      <c r="F59" s="115">
        <f t="shared" si="13"/>
        <v>0</v>
      </c>
      <c r="G59" s="163"/>
      <c r="H59" s="162"/>
      <c r="I59" s="115">
        <f t="shared" si="14"/>
        <v>0</v>
      </c>
      <c r="J59" s="164"/>
      <c r="M59" s="161">
        <f t="shared" si="15"/>
        <v>44896</v>
      </c>
      <c r="N59" s="166"/>
      <c r="O59" s="166"/>
      <c r="P59" s="166"/>
      <c r="Q59" s="166"/>
      <c r="R59" s="166"/>
      <c r="S59" s="166"/>
      <c r="T59" s="166"/>
      <c r="U59" s="166"/>
      <c r="V59" s="166"/>
      <c r="W59" s="166"/>
      <c r="X59" s="166"/>
      <c r="Y59" s="166"/>
      <c r="Z59" s="166"/>
      <c r="AA59" s="166"/>
      <c r="AB59" s="166"/>
      <c r="AC59" s="137">
        <f t="shared" si="16"/>
        <v>0</v>
      </c>
      <c r="AD59" s="167"/>
    </row>
    <row r="60" spans="2:31" ht="15.75" thickBot="1" x14ac:dyDescent="0.3">
      <c r="B60" s="169"/>
      <c r="C60" s="170"/>
      <c r="D60" s="171">
        <f>D59</f>
        <v>44896</v>
      </c>
      <c r="E60" s="172"/>
      <c r="F60" s="173">
        <f>SUM(F48:F59)</f>
        <v>0</v>
      </c>
      <c r="G60" s="174">
        <f>SUM(G48:G59)</f>
        <v>0</v>
      </c>
      <c r="H60" s="175"/>
      <c r="I60" s="173">
        <f>SUM(I48:I59)</f>
        <v>0</v>
      </c>
      <c r="J60" s="174">
        <f>SUM(J48:J59)</f>
        <v>0</v>
      </c>
      <c r="M60" s="171">
        <f t="shared" si="15"/>
        <v>44896</v>
      </c>
      <c r="N60" s="178">
        <f>SUM(N48:N59)</f>
        <v>0</v>
      </c>
      <c r="O60" s="177">
        <f>SUM(O48:O59)</f>
        <v>0</v>
      </c>
      <c r="P60" s="178">
        <f>SUM(P48:P59)</f>
        <v>0</v>
      </c>
      <c r="Q60" s="177">
        <f>SUM(Q48:Q59)</f>
        <v>0</v>
      </c>
      <c r="R60" s="177">
        <f>SUM(R48:R59)</f>
        <v>0</v>
      </c>
      <c r="S60" s="177">
        <f t="shared" ref="S60:AB60" si="18">SUM(S48:S59)</f>
        <v>0</v>
      </c>
      <c r="T60" s="177">
        <f t="shared" si="18"/>
        <v>0</v>
      </c>
      <c r="U60" s="177">
        <f t="shared" si="18"/>
        <v>0</v>
      </c>
      <c r="V60" s="177">
        <f t="shared" si="18"/>
        <v>0</v>
      </c>
      <c r="W60" s="177">
        <f t="shared" si="18"/>
        <v>0</v>
      </c>
      <c r="X60" s="177">
        <f t="shared" si="18"/>
        <v>0</v>
      </c>
      <c r="Y60" s="177">
        <f t="shared" si="18"/>
        <v>0</v>
      </c>
      <c r="Z60" s="177">
        <f t="shared" si="18"/>
        <v>0</v>
      </c>
      <c r="AA60" s="177">
        <f t="shared" si="18"/>
        <v>0</v>
      </c>
      <c r="AB60" s="177">
        <f t="shared" si="18"/>
        <v>0</v>
      </c>
      <c r="AC60" s="177">
        <f>SUM(AC48:AC59)</f>
        <v>0</v>
      </c>
      <c r="AD60" s="167"/>
    </row>
    <row r="61" spans="2:31" ht="28.5" customHeight="1" x14ac:dyDescent="0.25">
      <c r="B61" s="19"/>
      <c r="C61" s="19"/>
      <c r="N61" s="178">
        <f>IFERROR(N60/$H$6,0)</f>
        <v>0</v>
      </c>
      <c r="O61" s="178">
        <f>IFERROR(O60/$H$6,0)</f>
        <v>0</v>
      </c>
      <c r="P61" s="178">
        <f>IFERROR(P60/$H$6,0)</f>
        <v>0</v>
      </c>
      <c r="Q61" s="178">
        <f>IFERROR(Q60/$H$6,0)</f>
        <v>0</v>
      </c>
      <c r="R61" s="178">
        <f>IFERROR(R60/$H$6,0)</f>
        <v>0</v>
      </c>
      <c r="S61" s="178">
        <f t="shared" ref="S61:AB61" si="19">IFERROR(S60/$H$6,0)</f>
        <v>0</v>
      </c>
      <c r="T61" s="178">
        <f t="shared" si="19"/>
        <v>0</v>
      </c>
      <c r="U61" s="178">
        <f t="shared" si="19"/>
        <v>0</v>
      </c>
      <c r="V61" s="178">
        <f t="shared" si="19"/>
        <v>0</v>
      </c>
      <c r="W61" s="178">
        <f t="shared" si="19"/>
        <v>0</v>
      </c>
      <c r="X61" s="178">
        <f t="shared" si="19"/>
        <v>0</v>
      </c>
      <c r="Y61" s="178">
        <f t="shared" si="19"/>
        <v>0</v>
      </c>
      <c r="Z61" s="178">
        <f t="shared" si="19"/>
        <v>0</v>
      </c>
      <c r="AA61" s="178">
        <f t="shared" si="19"/>
        <v>0</v>
      </c>
      <c r="AB61" s="178">
        <f t="shared" si="19"/>
        <v>0</v>
      </c>
      <c r="AC61" s="178">
        <f>IFERROR(AC60/$H$6,0)</f>
        <v>0</v>
      </c>
      <c r="AD61" s="180" t="s">
        <v>370</v>
      </c>
    </row>
    <row r="62" spans="2:31" ht="15.75" thickBot="1" x14ac:dyDescent="0.3">
      <c r="B62" s="19"/>
      <c r="C62" s="19"/>
      <c r="N62" s="181"/>
      <c r="O62" s="181"/>
      <c r="P62" s="181"/>
      <c r="Q62" s="181"/>
      <c r="R62" s="181"/>
      <c r="S62" s="281"/>
      <c r="T62" s="282"/>
      <c r="U62" s="283"/>
      <c r="V62" s="283"/>
      <c r="W62" s="283"/>
      <c r="X62" s="283"/>
      <c r="Y62" s="283"/>
      <c r="Z62" s="283"/>
      <c r="AA62" s="283"/>
      <c r="AB62" s="284"/>
      <c r="AC62" s="181"/>
      <c r="AD62" s="182"/>
    </row>
    <row r="63" spans="2:31" outlineLevel="1" x14ac:dyDescent="0.25">
      <c r="B63" s="160" t="str">
        <f>IF(C63&gt;0,IFERROR(_xlfn.IFS(D63&lt;=DATE(YEAR('Basisdaten zum Projekt'!$E$12),MONTH('Basisdaten zum Projekt'!$E$12),1),'Basisdaten zum Projekt'!$A$12,D63&lt;=DATE(YEAR('Basisdaten zum Projekt'!$E$13),MONTH('Basisdaten zum Projekt'!$E$13),1),'Basisdaten zum Projekt'!$A$13,D63&lt;=DATE(YEAR('Basisdaten zum Projekt'!$E$14),MONTH('Basisdaten zum Projekt'!$E$14),1),'Basisdaten zum Projekt'!$A$14,D63&lt;=DATE(YEAR('Basisdaten zum Projekt'!$E$15),MONTH('Basisdaten zum Projekt'!$E$15),1),'Basisdaten zum Projekt'!$A$15,D63&lt;=DATE(YEAR('Basisdaten zum Projekt'!$E$16),MONTH('Basisdaten zum Projekt'!$E$16),1),'Basisdaten zum Projekt'!$A$16),""),"")</f>
        <v>P1</v>
      </c>
      <c r="C63" s="160">
        <f>IF(C59&gt;0,C59+1,IF(DATE(YEAR('Basisdaten zum Projekt'!$C$5),MONTH('Basisdaten zum Projekt'!$C$5),1)=D63,1,0))</f>
        <v>10</v>
      </c>
      <c r="D63" s="161">
        <f>DATE(YEAR(D59),MONTH(D59)+1,DAY(D59))</f>
        <v>44927</v>
      </c>
      <c r="E63" s="183"/>
      <c r="F63" s="184">
        <f t="shared" ref="F63:F74" si="20">215/12*E63</f>
        <v>0</v>
      </c>
      <c r="G63" s="185"/>
      <c r="H63" s="183"/>
      <c r="I63" s="184">
        <f t="shared" ref="I63:I74" si="21">215/12*H63</f>
        <v>0</v>
      </c>
      <c r="J63" s="186"/>
      <c r="M63" s="161">
        <f t="shared" si="15"/>
        <v>44927</v>
      </c>
      <c r="N63" s="166"/>
      <c r="O63" s="166"/>
      <c r="P63" s="166"/>
      <c r="Q63" s="166"/>
      <c r="R63" s="166"/>
      <c r="S63" s="166"/>
      <c r="T63" s="166"/>
      <c r="U63" s="166"/>
      <c r="V63" s="166"/>
      <c r="W63" s="166"/>
      <c r="X63" s="166"/>
      <c r="Y63" s="166"/>
      <c r="Z63" s="166"/>
      <c r="AA63" s="166"/>
      <c r="AB63" s="166"/>
      <c r="AC63" s="137">
        <f t="shared" ref="AC63:AC74" si="22">SUM(N63:AB63)</f>
        <v>0</v>
      </c>
      <c r="AD63" s="167"/>
      <c r="AE63" s="168"/>
    </row>
    <row r="64" spans="2:31" outlineLevel="1" x14ac:dyDescent="0.25">
      <c r="B64" s="160" t="str">
        <f>IF(C64&gt;0,IFERROR(_xlfn.IFS(D64&lt;=DATE(YEAR('Basisdaten zum Projekt'!$E$12),MONTH('Basisdaten zum Projekt'!$E$12),1),'Basisdaten zum Projekt'!$A$12,D64&lt;=DATE(YEAR('Basisdaten zum Projekt'!$E$13),MONTH('Basisdaten zum Projekt'!$E$13),1),'Basisdaten zum Projekt'!$A$13,D64&lt;=DATE(YEAR('Basisdaten zum Projekt'!$E$14),MONTH('Basisdaten zum Projekt'!$E$14),1),'Basisdaten zum Projekt'!$A$14,D64&lt;=DATE(YEAR('Basisdaten zum Projekt'!$E$15),MONTH('Basisdaten zum Projekt'!$E$15),1),'Basisdaten zum Projekt'!$A$15,D64&lt;=DATE(YEAR('Basisdaten zum Projekt'!$E$16),MONTH('Basisdaten zum Projekt'!$E$16),1),'Basisdaten zum Projekt'!$A$16),""),"")</f>
        <v>P1</v>
      </c>
      <c r="C64" s="160">
        <f>IF(C63&gt;0,C63+1,IF(DATE(YEAR('Basisdaten zum Projekt'!$C$5),MONTH('Basisdaten zum Projekt'!$C$5),1)=D64,1,0))</f>
        <v>11</v>
      </c>
      <c r="D64" s="161">
        <f t="shared" ref="D64:D74" si="23">DATE(YEAR(D63),MONTH(D63)+1,DAY(D63))</f>
        <v>44958</v>
      </c>
      <c r="E64" s="198"/>
      <c r="F64" s="115">
        <f t="shared" si="20"/>
        <v>0</v>
      </c>
      <c r="G64" s="199"/>
      <c r="H64" s="198"/>
      <c r="I64" s="115">
        <f t="shared" si="21"/>
        <v>0</v>
      </c>
      <c r="J64" s="200"/>
      <c r="M64" s="161">
        <f t="shared" si="15"/>
        <v>44958</v>
      </c>
      <c r="N64" s="166"/>
      <c r="O64" s="166"/>
      <c r="P64" s="166"/>
      <c r="Q64" s="166"/>
      <c r="R64" s="166"/>
      <c r="S64" s="166"/>
      <c r="T64" s="166"/>
      <c r="U64" s="166"/>
      <c r="V64" s="166"/>
      <c r="W64" s="166"/>
      <c r="X64" s="166"/>
      <c r="Y64" s="166"/>
      <c r="Z64" s="166"/>
      <c r="AA64" s="166"/>
      <c r="AB64" s="166"/>
      <c r="AC64" s="137">
        <f t="shared" si="22"/>
        <v>0</v>
      </c>
      <c r="AD64" s="167"/>
    </row>
    <row r="65" spans="2:30" outlineLevel="1" x14ac:dyDescent="0.25">
      <c r="B65" s="160" t="str">
        <f>IF(C65&gt;0,IFERROR(_xlfn.IFS(D65&lt;=DATE(YEAR('Basisdaten zum Projekt'!$E$12),MONTH('Basisdaten zum Projekt'!$E$12),1),'Basisdaten zum Projekt'!$A$12,D65&lt;=DATE(YEAR('Basisdaten zum Projekt'!$E$13),MONTH('Basisdaten zum Projekt'!$E$13),1),'Basisdaten zum Projekt'!$A$13,D65&lt;=DATE(YEAR('Basisdaten zum Projekt'!$E$14),MONTH('Basisdaten zum Projekt'!$E$14),1),'Basisdaten zum Projekt'!$A$14,D65&lt;=DATE(YEAR('Basisdaten zum Projekt'!$E$15),MONTH('Basisdaten zum Projekt'!$E$15),1),'Basisdaten zum Projekt'!$A$15,D65&lt;=DATE(YEAR('Basisdaten zum Projekt'!$E$16),MONTH('Basisdaten zum Projekt'!$E$16),1),'Basisdaten zum Projekt'!$A$16),""),"")</f>
        <v>P1</v>
      </c>
      <c r="C65" s="160">
        <f>IF(C64&gt;0,C64+1,IF(DATE(YEAR('Basisdaten zum Projekt'!$C$5),MONTH('Basisdaten zum Projekt'!$C$5),1)=D65,1,0))</f>
        <v>12</v>
      </c>
      <c r="D65" s="161">
        <f t="shared" si="23"/>
        <v>44986</v>
      </c>
      <c r="E65" s="198"/>
      <c r="F65" s="115">
        <f t="shared" si="20"/>
        <v>0</v>
      </c>
      <c r="G65" s="199"/>
      <c r="H65" s="198"/>
      <c r="I65" s="115">
        <f t="shared" si="21"/>
        <v>0</v>
      </c>
      <c r="J65" s="200"/>
      <c r="M65" s="161">
        <f t="shared" si="15"/>
        <v>44986</v>
      </c>
      <c r="N65" s="166"/>
      <c r="O65" s="166"/>
      <c r="P65" s="166"/>
      <c r="Q65" s="166"/>
      <c r="R65" s="166"/>
      <c r="S65" s="166"/>
      <c r="T65" s="166"/>
      <c r="U65" s="166"/>
      <c r="V65" s="166"/>
      <c r="W65" s="166"/>
      <c r="X65" s="166"/>
      <c r="Y65" s="166"/>
      <c r="Z65" s="166"/>
      <c r="AA65" s="166"/>
      <c r="AB65" s="166"/>
      <c r="AC65" s="137">
        <f t="shared" si="22"/>
        <v>0</v>
      </c>
      <c r="AD65" s="167"/>
    </row>
    <row r="66" spans="2:30" outlineLevel="1" x14ac:dyDescent="0.25">
      <c r="B66" s="160" t="str">
        <f>IF(C66&gt;0,IFERROR(_xlfn.IFS(D66&lt;=DATE(YEAR('Basisdaten zum Projekt'!$E$12),MONTH('Basisdaten zum Projekt'!$E$12),1),'Basisdaten zum Projekt'!$A$12,D66&lt;=DATE(YEAR('Basisdaten zum Projekt'!$E$13),MONTH('Basisdaten zum Projekt'!$E$13),1),'Basisdaten zum Projekt'!$A$13,D66&lt;=DATE(YEAR('Basisdaten zum Projekt'!$E$14),MONTH('Basisdaten zum Projekt'!$E$14),1),'Basisdaten zum Projekt'!$A$14,D66&lt;=DATE(YEAR('Basisdaten zum Projekt'!$E$15),MONTH('Basisdaten zum Projekt'!$E$15),1),'Basisdaten zum Projekt'!$A$15,D66&lt;=DATE(YEAR('Basisdaten zum Projekt'!$E$16),MONTH('Basisdaten zum Projekt'!$E$16),1),'Basisdaten zum Projekt'!$A$16),""),"")</f>
        <v>P2</v>
      </c>
      <c r="C66" s="160">
        <f>IF(C65&gt;0,C65+1,IF(DATE(YEAR('Basisdaten zum Projekt'!$C$5),MONTH('Basisdaten zum Projekt'!$C$5),1)=D66,1,0))</f>
        <v>13</v>
      </c>
      <c r="D66" s="161">
        <f t="shared" si="23"/>
        <v>45017</v>
      </c>
      <c r="E66" s="162"/>
      <c r="F66" s="115">
        <f t="shared" si="20"/>
        <v>0</v>
      </c>
      <c r="G66" s="163"/>
      <c r="H66" s="162"/>
      <c r="I66" s="115">
        <f t="shared" si="21"/>
        <v>0</v>
      </c>
      <c r="J66" s="164"/>
      <c r="M66" s="161">
        <f t="shared" si="15"/>
        <v>45017</v>
      </c>
      <c r="N66" s="166"/>
      <c r="O66" s="166"/>
      <c r="P66" s="166"/>
      <c r="Q66" s="166"/>
      <c r="R66" s="166"/>
      <c r="S66" s="166"/>
      <c r="T66" s="166"/>
      <c r="U66" s="166"/>
      <c r="V66" s="166"/>
      <c r="W66" s="166"/>
      <c r="X66" s="166"/>
      <c r="Y66" s="166"/>
      <c r="Z66" s="166"/>
      <c r="AA66" s="166"/>
      <c r="AB66" s="166"/>
      <c r="AC66" s="137">
        <f t="shared" si="22"/>
        <v>0</v>
      </c>
      <c r="AD66" s="167"/>
    </row>
    <row r="67" spans="2:30" outlineLevel="1" x14ac:dyDescent="0.25">
      <c r="B67" s="160" t="str">
        <f>IF(C67&gt;0,IFERROR(_xlfn.IFS(D67&lt;=DATE(YEAR('Basisdaten zum Projekt'!$E$12),MONTH('Basisdaten zum Projekt'!$E$12),1),'Basisdaten zum Projekt'!$A$12,D67&lt;=DATE(YEAR('Basisdaten zum Projekt'!$E$13),MONTH('Basisdaten zum Projekt'!$E$13),1),'Basisdaten zum Projekt'!$A$13,D67&lt;=DATE(YEAR('Basisdaten zum Projekt'!$E$14),MONTH('Basisdaten zum Projekt'!$E$14),1),'Basisdaten zum Projekt'!$A$14,D67&lt;=DATE(YEAR('Basisdaten zum Projekt'!$E$15),MONTH('Basisdaten zum Projekt'!$E$15),1),'Basisdaten zum Projekt'!$A$15,D67&lt;=DATE(YEAR('Basisdaten zum Projekt'!$E$16),MONTH('Basisdaten zum Projekt'!$E$16),1),'Basisdaten zum Projekt'!$A$16),""),"")</f>
        <v>P2</v>
      </c>
      <c r="C67" s="160">
        <f>IF(C66&gt;0,C66+1,IF(DATE(YEAR('Basisdaten zum Projekt'!$C$5),MONTH('Basisdaten zum Projekt'!$C$5),1)=D67,1,0))</f>
        <v>14</v>
      </c>
      <c r="D67" s="161">
        <f t="shared" si="23"/>
        <v>45047</v>
      </c>
      <c r="E67" s="162"/>
      <c r="F67" s="115">
        <f t="shared" si="20"/>
        <v>0</v>
      </c>
      <c r="G67" s="163"/>
      <c r="H67" s="162"/>
      <c r="I67" s="115">
        <f t="shared" si="21"/>
        <v>0</v>
      </c>
      <c r="J67" s="164"/>
      <c r="M67" s="161">
        <f t="shared" si="15"/>
        <v>45047</v>
      </c>
      <c r="N67" s="166"/>
      <c r="O67" s="166"/>
      <c r="P67" s="166"/>
      <c r="Q67" s="166"/>
      <c r="R67" s="166"/>
      <c r="S67" s="166"/>
      <c r="T67" s="166"/>
      <c r="U67" s="166"/>
      <c r="V67" s="166"/>
      <c r="W67" s="166"/>
      <c r="X67" s="166"/>
      <c r="Y67" s="166"/>
      <c r="Z67" s="166"/>
      <c r="AA67" s="166"/>
      <c r="AB67" s="166"/>
      <c r="AC67" s="137">
        <f t="shared" si="22"/>
        <v>0</v>
      </c>
      <c r="AD67" s="167"/>
    </row>
    <row r="68" spans="2:30" outlineLevel="1" x14ac:dyDescent="0.25">
      <c r="B68" s="160" t="str">
        <f>IF(C68&gt;0,IFERROR(_xlfn.IFS(D68&lt;=DATE(YEAR('Basisdaten zum Projekt'!$E$12),MONTH('Basisdaten zum Projekt'!$E$12),1),'Basisdaten zum Projekt'!$A$12,D68&lt;=DATE(YEAR('Basisdaten zum Projekt'!$E$13),MONTH('Basisdaten zum Projekt'!$E$13),1),'Basisdaten zum Projekt'!$A$13,D68&lt;=DATE(YEAR('Basisdaten zum Projekt'!$E$14),MONTH('Basisdaten zum Projekt'!$E$14),1),'Basisdaten zum Projekt'!$A$14,D68&lt;=DATE(YEAR('Basisdaten zum Projekt'!$E$15),MONTH('Basisdaten zum Projekt'!$E$15),1),'Basisdaten zum Projekt'!$A$15,D68&lt;=DATE(YEAR('Basisdaten zum Projekt'!$E$16),MONTH('Basisdaten zum Projekt'!$E$16),1),'Basisdaten zum Projekt'!$A$16),""),"")</f>
        <v>P2</v>
      </c>
      <c r="C68" s="160">
        <f>IF(C67&gt;0,C67+1,IF(DATE(YEAR('Basisdaten zum Projekt'!$C$5),MONTH('Basisdaten zum Projekt'!$C$5),1)=D68,1,0))</f>
        <v>15</v>
      </c>
      <c r="D68" s="161">
        <f t="shared" si="23"/>
        <v>45078</v>
      </c>
      <c r="E68" s="162"/>
      <c r="F68" s="115">
        <f t="shared" si="20"/>
        <v>0</v>
      </c>
      <c r="G68" s="163"/>
      <c r="H68" s="162"/>
      <c r="I68" s="115">
        <f t="shared" si="21"/>
        <v>0</v>
      </c>
      <c r="J68" s="164"/>
      <c r="M68" s="161">
        <f t="shared" si="15"/>
        <v>45078</v>
      </c>
      <c r="N68" s="166"/>
      <c r="O68" s="166"/>
      <c r="P68" s="166"/>
      <c r="Q68" s="166"/>
      <c r="R68" s="166"/>
      <c r="S68" s="166"/>
      <c r="T68" s="166"/>
      <c r="U68" s="166"/>
      <c r="V68" s="166"/>
      <c r="W68" s="166"/>
      <c r="X68" s="166"/>
      <c r="Y68" s="166"/>
      <c r="Z68" s="166"/>
      <c r="AA68" s="166"/>
      <c r="AB68" s="166"/>
      <c r="AC68" s="137">
        <f t="shared" si="22"/>
        <v>0</v>
      </c>
      <c r="AD68" s="167"/>
    </row>
    <row r="69" spans="2:30" outlineLevel="1" x14ac:dyDescent="0.25">
      <c r="B69" s="160" t="str">
        <f>IF(C69&gt;0,IFERROR(_xlfn.IFS(D69&lt;=DATE(YEAR('Basisdaten zum Projekt'!$E$12),MONTH('Basisdaten zum Projekt'!$E$12),1),'Basisdaten zum Projekt'!$A$12,D69&lt;=DATE(YEAR('Basisdaten zum Projekt'!$E$13),MONTH('Basisdaten zum Projekt'!$E$13),1),'Basisdaten zum Projekt'!$A$13,D69&lt;=DATE(YEAR('Basisdaten zum Projekt'!$E$14),MONTH('Basisdaten zum Projekt'!$E$14),1),'Basisdaten zum Projekt'!$A$14,D69&lt;=DATE(YEAR('Basisdaten zum Projekt'!$E$15),MONTH('Basisdaten zum Projekt'!$E$15),1),'Basisdaten zum Projekt'!$A$15,D69&lt;=DATE(YEAR('Basisdaten zum Projekt'!$E$16),MONTH('Basisdaten zum Projekt'!$E$16),1),'Basisdaten zum Projekt'!$A$16),""),"")</f>
        <v>P2</v>
      </c>
      <c r="C69" s="160">
        <f>IF(C68&gt;0,C68+1,IF(DATE(YEAR('Basisdaten zum Projekt'!$C$5),MONTH('Basisdaten zum Projekt'!$C$5),1)=D69,1,0))</f>
        <v>16</v>
      </c>
      <c r="D69" s="161">
        <f t="shared" si="23"/>
        <v>45108</v>
      </c>
      <c r="E69" s="162"/>
      <c r="F69" s="115">
        <f t="shared" si="20"/>
        <v>0</v>
      </c>
      <c r="G69" s="163"/>
      <c r="H69" s="162"/>
      <c r="I69" s="115">
        <f t="shared" si="21"/>
        <v>0</v>
      </c>
      <c r="J69" s="164"/>
      <c r="M69" s="161">
        <f t="shared" si="15"/>
        <v>45108</v>
      </c>
      <c r="N69" s="166"/>
      <c r="O69" s="166"/>
      <c r="P69" s="166"/>
      <c r="Q69" s="166"/>
      <c r="R69" s="166"/>
      <c r="S69" s="166"/>
      <c r="T69" s="166"/>
      <c r="U69" s="166"/>
      <c r="V69" s="166"/>
      <c r="W69" s="166"/>
      <c r="X69" s="166"/>
      <c r="Y69" s="166"/>
      <c r="Z69" s="166"/>
      <c r="AA69" s="166"/>
      <c r="AB69" s="166"/>
      <c r="AC69" s="137">
        <f t="shared" si="22"/>
        <v>0</v>
      </c>
      <c r="AD69" s="167"/>
    </row>
    <row r="70" spans="2:30" outlineLevel="1" x14ac:dyDescent="0.25">
      <c r="B70" s="160" t="str">
        <f>IF(C70&gt;0,IFERROR(_xlfn.IFS(D70&lt;=DATE(YEAR('Basisdaten zum Projekt'!$E$12),MONTH('Basisdaten zum Projekt'!$E$12),1),'Basisdaten zum Projekt'!$A$12,D70&lt;=DATE(YEAR('Basisdaten zum Projekt'!$E$13),MONTH('Basisdaten zum Projekt'!$E$13),1),'Basisdaten zum Projekt'!$A$13,D70&lt;=DATE(YEAR('Basisdaten zum Projekt'!$E$14),MONTH('Basisdaten zum Projekt'!$E$14),1),'Basisdaten zum Projekt'!$A$14,D70&lt;=DATE(YEAR('Basisdaten zum Projekt'!$E$15),MONTH('Basisdaten zum Projekt'!$E$15),1),'Basisdaten zum Projekt'!$A$15,D70&lt;=DATE(YEAR('Basisdaten zum Projekt'!$E$16),MONTH('Basisdaten zum Projekt'!$E$16),1),'Basisdaten zum Projekt'!$A$16),""),"")</f>
        <v>P2</v>
      </c>
      <c r="C70" s="160">
        <f>IF(C69&gt;0,C69+1,IF(DATE(YEAR('Basisdaten zum Projekt'!$C$5),MONTH('Basisdaten zum Projekt'!$C$5),1)=D70,1,0))</f>
        <v>17</v>
      </c>
      <c r="D70" s="161">
        <f t="shared" si="23"/>
        <v>45139</v>
      </c>
      <c r="E70" s="162"/>
      <c r="F70" s="115">
        <f t="shared" si="20"/>
        <v>0</v>
      </c>
      <c r="G70" s="163"/>
      <c r="H70" s="162"/>
      <c r="I70" s="115">
        <f t="shared" si="21"/>
        <v>0</v>
      </c>
      <c r="J70" s="164"/>
      <c r="M70" s="161">
        <f t="shared" si="15"/>
        <v>45139</v>
      </c>
      <c r="N70" s="166"/>
      <c r="O70" s="166"/>
      <c r="P70" s="166"/>
      <c r="Q70" s="166"/>
      <c r="R70" s="166"/>
      <c r="S70" s="166"/>
      <c r="T70" s="166"/>
      <c r="U70" s="166"/>
      <c r="V70" s="166"/>
      <c r="W70" s="166"/>
      <c r="X70" s="166"/>
      <c r="Y70" s="166"/>
      <c r="Z70" s="166"/>
      <c r="AA70" s="166"/>
      <c r="AB70" s="166"/>
      <c r="AC70" s="137">
        <f t="shared" si="22"/>
        <v>0</v>
      </c>
      <c r="AD70" s="167"/>
    </row>
    <row r="71" spans="2:30" outlineLevel="1" x14ac:dyDescent="0.25">
      <c r="B71" s="160" t="str">
        <f>IF(C71&gt;0,IFERROR(_xlfn.IFS(D71&lt;=DATE(YEAR('Basisdaten zum Projekt'!$E$12),MONTH('Basisdaten zum Projekt'!$E$12),1),'Basisdaten zum Projekt'!$A$12,D71&lt;=DATE(YEAR('Basisdaten zum Projekt'!$E$13),MONTH('Basisdaten zum Projekt'!$E$13),1),'Basisdaten zum Projekt'!$A$13,D71&lt;=DATE(YEAR('Basisdaten zum Projekt'!$E$14),MONTH('Basisdaten zum Projekt'!$E$14),1),'Basisdaten zum Projekt'!$A$14,D71&lt;=DATE(YEAR('Basisdaten zum Projekt'!$E$15),MONTH('Basisdaten zum Projekt'!$E$15),1),'Basisdaten zum Projekt'!$A$15,D71&lt;=DATE(YEAR('Basisdaten zum Projekt'!$E$16),MONTH('Basisdaten zum Projekt'!$E$16),1),'Basisdaten zum Projekt'!$A$16),""),"")</f>
        <v>P2</v>
      </c>
      <c r="C71" s="160">
        <f>IF(C70&gt;0,C70+1,IF(DATE(YEAR('Basisdaten zum Projekt'!$C$5),MONTH('Basisdaten zum Projekt'!$C$5),1)=D71,1,0))</f>
        <v>18</v>
      </c>
      <c r="D71" s="161">
        <f t="shared" si="23"/>
        <v>45170</v>
      </c>
      <c r="E71" s="162"/>
      <c r="F71" s="115">
        <f t="shared" si="20"/>
        <v>0</v>
      </c>
      <c r="G71" s="163"/>
      <c r="H71" s="162"/>
      <c r="I71" s="115">
        <f t="shared" si="21"/>
        <v>0</v>
      </c>
      <c r="J71" s="164"/>
      <c r="M71" s="161">
        <f t="shared" si="15"/>
        <v>45170</v>
      </c>
      <c r="N71" s="166"/>
      <c r="O71" s="166"/>
      <c r="P71" s="166"/>
      <c r="Q71" s="166"/>
      <c r="R71" s="166"/>
      <c r="S71" s="166"/>
      <c r="T71" s="166"/>
      <c r="U71" s="166"/>
      <c r="V71" s="166"/>
      <c r="W71" s="166"/>
      <c r="X71" s="166"/>
      <c r="Y71" s="166"/>
      <c r="Z71" s="166"/>
      <c r="AA71" s="166"/>
      <c r="AB71" s="166"/>
      <c r="AC71" s="137">
        <f t="shared" si="22"/>
        <v>0</v>
      </c>
      <c r="AD71" s="167"/>
    </row>
    <row r="72" spans="2:30" outlineLevel="1" x14ac:dyDescent="0.25">
      <c r="B72" s="160" t="str">
        <f>IF(C72&gt;0,IFERROR(_xlfn.IFS(D72&lt;=DATE(YEAR('Basisdaten zum Projekt'!$E$12),MONTH('Basisdaten zum Projekt'!$E$12),1),'Basisdaten zum Projekt'!$A$12,D72&lt;=DATE(YEAR('Basisdaten zum Projekt'!$E$13),MONTH('Basisdaten zum Projekt'!$E$13),1),'Basisdaten zum Projekt'!$A$13,D72&lt;=DATE(YEAR('Basisdaten zum Projekt'!$E$14),MONTH('Basisdaten zum Projekt'!$E$14),1),'Basisdaten zum Projekt'!$A$14,D72&lt;=DATE(YEAR('Basisdaten zum Projekt'!$E$15),MONTH('Basisdaten zum Projekt'!$E$15),1),'Basisdaten zum Projekt'!$A$15,D72&lt;=DATE(YEAR('Basisdaten zum Projekt'!$E$16),MONTH('Basisdaten zum Projekt'!$E$16),1),'Basisdaten zum Projekt'!$A$16),""),"")</f>
        <v>P2</v>
      </c>
      <c r="C72" s="160">
        <f>IF(C71&gt;0,C71+1,IF(DATE(YEAR('Basisdaten zum Projekt'!$C$5),MONTH('Basisdaten zum Projekt'!$C$5),1)=D72,1,0))</f>
        <v>19</v>
      </c>
      <c r="D72" s="161">
        <f t="shared" si="23"/>
        <v>45200</v>
      </c>
      <c r="E72" s="162"/>
      <c r="F72" s="115">
        <f t="shared" si="20"/>
        <v>0</v>
      </c>
      <c r="G72" s="163"/>
      <c r="H72" s="162"/>
      <c r="I72" s="115">
        <f t="shared" si="21"/>
        <v>0</v>
      </c>
      <c r="J72" s="164"/>
      <c r="M72" s="161">
        <f t="shared" si="15"/>
        <v>45200</v>
      </c>
      <c r="N72" s="166"/>
      <c r="O72" s="166"/>
      <c r="P72" s="166"/>
      <c r="Q72" s="166"/>
      <c r="R72" s="166"/>
      <c r="S72" s="166"/>
      <c r="T72" s="166"/>
      <c r="U72" s="166"/>
      <c r="V72" s="166"/>
      <c r="W72" s="166"/>
      <c r="X72" s="166"/>
      <c r="Y72" s="166"/>
      <c r="Z72" s="166"/>
      <c r="AA72" s="166"/>
      <c r="AB72" s="166"/>
      <c r="AC72" s="137">
        <f t="shared" si="22"/>
        <v>0</v>
      </c>
      <c r="AD72" s="167"/>
    </row>
    <row r="73" spans="2:30" outlineLevel="1" x14ac:dyDescent="0.25">
      <c r="B73" s="160" t="str">
        <f>IF(C73&gt;0,IFERROR(_xlfn.IFS(D73&lt;=DATE(YEAR('Basisdaten zum Projekt'!$E$12),MONTH('Basisdaten zum Projekt'!$E$12),1),'Basisdaten zum Projekt'!$A$12,D73&lt;=DATE(YEAR('Basisdaten zum Projekt'!$E$13),MONTH('Basisdaten zum Projekt'!$E$13),1),'Basisdaten zum Projekt'!$A$13,D73&lt;=DATE(YEAR('Basisdaten zum Projekt'!$E$14),MONTH('Basisdaten zum Projekt'!$E$14),1),'Basisdaten zum Projekt'!$A$14,D73&lt;=DATE(YEAR('Basisdaten zum Projekt'!$E$15),MONTH('Basisdaten zum Projekt'!$E$15),1),'Basisdaten zum Projekt'!$A$15,D73&lt;=DATE(YEAR('Basisdaten zum Projekt'!$E$16),MONTH('Basisdaten zum Projekt'!$E$16),1),'Basisdaten zum Projekt'!$A$16),""),"")</f>
        <v>P2</v>
      </c>
      <c r="C73" s="160">
        <f>IF(C72&gt;0,C72+1,IF(DATE(YEAR('Basisdaten zum Projekt'!$C$5),MONTH('Basisdaten zum Projekt'!$C$5),1)=D73,1,0))</f>
        <v>20</v>
      </c>
      <c r="D73" s="161">
        <f t="shared" si="23"/>
        <v>45231</v>
      </c>
      <c r="E73" s="162"/>
      <c r="F73" s="115">
        <f t="shared" si="20"/>
        <v>0</v>
      </c>
      <c r="G73" s="163"/>
      <c r="H73" s="162"/>
      <c r="I73" s="115">
        <f t="shared" si="21"/>
        <v>0</v>
      </c>
      <c r="J73" s="164"/>
      <c r="M73" s="161">
        <f t="shared" si="15"/>
        <v>45231</v>
      </c>
      <c r="N73" s="166"/>
      <c r="O73" s="166"/>
      <c r="P73" s="166"/>
      <c r="Q73" s="166"/>
      <c r="R73" s="166"/>
      <c r="S73" s="166"/>
      <c r="T73" s="166"/>
      <c r="U73" s="166"/>
      <c r="V73" s="166"/>
      <c r="W73" s="166"/>
      <c r="X73" s="166"/>
      <c r="Y73" s="166"/>
      <c r="Z73" s="166"/>
      <c r="AA73" s="166"/>
      <c r="AB73" s="166"/>
      <c r="AC73" s="137">
        <f t="shared" si="22"/>
        <v>0</v>
      </c>
      <c r="AD73" s="167"/>
    </row>
    <row r="74" spans="2:30" outlineLevel="1" x14ac:dyDescent="0.25">
      <c r="B74" s="160" t="str">
        <f>IF(C74&gt;0,IFERROR(_xlfn.IFS(D74&lt;=DATE(YEAR('Basisdaten zum Projekt'!$E$12),MONTH('Basisdaten zum Projekt'!$E$12),1),'Basisdaten zum Projekt'!$A$12,D74&lt;=DATE(YEAR('Basisdaten zum Projekt'!$E$13),MONTH('Basisdaten zum Projekt'!$E$13),1),'Basisdaten zum Projekt'!$A$13,D74&lt;=DATE(YEAR('Basisdaten zum Projekt'!$E$14),MONTH('Basisdaten zum Projekt'!$E$14),1),'Basisdaten zum Projekt'!$A$14,D74&lt;=DATE(YEAR('Basisdaten zum Projekt'!$E$15),MONTH('Basisdaten zum Projekt'!$E$15),1),'Basisdaten zum Projekt'!$A$15,D74&lt;=DATE(YEAR('Basisdaten zum Projekt'!$E$16),MONTH('Basisdaten zum Projekt'!$E$16),1),'Basisdaten zum Projekt'!$A$16),""),"")</f>
        <v>P2</v>
      </c>
      <c r="C74" s="160">
        <f>IF(C73&gt;0,C73+1,IF(DATE(YEAR('Basisdaten zum Projekt'!$C$5),MONTH('Basisdaten zum Projekt'!$C$5),1)=D74,1,0))</f>
        <v>21</v>
      </c>
      <c r="D74" s="161">
        <f t="shared" si="23"/>
        <v>45261</v>
      </c>
      <c r="E74" s="162"/>
      <c r="F74" s="115">
        <f t="shared" si="20"/>
        <v>0</v>
      </c>
      <c r="G74" s="163"/>
      <c r="H74" s="162"/>
      <c r="I74" s="115">
        <f t="shared" si="21"/>
        <v>0</v>
      </c>
      <c r="J74" s="164"/>
      <c r="M74" s="161">
        <f t="shared" si="15"/>
        <v>45261</v>
      </c>
      <c r="N74" s="166"/>
      <c r="O74" s="166"/>
      <c r="P74" s="166"/>
      <c r="Q74" s="166"/>
      <c r="R74" s="166"/>
      <c r="S74" s="166"/>
      <c r="T74" s="166"/>
      <c r="U74" s="166"/>
      <c r="V74" s="166"/>
      <c r="W74" s="166"/>
      <c r="X74" s="166"/>
      <c r="Y74" s="166"/>
      <c r="Z74" s="166"/>
      <c r="AA74" s="166"/>
      <c r="AB74" s="166"/>
      <c r="AC74" s="137">
        <f t="shared" si="22"/>
        <v>0</v>
      </c>
      <c r="AD74" s="167"/>
    </row>
    <row r="75" spans="2:30" ht="15.75" thickBot="1" x14ac:dyDescent="0.3">
      <c r="B75" s="169"/>
      <c r="C75" s="170"/>
      <c r="D75" s="171">
        <f>D74</f>
        <v>45261</v>
      </c>
      <c r="E75" s="172"/>
      <c r="F75" s="173">
        <f>SUM(F63:F74)</f>
        <v>0</v>
      </c>
      <c r="G75" s="174">
        <f>SUM(G63:G74)</f>
        <v>0</v>
      </c>
      <c r="H75" s="187"/>
      <c r="I75" s="173">
        <f>SUM(I63:I74)</f>
        <v>0</v>
      </c>
      <c r="J75" s="174">
        <f>SUM(J63:J74)</f>
        <v>0</v>
      </c>
      <c r="M75" s="171">
        <f t="shared" si="15"/>
        <v>45261</v>
      </c>
      <c r="N75" s="177">
        <f>SUM(N63:N74)</f>
        <v>0</v>
      </c>
      <c r="O75" s="177">
        <f>SUM(O63:O74)</f>
        <v>0</v>
      </c>
      <c r="P75" s="177">
        <f>SUM(P63:P74)</f>
        <v>0</v>
      </c>
      <c r="Q75" s="177">
        <f>SUM(Q63:Q74)</f>
        <v>0</v>
      </c>
      <c r="R75" s="177">
        <f>SUM(R63:R74)</f>
        <v>0</v>
      </c>
      <c r="S75" s="177">
        <f t="shared" ref="S75:AB75" si="24">SUM(S63:S74)</f>
        <v>0</v>
      </c>
      <c r="T75" s="177">
        <f t="shared" si="24"/>
        <v>0</v>
      </c>
      <c r="U75" s="177">
        <f t="shared" si="24"/>
        <v>0</v>
      </c>
      <c r="V75" s="177">
        <f t="shared" si="24"/>
        <v>0</v>
      </c>
      <c r="W75" s="177">
        <f t="shared" si="24"/>
        <v>0</v>
      </c>
      <c r="X75" s="177">
        <f t="shared" si="24"/>
        <v>0</v>
      </c>
      <c r="Y75" s="177">
        <f t="shared" si="24"/>
        <v>0</v>
      </c>
      <c r="Z75" s="177">
        <f t="shared" si="24"/>
        <v>0</v>
      </c>
      <c r="AA75" s="177">
        <f t="shared" si="24"/>
        <v>0</v>
      </c>
      <c r="AB75" s="177">
        <f t="shared" si="24"/>
        <v>0</v>
      </c>
      <c r="AC75" s="177">
        <f>SUM(AC63:AC74)</f>
        <v>0</v>
      </c>
      <c r="AD75" s="167"/>
    </row>
    <row r="76" spans="2:30" ht="28.5" customHeight="1" x14ac:dyDescent="0.25">
      <c r="B76" s="19"/>
      <c r="C76" s="19"/>
      <c r="N76" s="178">
        <f>IFERROR(N75/$H$6,0)</f>
        <v>0</v>
      </c>
      <c r="O76" s="178">
        <f>IFERROR(O75/$H$6,0)</f>
        <v>0</v>
      </c>
      <c r="P76" s="178">
        <f>IFERROR(P75/$H$6,0)</f>
        <v>0</v>
      </c>
      <c r="Q76" s="178">
        <f>IFERROR(Q75/$H$6,0)</f>
        <v>0</v>
      </c>
      <c r="R76" s="178">
        <f>IFERROR(R75/$H$6,0)</f>
        <v>0</v>
      </c>
      <c r="S76" s="178">
        <f t="shared" ref="S76:AB76" si="25">IFERROR(S75/$H$6,0)</f>
        <v>0</v>
      </c>
      <c r="T76" s="178">
        <f t="shared" si="25"/>
        <v>0</v>
      </c>
      <c r="U76" s="178">
        <f t="shared" si="25"/>
        <v>0</v>
      </c>
      <c r="V76" s="178">
        <f t="shared" si="25"/>
        <v>0</v>
      </c>
      <c r="W76" s="178">
        <f t="shared" si="25"/>
        <v>0</v>
      </c>
      <c r="X76" s="178">
        <f t="shared" si="25"/>
        <v>0</v>
      </c>
      <c r="Y76" s="178">
        <f t="shared" si="25"/>
        <v>0</v>
      </c>
      <c r="Z76" s="178">
        <f t="shared" si="25"/>
        <v>0</v>
      </c>
      <c r="AA76" s="178">
        <f t="shared" si="25"/>
        <v>0</v>
      </c>
      <c r="AB76" s="178">
        <f t="shared" si="25"/>
        <v>0</v>
      </c>
      <c r="AC76" s="178">
        <f>IFERROR(AC75/$H$6,0)</f>
        <v>0</v>
      </c>
      <c r="AD76" s="180" t="s">
        <v>370</v>
      </c>
    </row>
    <row r="77" spans="2:30" ht="15.75" thickBot="1" x14ac:dyDescent="0.3">
      <c r="B77" s="19"/>
      <c r="C77" s="19"/>
      <c r="N77" s="181"/>
      <c r="O77" s="181"/>
      <c r="P77" s="181"/>
      <c r="Q77" s="181"/>
      <c r="R77" s="181"/>
      <c r="S77" s="281"/>
      <c r="T77" s="282"/>
      <c r="U77" s="283"/>
      <c r="V77" s="283"/>
      <c r="W77" s="283"/>
      <c r="X77" s="283"/>
      <c r="Y77" s="283"/>
      <c r="Z77" s="283"/>
      <c r="AA77" s="283"/>
      <c r="AB77" s="284"/>
      <c r="AC77" s="181"/>
      <c r="AD77" s="182"/>
    </row>
    <row r="78" spans="2:30" outlineLevel="1" x14ac:dyDescent="0.25">
      <c r="B78" s="160" t="str">
        <f>IF(C78&gt;0,IFERROR(_xlfn.IFS(D78&lt;=DATE(YEAR('Basisdaten zum Projekt'!$E$12),MONTH('Basisdaten zum Projekt'!$E$12),1),'Basisdaten zum Projekt'!$A$12,D78&lt;=DATE(YEAR('Basisdaten zum Projekt'!$E$13),MONTH('Basisdaten zum Projekt'!$E$13),1),'Basisdaten zum Projekt'!$A$13,D78&lt;=DATE(YEAR('Basisdaten zum Projekt'!$E$14),MONTH('Basisdaten zum Projekt'!$E$14),1),'Basisdaten zum Projekt'!$A$14,D78&lt;=DATE(YEAR('Basisdaten zum Projekt'!$E$15),MONTH('Basisdaten zum Projekt'!$E$15),1),'Basisdaten zum Projekt'!$A$15,D78&lt;=DATE(YEAR('Basisdaten zum Projekt'!$E$16),MONTH('Basisdaten zum Projekt'!$E$16),1),'Basisdaten zum Projekt'!$A$16),""),"")</f>
        <v>P2</v>
      </c>
      <c r="C78" s="160">
        <f>IF(C74&gt;0,C74+1,IF(DATE(YEAR('Basisdaten zum Projekt'!$C$5),MONTH('Basisdaten zum Projekt'!$C$5),1)=D78,1,0))</f>
        <v>22</v>
      </c>
      <c r="D78" s="161">
        <f>DATE(YEAR(D74),MONTH(D74)+1,DAY(D74))</f>
        <v>45292</v>
      </c>
      <c r="E78" s="183"/>
      <c r="F78" s="184">
        <f t="shared" ref="F78:F89" si="26">215/12*E78</f>
        <v>0</v>
      </c>
      <c r="G78" s="185"/>
      <c r="H78" s="183"/>
      <c r="I78" s="184">
        <f t="shared" ref="I78:I89" si="27">215/12*H78</f>
        <v>0</v>
      </c>
      <c r="J78" s="186"/>
      <c r="M78" s="161">
        <f t="shared" si="15"/>
        <v>45292</v>
      </c>
      <c r="N78" s="166"/>
      <c r="O78" s="166"/>
      <c r="P78" s="166"/>
      <c r="Q78" s="166"/>
      <c r="R78" s="166"/>
      <c r="S78" s="166"/>
      <c r="T78" s="166"/>
      <c r="U78" s="166"/>
      <c r="V78" s="166"/>
      <c r="W78" s="166"/>
      <c r="X78" s="166"/>
      <c r="Y78" s="166"/>
      <c r="Z78" s="166"/>
      <c r="AA78" s="166"/>
      <c r="AB78" s="166"/>
      <c r="AC78" s="137">
        <f t="shared" ref="AC78:AC89" si="28">SUM(N78:AB78)</f>
        <v>0</v>
      </c>
      <c r="AD78" s="167"/>
    </row>
    <row r="79" spans="2:30" outlineLevel="1" x14ac:dyDescent="0.25">
      <c r="B79" s="160" t="str">
        <f>IF(C79&gt;0,IFERROR(_xlfn.IFS(D79&lt;=DATE(YEAR('Basisdaten zum Projekt'!$E$12),MONTH('Basisdaten zum Projekt'!$E$12),1),'Basisdaten zum Projekt'!$A$12,D79&lt;=DATE(YEAR('Basisdaten zum Projekt'!$E$13),MONTH('Basisdaten zum Projekt'!$E$13),1),'Basisdaten zum Projekt'!$A$13,D79&lt;=DATE(YEAR('Basisdaten zum Projekt'!$E$14),MONTH('Basisdaten zum Projekt'!$E$14),1),'Basisdaten zum Projekt'!$A$14,D79&lt;=DATE(YEAR('Basisdaten zum Projekt'!$E$15),MONTH('Basisdaten zum Projekt'!$E$15),1),'Basisdaten zum Projekt'!$A$15,D79&lt;=DATE(YEAR('Basisdaten zum Projekt'!$E$16),MONTH('Basisdaten zum Projekt'!$E$16),1),'Basisdaten zum Projekt'!$A$16),""),"")</f>
        <v>P2</v>
      </c>
      <c r="C79" s="160">
        <f>IF(C78&gt;0,C78+1,IF(DATE(YEAR('Basisdaten zum Projekt'!$C$5),MONTH('Basisdaten zum Projekt'!$C$5),1)=D79,1,0))</f>
        <v>23</v>
      </c>
      <c r="D79" s="161">
        <f t="shared" ref="D79:D89" si="29">DATE(YEAR(D78),MONTH(D78)+1,DAY(D78))</f>
        <v>45323</v>
      </c>
      <c r="E79" s="162"/>
      <c r="F79" s="115">
        <f t="shared" si="26"/>
        <v>0</v>
      </c>
      <c r="G79" s="163"/>
      <c r="H79" s="162"/>
      <c r="I79" s="115">
        <f t="shared" si="27"/>
        <v>0</v>
      </c>
      <c r="J79" s="164"/>
      <c r="M79" s="161">
        <f t="shared" si="15"/>
        <v>45323</v>
      </c>
      <c r="N79" s="166"/>
      <c r="O79" s="166"/>
      <c r="P79" s="166"/>
      <c r="Q79" s="166"/>
      <c r="R79" s="166"/>
      <c r="S79" s="166"/>
      <c r="T79" s="166"/>
      <c r="U79" s="166"/>
      <c r="V79" s="166"/>
      <c r="W79" s="166"/>
      <c r="X79" s="166"/>
      <c r="Y79" s="166"/>
      <c r="Z79" s="166"/>
      <c r="AA79" s="166"/>
      <c r="AB79" s="166"/>
      <c r="AC79" s="137">
        <f t="shared" si="28"/>
        <v>0</v>
      </c>
      <c r="AD79" s="167"/>
    </row>
    <row r="80" spans="2:30" outlineLevel="1" x14ac:dyDescent="0.25">
      <c r="B80" s="160" t="str">
        <f>IF(C80&gt;0,IFERROR(_xlfn.IFS(D80&lt;=DATE(YEAR('Basisdaten zum Projekt'!$E$12),MONTH('Basisdaten zum Projekt'!$E$12),1),'Basisdaten zum Projekt'!$A$12,D80&lt;=DATE(YEAR('Basisdaten zum Projekt'!$E$13),MONTH('Basisdaten zum Projekt'!$E$13),1),'Basisdaten zum Projekt'!$A$13,D80&lt;=DATE(YEAR('Basisdaten zum Projekt'!$E$14),MONTH('Basisdaten zum Projekt'!$E$14),1),'Basisdaten zum Projekt'!$A$14,D80&lt;=DATE(YEAR('Basisdaten zum Projekt'!$E$15),MONTH('Basisdaten zum Projekt'!$E$15),1),'Basisdaten zum Projekt'!$A$15,D80&lt;=DATE(YEAR('Basisdaten zum Projekt'!$E$16),MONTH('Basisdaten zum Projekt'!$E$16),1),'Basisdaten zum Projekt'!$A$16),""),"")</f>
        <v>P2</v>
      </c>
      <c r="C80" s="160">
        <f>IF(C79&gt;0,C79+1,IF(DATE(YEAR('Basisdaten zum Projekt'!$C$5),MONTH('Basisdaten zum Projekt'!$C$5),1)=D80,1,0))</f>
        <v>24</v>
      </c>
      <c r="D80" s="161">
        <f t="shared" si="29"/>
        <v>45352</v>
      </c>
      <c r="E80" s="162"/>
      <c r="F80" s="115">
        <f t="shared" si="26"/>
        <v>0</v>
      </c>
      <c r="G80" s="163"/>
      <c r="H80" s="162"/>
      <c r="I80" s="115">
        <f t="shared" si="27"/>
        <v>0</v>
      </c>
      <c r="J80" s="164"/>
      <c r="M80" s="161">
        <f t="shared" si="15"/>
        <v>45352</v>
      </c>
      <c r="N80" s="166"/>
      <c r="O80" s="166"/>
      <c r="P80" s="166"/>
      <c r="Q80" s="166"/>
      <c r="R80" s="166"/>
      <c r="S80" s="166"/>
      <c r="T80" s="166"/>
      <c r="U80" s="166"/>
      <c r="V80" s="166"/>
      <c r="W80" s="166"/>
      <c r="X80" s="166"/>
      <c r="Y80" s="166"/>
      <c r="Z80" s="166"/>
      <c r="AA80" s="166"/>
      <c r="AB80" s="166"/>
      <c r="AC80" s="137">
        <f t="shared" si="28"/>
        <v>0</v>
      </c>
      <c r="AD80" s="167"/>
    </row>
    <row r="81" spans="2:30" outlineLevel="1" x14ac:dyDescent="0.25">
      <c r="B81" s="160" t="str">
        <f>IF(C81&gt;0,IFERROR(_xlfn.IFS(D81&lt;=DATE(YEAR('Basisdaten zum Projekt'!$E$12),MONTH('Basisdaten zum Projekt'!$E$12),1),'Basisdaten zum Projekt'!$A$12,D81&lt;=DATE(YEAR('Basisdaten zum Projekt'!$E$13),MONTH('Basisdaten zum Projekt'!$E$13),1),'Basisdaten zum Projekt'!$A$13,D81&lt;=DATE(YEAR('Basisdaten zum Projekt'!$E$14),MONTH('Basisdaten zum Projekt'!$E$14),1),'Basisdaten zum Projekt'!$A$14,D81&lt;=DATE(YEAR('Basisdaten zum Projekt'!$E$15),MONTH('Basisdaten zum Projekt'!$E$15),1),'Basisdaten zum Projekt'!$A$15,D81&lt;=DATE(YEAR('Basisdaten zum Projekt'!$E$16),MONTH('Basisdaten zum Projekt'!$E$16),1),'Basisdaten zum Projekt'!$A$16),""),"")</f>
        <v>P2</v>
      </c>
      <c r="C81" s="160">
        <f>IF(C80&gt;0,C80+1,IF(DATE(YEAR('Basisdaten zum Projekt'!$C$5),MONTH('Basisdaten zum Projekt'!$C$5),1)=D81,1,0))</f>
        <v>25</v>
      </c>
      <c r="D81" s="161">
        <f t="shared" si="29"/>
        <v>45383</v>
      </c>
      <c r="E81" s="162"/>
      <c r="F81" s="115">
        <f t="shared" si="26"/>
        <v>0</v>
      </c>
      <c r="G81" s="163"/>
      <c r="H81" s="162"/>
      <c r="I81" s="115">
        <f t="shared" si="27"/>
        <v>0</v>
      </c>
      <c r="J81" s="164"/>
      <c r="M81" s="161">
        <f t="shared" si="15"/>
        <v>45383</v>
      </c>
      <c r="N81" s="166"/>
      <c r="O81" s="166"/>
      <c r="P81" s="166"/>
      <c r="Q81" s="166"/>
      <c r="R81" s="166"/>
      <c r="S81" s="166"/>
      <c r="T81" s="166"/>
      <c r="U81" s="166"/>
      <c r="V81" s="166"/>
      <c r="W81" s="166"/>
      <c r="X81" s="166"/>
      <c r="Y81" s="166"/>
      <c r="Z81" s="166"/>
      <c r="AA81" s="166"/>
      <c r="AB81" s="166"/>
      <c r="AC81" s="137">
        <f t="shared" si="28"/>
        <v>0</v>
      </c>
      <c r="AD81" s="167"/>
    </row>
    <row r="82" spans="2:30" outlineLevel="1" x14ac:dyDescent="0.25">
      <c r="B82" s="160" t="str">
        <f>IF(C82&gt;0,IFERROR(_xlfn.IFS(D82&lt;=DATE(YEAR('Basisdaten zum Projekt'!$E$12),MONTH('Basisdaten zum Projekt'!$E$12),1),'Basisdaten zum Projekt'!$A$12,D82&lt;=DATE(YEAR('Basisdaten zum Projekt'!$E$13),MONTH('Basisdaten zum Projekt'!$E$13),1),'Basisdaten zum Projekt'!$A$13,D82&lt;=DATE(YEAR('Basisdaten zum Projekt'!$E$14),MONTH('Basisdaten zum Projekt'!$E$14),1),'Basisdaten zum Projekt'!$A$14,D82&lt;=DATE(YEAR('Basisdaten zum Projekt'!$E$15),MONTH('Basisdaten zum Projekt'!$E$15),1),'Basisdaten zum Projekt'!$A$15,D82&lt;=DATE(YEAR('Basisdaten zum Projekt'!$E$16),MONTH('Basisdaten zum Projekt'!$E$16),1),'Basisdaten zum Projekt'!$A$16),""),"")</f>
        <v>P2</v>
      </c>
      <c r="C82" s="160">
        <f>IF(C81&gt;0,C81+1,IF(DATE(YEAR('Basisdaten zum Projekt'!$C$5),MONTH('Basisdaten zum Projekt'!$C$5),1)=D82,1,0))</f>
        <v>26</v>
      </c>
      <c r="D82" s="161">
        <f t="shared" si="29"/>
        <v>45413</v>
      </c>
      <c r="E82" s="162"/>
      <c r="F82" s="115">
        <f t="shared" si="26"/>
        <v>0</v>
      </c>
      <c r="G82" s="163"/>
      <c r="H82" s="162"/>
      <c r="I82" s="115">
        <f t="shared" si="27"/>
        <v>0</v>
      </c>
      <c r="J82" s="164"/>
      <c r="M82" s="161">
        <f t="shared" si="15"/>
        <v>45413</v>
      </c>
      <c r="N82" s="166"/>
      <c r="O82" s="166"/>
      <c r="P82" s="166"/>
      <c r="Q82" s="166"/>
      <c r="R82" s="166"/>
      <c r="S82" s="166"/>
      <c r="T82" s="166"/>
      <c r="U82" s="166"/>
      <c r="V82" s="166"/>
      <c r="W82" s="166"/>
      <c r="X82" s="166"/>
      <c r="Y82" s="166"/>
      <c r="Z82" s="166"/>
      <c r="AA82" s="166"/>
      <c r="AB82" s="166"/>
      <c r="AC82" s="137">
        <f t="shared" si="28"/>
        <v>0</v>
      </c>
      <c r="AD82" s="167"/>
    </row>
    <row r="83" spans="2:30" outlineLevel="1" x14ac:dyDescent="0.25">
      <c r="B83" s="160" t="str">
        <f>IF(C83&gt;0,IFERROR(_xlfn.IFS(D83&lt;=DATE(YEAR('Basisdaten zum Projekt'!$E$12),MONTH('Basisdaten zum Projekt'!$E$12),1),'Basisdaten zum Projekt'!$A$12,D83&lt;=DATE(YEAR('Basisdaten zum Projekt'!$E$13),MONTH('Basisdaten zum Projekt'!$E$13),1),'Basisdaten zum Projekt'!$A$13,D83&lt;=DATE(YEAR('Basisdaten zum Projekt'!$E$14),MONTH('Basisdaten zum Projekt'!$E$14),1),'Basisdaten zum Projekt'!$A$14,D83&lt;=DATE(YEAR('Basisdaten zum Projekt'!$E$15),MONTH('Basisdaten zum Projekt'!$E$15),1),'Basisdaten zum Projekt'!$A$15,D83&lt;=DATE(YEAR('Basisdaten zum Projekt'!$E$16),MONTH('Basisdaten zum Projekt'!$E$16),1),'Basisdaten zum Projekt'!$A$16),""),"")</f>
        <v>P2</v>
      </c>
      <c r="C83" s="160">
        <f>IF(C82&gt;0,C82+1,IF(DATE(YEAR('Basisdaten zum Projekt'!$C$5),MONTH('Basisdaten zum Projekt'!$C$5),1)=D83,1,0))</f>
        <v>27</v>
      </c>
      <c r="D83" s="161">
        <f t="shared" si="29"/>
        <v>45444</v>
      </c>
      <c r="E83" s="162"/>
      <c r="F83" s="115">
        <f t="shared" si="26"/>
        <v>0</v>
      </c>
      <c r="G83" s="163"/>
      <c r="H83" s="162"/>
      <c r="I83" s="115">
        <f t="shared" si="27"/>
        <v>0</v>
      </c>
      <c r="J83" s="164"/>
      <c r="M83" s="161">
        <f t="shared" si="15"/>
        <v>45444</v>
      </c>
      <c r="N83" s="166"/>
      <c r="O83" s="166"/>
      <c r="P83" s="166"/>
      <c r="Q83" s="166"/>
      <c r="R83" s="166"/>
      <c r="S83" s="166"/>
      <c r="T83" s="166"/>
      <c r="U83" s="166"/>
      <c r="V83" s="166"/>
      <c r="W83" s="166"/>
      <c r="X83" s="166"/>
      <c r="Y83" s="166"/>
      <c r="Z83" s="166"/>
      <c r="AA83" s="166"/>
      <c r="AB83" s="166"/>
      <c r="AC83" s="137">
        <f t="shared" si="28"/>
        <v>0</v>
      </c>
      <c r="AD83" s="167"/>
    </row>
    <row r="84" spans="2:30" outlineLevel="1" x14ac:dyDescent="0.25">
      <c r="B84" s="160" t="str">
        <f>IF(C84&gt;0,IFERROR(_xlfn.IFS(D84&lt;=DATE(YEAR('Basisdaten zum Projekt'!$E$12),MONTH('Basisdaten zum Projekt'!$E$12),1),'Basisdaten zum Projekt'!$A$12,D84&lt;=DATE(YEAR('Basisdaten zum Projekt'!$E$13),MONTH('Basisdaten zum Projekt'!$E$13),1),'Basisdaten zum Projekt'!$A$13,D84&lt;=DATE(YEAR('Basisdaten zum Projekt'!$E$14),MONTH('Basisdaten zum Projekt'!$E$14),1),'Basisdaten zum Projekt'!$A$14,D84&lt;=DATE(YEAR('Basisdaten zum Projekt'!$E$15),MONTH('Basisdaten zum Projekt'!$E$15),1),'Basisdaten zum Projekt'!$A$15,D84&lt;=DATE(YEAR('Basisdaten zum Projekt'!$E$16),MONTH('Basisdaten zum Projekt'!$E$16),1),'Basisdaten zum Projekt'!$A$16),""),"")</f>
        <v>P2</v>
      </c>
      <c r="C84" s="160">
        <f>IF(C83&gt;0,C83+1,IF(DATE(YEAR('Basisdaten zum Projekt'!$C$5),MONTH('Basisdaten zum Projekt'!$C$5),1)=D84,1,0))</f>
        <v>28</v>
      </c>
      <c r="D84" s="161">
        <f t="shared" si="29"/>
        <v>45474</v>
      </c>
      <c r="E84" s="162"/>
      <c r="F84" s="115">
        <f t="shared" si="26"/>
        <v>0</v>
      </c>
      <c r="G84" s="163"/>
      <c r="H84" s="162"/>
      <c r="I84" s="115">
        <f t="shared" si="27"/>
        <v>0</v>
      </c>
      <c r="J84" s="164"/>
      <c r="M84" s="161">
        <f t="shared" si="15"/>
        <v>45474</v>
      </c>
      <c r="N84" s="166"/>
      <c r="O84" s="166"/>
      <c r="P84" s="166"/>
      <c r="Q84" s="166"/>
      <c r="R84" s="166"/>
      <c r="S84" s="166"/>
      <c r="T84" s="166"/>
      <c r="U84" s="166"/>
      <c r="V84" s="166"/>
      <c r="W84" s="166"/>
      <c r="X84" s="166"/>
      <c r="Y84" s="166"/>
      <c r="Z84" s="166"/>
      <c r="AA84" s="166"/>
      <c r="AB84" s="166"/>
      <c r="AC84" s="137">
        <f t="shared" si="28"/>
        <v>0</v>
      </c>
      <c r="AD84" s="167"/>
    </row>
    <row r="85" spans="2:30" outlineLevel="1" x14ac:dyDescent="0.25">
      <c r="B85" s="160" t="str">
        <f>IF(C85&gt;0,IFERROR(_xlfn.IFS(D85&lt;=DATE(YEAR('Basisdaten zum Projekt'!$E$12),MONTH('Basisdaten zum Projekt'!$E$12),1),'Basisdaten zum Projekt'!$A$12,D85&lt;=DATE(YEAR('Basisdaten zum Projekt'!$E$13),MONTH('Basisdaten zum Projekt'!$E$13),1),'Basisdaten zum Projekt'!$A$13,D85&lt;=DATE(YEAR('Basisdaten zum Projekt'!$E$14),MONTH('Basisdaten zum Projekt'!$E$14),1),'Basisdaten zum Projekt'!$A$14,D85&lt;=DATE(YEAR('Basisdaten zum Projekt'!$E$15),MONTH('Basisdaten zum Projekt'!$E$15),1),'Basisdaten zum Projekt'!$A$15,D85&lt;=DATE(YEAR('Basisdaten zum Projekt'!$E$16),MONTH('Basisdaten zum Projekt'!$E$16),1),'Basisdaten zum Projekt'!$A$16),""),"")</f>
        <v>P2</v>
      </c>
      <c r="C85" s="160">
        <f>IF(C84&gt;0,C84+1,IF(DATE(YEAR('Basisdaten zum Projekt'!$C$5),MONTH('Basisdaten zum Projekt'!$C$5),1)=D85,1,0))</f>
        <v>29</v>
      </c>
      <c r="D85" s="161">
        <f t="shared" si="29"/>
        <v>45505</v>
      </c>
      <c r="E85" s="162"/>
      <c r="F85" s="115">
        <f t="shared" si="26"/>
        <v>0</v>
      </c>
      <c r="G85" s="163"/>
      <c r="H85" s="162"/>
      <c r="I85" s="115">
        <f t="shared" si="27"/>
        <v>0</v>
      </c>
      <c r="J85" s="164"/>
      <c r="M85" s="161">
        <f t="shared" si="15"/>
        <v>45505</v>
      </c>
      <c r="N85" s="166"/>
      <c r="O85" s="166"/>
      <c r="P85" s="166"/>
      <c r="Q85" s="166"/>
      <c r="R85" s="166"/>
      <c r="S85" s="166"/>
      <c r="T85" s="166"/>
      <c r="U85" s="166"/>
      <c r="V85" s="166"/>
      <c r="W85" s="166"/>
      <c r="X85" s="166"/>
      <c r="Y85" s="166"/>
      <c r="Z85" s="166"/>
      <c r="AA85" s="166"/>
      <c r="AB85" s="166"/>
      <c r="AC85" s="137">
        <f t="shared" si="28"/>
        <v>0</v>
      </c>
      <c r="AD85" s="167"/>
    </row>
    <row r="86" spans="2:30" outlineLevel="1" x14ac:dyDescent="0.25">
      <c r="B86" s="160" t="str">
        <f>IF(C86&gt;0,IFERROR(_xlfn.IFS(D86&lt;=DATE(YEAR('Basisdaten zum Projekt'!$E$12),MONTH('Basisdaten zum Projekt'!$E$12),1),'Basisdaten zum Projekt'!$A$12,D86&lt;=DATE(YEAR('Basisdaten zum Projekt'!$E$13),MONTH('Basisdaten zum Projekt'!$E$13),1),'Basisdaten zum Projekt'!$A$13,D86&lt;=DATE(YEAR('Basisdaten zum Projekt'!$E$14),MONTH('Basisdaten zum Projekt'!$E$14),1),'Basisdaten zum Projekt'!$A$14,D86&lt;=DATE(YEAR('Basisdaten zum Projekt'!$E$15),MONTH('Basisdaten zum Projekt'!$E$15),1),'Basisdaten zum Projekt'!$A$15,D86&lt;=DATE(YEAR('Basisdaten zum Projekt'!$E$16),MONTH('Basisdaten zum Projekt'!$E$16),1),'Basisdaten zum Projekt'!$A$16),""),"")</f>
        <v>P2</v>
      </c>
      <c r="C86" s="160">
        <f>IF(C85&gt;0,C85+1,IF(DATE(YEAR('Basisdaten zum Projekt'!$C$5),MONTH('Basisdaten zum Projekt'!$C$5),1)=D86,1,0))</f>
        <v>30</v>
      </c>
      <c r="D86" s="161">
        <f t="shared" si="29"/>
        <v>45536</v>
      </c>
      <c r="E86" s="162"/>
      <c r="F86" s="115">
        <f t="shared" si="26"/>
        <v>0</v>
      </c>
      <c r="G86" s="163"/>
      <c r="H86" s="162"/>
      <c r="I86" s="115">
        <f t="shared" si="27"/>
        <v>0</v>
      </c>
      <c r="J86" s="164"/>
      <c r="M86" s="161">
        <f t="shared" si="15"/>
        <v>45536</v>
      </c>
      <c r="N86" s="166"/>
      <c r="O86" s="166"/>
      <c r="P86" s="166"/>
      <c r="Q86" s="166"/>
      <c r="R86" s="166"/>
      <c r="S86" s="166"/>
      <c r="T86" s="166"/>
      <c r="U86" s="166"/>
      <c r="V86" s="166"/>
      <c r="W86" s="166"/>
      <c r="X86" s="166"/>
      <c r="Y86" s="166"/>
      <c r="Z86" s="166"/>
      <c r="AA86" s="166"/>
      <c r="AB86" s="166"/>
      <c r="AC86" s="137">
        <f t="shared" si="28"/>
        <v>0</v>
      </c>
      <c r="AD86" s="167"/>
    </row>
    <row r="87" spans="2:30" outlineLevel="1" x14ac:dyDescent="0.25">
      <c r="B87" s="160" t="str">
        <f>IF(C87&gt;0,IFERROR(_xlfn.IFS(D87&lt;=DATE(YEAR('Basisdaten zum Projekt'!$E$12),MONTH('Basisdaten zum Projekt'!$E$12),1),'Basisdaten zum Projekt'!$A$12,D87&lt;=DATE(YEAR('Basisdaten zum Projekt'!$E$13),MONTH('Basisdaten zum Projekt'!$E$13),1),'Basisdaten zum Projekt'!$A$13,D87&lt;=DATE(YEAR('Basisdaten zum Projekt'!$E$14),MONTH('Basisdaten zum Projekt'!$E$14),1),'Basisdaten zum Projekt'!$A$14,D87&lt;=DATE(YEAR('Basisdaten zum Projekt'!$E$15),MONTH('Basisdaten zum Projekt'!$E$15),1),'Basisdaten zum Projekt'!$A$15,D87&lt;=DATE(YEAR('Basisdaten zum Projekt'!$E$16),MONTH('Basisdaten zum Projekt'!$E$16),1),'Basisdaten zum Projekt'!$A$16),""),"")</f>
        <v>P2</v>
      </c>
      <c r="C87" s="160">
        <f>IF(C86&gt;0,C86+1,IF(DATE(YEAR('Basisdaten zum Projekt'!$C$5),MONTH('Basisdaten zum Projekt'!$C$5),1)=D87,1,0))</f>
        <v>31</v>
      </c>
      <c r="D87" s="161">
        <f t="shared" si="29"/>
        <v>45566</v>
      </c>
      <c r="E87" s="162"/>
      <c r="F87" s="115">
        <f t="shared" si="26"/>
        <v>0</v>
      </c>
      <c r="G87" s="163"/>
      <c r="H87" s="162"/>
      <c r="I87" s="115">
        <f t="shared" si="27"/>
        <v>0</v>
      </c>
      <c r="J87" s="164"/>
      <c r="M87" s="161">
        <f t="shared" si="15"/>
        <v>45566</v>
      </c>
      <c r="N87" s="166"/>
      <c r="O87" s="166"/>
      <c r="P87" s="166"/>
      <c r="Q87" s="166"/>
      <c r="R87" s="166"/>
      <c r="S87" s="166"/>
      <c r="T87" s="166"/>
      <c r="U87" s="166"/>
      <c r="V87" s="166"/>
      <c r="W87" s="166"/>
      <c r="X87" s="166"/>
      <c r="Y87" s="166"/>
      <c r="Z87" s="166"/>
      <c r="AA87" s="166"/>
      <c r="AB87" s="166"/>
      <c r="AC87" s="137">
        <f t="shared" si="28"/>
        <v>0</v>
      </c>
      <c r="AD87" s="167"/>
    </row>
    <row r="88" spans="2:30" outlineLevel="1" x14ac:dyDescent="0.25">
      <c r="B88" s="160" t="str">
        <f>IF(C88&gt;0,IFERROR(_xlfn.IFS(D88&lt;=DATE(YEAR('Basisdaten zum Projekt'!$E$12),MONTH('Basisdaten zum Projekt'!$E$12),1),'Basisdaten zum Projekt'!$A$12,D88&lt;=DATE(YEAR('Basisdaten zum Projekt'!$E$13),MONTH('Basisdaten zum Projekt'!$E$13),1),'Basisdaten zum Projekt'!$A$13,D88&lt;=DATE(YEAR('Basisdaten zum Projekt'!$E$14),MONTH('Basisdaten zum Projekt'!$E$14),1),'Basisdaten zum Projekt'!$A$14,D88&lt;=DATE(YEAR('Basisdaten zum Projekt'!$E$15),MONTH('Basisdaten zum Projekt'!$E$15),1),'Basisdaten zum Projekt'!$A$15,D88&lt;=DATE(YEAR('Basisdaten zum Projekt'!$E$16),MONTH('Basisdaten zum Projekt'!$E$16),1),'Basisdaten zum Projekt'!$A$16),""),"")</f>
        <v>P2</v>
      </c>
      <c r="C88" s="160">
        <f>IF(C87&gt;0,C87+1,IF(DATE(YEAR('Basisdaten zum Projekt'!$C$5),MONTH('Basisdaten zum Projekt'!$C$5),1)=D88,1,0))</f>
        <v>32</v>
      </c>
      <c r="D88" s="161">
        <f t="shared" si="29"/>
        <v>45597</v>
      </c>
      <c r="E88" s="162"/>
      <c r="F88" s="115">
        <f t="shared" si="26"/>
        <v>0</v>
      </c>
      <c r="G88" s="163"/>
      <c r="H88" s="162"/>
      <c r="I88" s="115">
        <f t="shared" si="27"/>
        <v>0</v>
      </c>
      <c r="J88" s="164"/>
      <c r="M88" s="161">
        <f t="shared" si="15"/>
        <v>45597</v>
      </c>
      <c r="N88" s="166"/>
      <c r="O88" s="166"/>
      <c r="P88" s="166"/>
      <c r="Q88" s="166"/>
      <c r="R88" s="166"/>
      <c r="S88" s="166"/>
      <c r="T88" s="166"/>
      <c r="U88" s="166"/>
      <c r="V88" s="166"/>
      <c r="W88" s="166"/>
      <c r="X88" s="166"/>
      <c r="Y88" s="166"/>
      <c r="Z88" s="166"/>
      <c r="AA88" s="166"/>
      <c r="AB88" s="166"/>
      <c r="AC88" s="137">
        <f t="shared" si="28"/>
        <v>0</v>
      </c>
      <c r="AD88" s="167"/>
    </row>
    <row r="89" spans="2:30" outlineLevel="1" x14ac:dyDescent="0.25">
      <c r="B89" s="160" t="str">
        <f>IF(C89&gt;0,IFERROR(_xlfn.IFS(D89&lt;=DATE(YEAR('Basisdaten zum Projekt'!$E$12),MONTH('Basisdaten zum Projekt'!$E$12),1),'Basisdaten zum Projekt'!$A$12,D89&lt;=DATE(YEAR('Basisdaten zum Projekt'!$E$13),MONTH('Basisdaten zum Projekt'!$E$13),1),'Basisdaten zum Projekt'!$A$13,D89&lt;=DATE(YEAR('Basisdaten zum Projekt'!$E$14),MONTH('Basisdaten zum Projekt'!$E$14),1),'Basisdaten zum Projekt'!$A$14,D89&lt;=DATE(YEAR('Basisdaten zum Projekt'!$E$15),MONTH('Basisdaten zum Projekt'!$E$15),1),'Basisdaten zum Projekt'!$A$15,D89&lt;=DATE(YEAR('Basisdaten zum Projekt'!$E$16),MONTH('Basisdaten zum Projekt'!$E$16),1),'Basisdaten zum Projekt'!$A$16),""),"")</f>
        <v>P2</v>
      </c>
      <c r="C89" s="160">
        <f>IF(C88&gt;0,C88+1,IF(DATE(YEAR('Basisdaten zum Projekt'!$C$5),MONTH('Basisdaten zum Projekt'!$C$5),1)=D89,1,0))</f>
        <v>33</v>
      </c>
      <c r="D89" s="161">
        <f t="shared" si="29"/>
        <v>45627</v>
      </c>
      <c r="E89" s="162"/>
      <c r="F89" s="115">
        <f t="shared" si="26"/>
        <v>0</v>
      </c>
      <c r="G89" s="163"/>
      <c r="H89" s="162"/>
      <c r="I89" s="115">
        <f t="shared" si="27"/>
        <v>0</v>
      </c>
      <c r="J89" s="164"/>
      <c r="M89" s="161">
        <f t="shared" si="15"/>
        <v>45627</v>
      </c>
      <c r="N89" s="166"/>
      <c r="O89" s="166"/>
      <c r="P89" s="166"/>
      <c r="Q89" s="166"/>
      <c r="R89" s="166"/>
      <c r="S89" s="166"/>
      <c r="T89" s="166"/>
      <c r="U89" s="166"/>
      <c r="V89" s="166"/>
      <c r="W89" s="166"/>
      <c r="X89" s="166"/>
      <c r="Y89" s="166"/>
      <c r="Z89" s="166"/>
      <c r="AA89" s="166"/>
      <c r="AB89" s="166"/>
      <c r="AC89" s="137">
        <f t="shared" si="28"/>
        <v>0</v>
      </c>
      <c r="AD89" s="167"/>
    </row>
    <row r="90" spans="2:30" ht="15.75" thickBot="1" x14ac:dyDescent="0.3">
      <c r="B90" s="169"/>
      <c r="C90" s="170"/>
      <c r="D90" s="171">
        <f>D89</f>
        <v>45627</v>
      </c>
      <c r="E90" s="172"/>
      <c r="F90" s="173">
        <f>SUM(F78:F89)</f>
        <v>0</v>
      </c>
      <c r="G90" s="174">
        <f>SUM(G78:G89)</f>
        <v>0</v>
      </c>
      <c r="H90" s="187"/>
      <c r="I90" s="173">
        <f>SUM(I78:I89)</f>
        <v>0</v>
      </c>
      <c r="J90" s="174">
        <f>SUM(J78:J89)</f>
        <v>0</v>
      </c>
      <c r="M90" s="171">
        <f t="shared" si="15"/>
        <v>45627</v>
      </c>
      <c r="N90" s="177">
        <f>SUM(N78:N89)</f>
        <v>0</v>
      </c>
      <c r="O90" s="177">
        <f>SUM(O78:O89)</f>
        <v>0</v>
      </c>
      <c r="P90" s="177">
        <f>SUM(P78:P89)</f>
        <v>0</v>
      </c>
      <c r="Q90" s="177">
        <f>SUM(Q78:Q89)</f>
        <v>0</v>
      </c>
      <c r="R90" s="177">
        <f>SUM(R78:R89)</f>
        <v>0</v>
      </c>
      <c r="S90" s="177">
        <f t="shared" ref="S90:AB90" si="30">SUM(S78:S89)</f>
        <v>0</v>
      </c>
      <c r="T90" s="177">
        <f t="shared" si="30"/>
        <v>0</v>
      </c>
      <c r="U90" s="177">
        <f t="shared" si="30"/>
        <v>0</v>
      </c>
      <c r="V90" s="177">
        <f t="shared" si="30"/>
        <v>0</v>
      </c>
      <c r="W90" s="177">
        <f t="shared" si="30"/>
        <v>0</v>
      </c>
      <c r="X90" s="177">
        <f t="shared" si="30"/>
        <v>0</v>
      </c>
      <c r="Y90" s="177">
        <f t="shared" si="30"/>
        <v>0</v>
      </c>
      <c r="Z90" s="177">
        <f t="shared" si="30"/>
        <v>0</v>
      </c>
      <c r="AA90" s="177">
        <f t="shared" si="30"/>
        <v>0</v>
      </c>
      <c r="AB90" s="177">
        <f t="shared" si="30"/>
        <v>0</v>
      </c>
      <c r="AC90" s="177">
        <f>SUM(AC78:AC89)</f>
        <v>0</v>
      </c>
      <c r="AD90" s="167"/>
    </row>
    <row r="91" spans="2:30" ht="28.5" customHeight="1" x14ac:dyDescent="0.25">
      <c r="B91" s="19"/>
      <c r="C91" s="19"/>
      <c r="N91" s="178">
        <f>IFERROR(N90/$H$6,0)</f>
        <v>0</v>
      </c>
      <c r="O91" s="178">
        <f>IFERROR(O90/$H$6,0)</f>
        <v>0</v>
      </c>
      <c r="P91" s="178">
        <f>IFERROR(P90/$H$6,0)</f>
        <v>0</v>
      </c>
      <c r="Q91" s="178">
        <f>IFERROR(Q90/$H$6,0)</f>
        <v>0</v>
      </c>
      <c r="R91" s="178">
        <f>IFERROR(R90/$H$6,0)</f>
        <v>0</v>
      </c>
      <c r="S91" s="178">
        <f t="shared" ref="S91:AB91" si="31">IFERROR(S90/$H$6,0)</f>
        <v>0</v>
      </c>
      <c r="T91" s="178">
        <f t="shared" si="31"/>
        <v>0</v>
      </c>
      <c r="U91" s="178">
        <f t="shared" si="31"/>
        <v>0</v>
      </c>
      <c r="V91" s="178">
        <f t="shared" si="31"/>
        <v>0</v>
      </c>
      <c r="W91" s="178">
        <f t="shared" si="31"/>
        <v>0</v>
      </c>
      <c r="X91" s="178">
        <f t="shared" si="31"/>
        <v>0</v>
      </c>
      <c r="Y91" s="178">
        <f t="shared" si="31"/>
        <v>0</v>
      </c>
      <c r="Z91" s="178">
        <f t="shared" si="31"/>
        <v>0</v>
      </c>
      <c r="AA91" s="178">
        <f t="shared" si="31"/>
        <v>0</v>
      </c>
      <c r="AB91" s="178">
        <f t="shared" si="31"/>
        <v>0</v>
      </c>
      <c r="AC91" s="178">
        <f>IFERROR(AC90/$H$6,0)</f>
        <v>0</v>
      </c>
      <c r="AD91" s="180" t="s">
        <v>370</v>
      </c>
    </row>
    <row r="92" spans="2:30" ht="15.75" thickBot="1" x14ac:dyDescent="0.3">
      <c r="B92" s="19"/>
      <c r="C92" s="19"/>
      <c r="N92" s="181"/>
      <c r="O92" s="181"/>
      <c r="P92" s="181"/>
      <c r="Q92" s="181"/>
      <c r="R92" s="181"/>
      <c r="S92" s="281"/>
      <c r="T92" s="282"/>
      <c r="U92" s="283"/>
      <c r="V92" s="283"/>
      <c r="W92" s="283"/>
      <c r="X92" s="283"/>
      <c r="Y92" s="283"/>
      <c r="Z92" s="283"/>
      <c r="AA92" s="283"/>
      <c r="AB92" s="284"/>
      <c r="AC92" s="181"/>
      <c r="AD92" s="182"/>
    </row>
    <row r="93" spans="2:30" outlineLevel="1" x14ac:dyDescent="0.25">
      <c r="B93" s="160" t="str">
        <f>IF(C93&gt;0,IFERROR(_xlfn.IFS(D93&lt;=DATE(YEAR('Basisdaten zum Projekt'!$E$12),MONTH('Basisdaten zum Projekt'!$E$12),1),'Basisdaten zum Projekt'!$A$12,D93&lt;=DATE(YEAR('Basisdaten zum Projekt'!$E$13),MONTH('Basisdaten zum Projekt'!$E$13),1),'Basisdaten zum Projekt'!$A$13,D93&lt;=DATE(YEAR('Basisdaten zum Projekt'!$E$14),MONTH('Basisdaten zum Projekt'!$E$14),1),'Basisdaten zum Projekt'!$A$14,D93&lt;=DATE(YEAR('Basisdaten zum Projekt'!$E$15),MONTH('Basisdaten zum Projekt'!$E$15),1),'Basisdaten zum Projekt'!$A$15,D93&lt;=DATE(YEAR('Basisdaten zum Projekt'!$E$16),MONTH('Basisdaten zum Projekt'!$E$16),1),'Basisdaten zum Projekt'!$A$16),""),"")</f>
        <v>P2</v>
      </c>
      <c r="C93" s="160">
        <f>IF(C89&gt;0,C89+1,IF(DATE(YEAR('Basisdaten zum Projekt'!$C$5),MONTH('Basisdaten zum Projekt'!$C$5),1)=D93,1,0))</f>
        <v>34</v>
      </c>
      <c r="D93" s="161">
        <f>DATE(YEAR(D89),MONTH(D89)+1,DAY(D89))</f>
        <v>45658</v>
      </c>
      <c r="E93" s="183"/>
      <c r="F93" s="184">
        <f t="shared" ref="F93:F104" si="32">215/12*E93</f>
        <v>0</v>
      </c>
      <c r="G93" s="185"/>
      <c r="H93" s="183"/>
      <c r="I93" s="184">
        <f t="shared" ref="I93:I104" si="33">215/12*H93</f>
        <v>0</v>
      </c>
      <c r="J93" s="186"/>
      <c r="M93" s="161">
        <f t="shared" si="15"/>
        <v>45658</v>
      </c>
      <c r="N93" s="166"/>
      <c r="O93" s="166"/>
      <c r="P93" s="166"/>
      <c r="Q93" s="166"/>
      <c r="R93" s="166"/>
      <c r="S93" s="166"/>
      <c r="T93" s="166"/>
      <c r="U93" s="166"/>
      <c r="V93" s="166"/>
      <c r="W93" s="166"/>
      <c r="X93" s="166"/>
      <c r="Y93" s="166"/>
      <c r="Z93" s="166"/>
      <c r="AA93" s="166"/>
      <c r="AB93" s="166"/>
      <c r="AC93" s="137">
        <f t="shared" ref="AC93:AC104" si="34">SUM(N93:AB93)</f>
        <v>0</v>
      </c>
      <c r="AD93" s="167"/>
    </row>
    <row r="94" spans="2:30" outlineLevel="1" x14ac:dyDescent="0.25">
      <c r="B94" s="160" t="str">
        <f>IF(C94&gt;0,IFERROR(_xlfn.IFS(D94&lt;=DATE(YEAR('Basisdaten zum Projekt'!$E$12),MONTH('Basisdaten zum Projekt'!$E$12),1),'Basisdaten zum Projekt'!$A$12,D94&lt;=DATE(YEAR('Basisdaten zum Projekt'!$E$13),MONTH('Basisdaten zum Projekt'!$E$13),1),'Basisdaten zum Projekt'!$A$13,D94&lt;=DATE(YEAR('Basisdaten zum Projekt'!$E$14),MONTH('Basisdaten zum Projekt'!$E$14),1),'Basisdaten zum Projekt'!$A$14,D94&lt;=DATE(YEAR('Basisdaten zum Projekt'!$E$15),MONTH('Basisdaten zum Projekt'!$E$15),1),'Basisdaten zum Projekt'!$A$15,D94&lt;=DATE(YEAR('Basisdaten zum Projekt'!$E$16),MONTH('Basisdaten zum Projekt'!$E$16),1),'Basisdaten zum Projekt'!$A$16),""),"")</f>
        <v>P2</v>
      </c>
      <c r="C94" s="160">
        <f>IF(C93&gt;0,C93+1,IF(DATE(YEAR('Basisdaten zum Projekt'!$C$5),MONTH('Basisdaten zum Projekt'!$C$5),1)=D94,1,0))</f>
        <v>35</v>
      </c>
      <c r="D94" s="161">
        <f t="shared" ref="D94:D104" si="35">DATE(YEAR(D93),MONTH(D93)+1,DAY(D93))</f>
        <v>45689</v>
      </c>
      <c r="E94" s="162"/>
      <c r="F94" s="115">
        <f t="shared" si="32"/>
        <v>0</v>
      </c>
      <c r="G94" s="163"/>
      <c r="H94" s="162"/>
      <c r="I94" s="115">
        <f t="shared" si="33"/>
        <v>0</v>
      </c>
      <c r="J94" s="164"/>
      <c r="M94" s="161">
        <f t="shared" si="15"/>
        <v>45689</v>
      </c>
      <c r="N94" s="166"/>
      <c r="O94" s="166"/>
      <c r="P94" s="166"/>
      <c r="Q94" s="166"/>
      <c r="R94" s="166"/>
      <c r="S94" s="166"/>
      <c r="T94" s="166"/>
      <c r="U94" s="166"/>
      <c r="V94" s="166"/>
      <c r="W94" s="166"/>
      <c r="X94" s="166"/>
      <c r="Y94" s="166"/>
      <c r="Z94" s="166"/>
      <c r="AA94" s="166"/>
      <c r="AB94" s="166"/>
      <c r="AC94" s="137">
        <f t="shared" si="34"/>
        <v>0</v>
      </c>
      <c r="AD94" s="167"/>
    </row>
    <row r="95" spans="2:30" outlineLevel="1" x14ac:dyDescent="0.25">
      <c r="B95" s="160" t="str">
        <f>IF(C95&gt;0,IFERROR(_xlfn.IFS(D95&lt;=DATE(YEAR('Basisdaten zum Projekt'!$E$12),MONTH('Basisdaten zum Projekt'!$E$12),1),'Basisdaten zum Projekt'!$A$12,D95&lt;=DATE(YEAR('Basisdaten zum Projekt'!$E$13),MONTH('Basisdaten zum Projekt'!$E$13),1),'Basisdaten zum Projekt'!$A$13,D95&lt;=DATE(YEAR('Basisdaten zum Projekt'!$E$14),MONTH('Basisdaten zum Projekt'!$E$14),1),'Basisdaten zum Projekt'!$A$14,D95&lt;=DATE(YEAR('Basisdaten zum Projekt'!$E$15),MONTH('Basisdaten zum Projekt'!$E$15),1),'Basisdaten zum Projekt'!$A$15,D95&lt;=DATE(YEAR('Basisdaten zum Projekt'!$E$16),MONTH('Basisdaten zum Projekt'!$E$16),1),'Basisdaten zum Projekt'!$A$16),""),"")</f>
        <v>P2</v>
      </c>
      <c r="C95" s="160">
        <f>IF(C94&gt;0,C94+1,IF(DATE(YEAR('Basisdaten zum Projekt'!$C$5),MONTH('Basisdaten zum Projekt'!$C$5),1)=D95,1,0))</f>
        <v>36</v>
      </c>
      <c r="D95" s="161">
        <f t="shared" si="35"/>
        <v>45717</v>
      </c>
      <c r="E95" s="162"/>
      <c r="F95" s="115">
        <f t="shared" si="32"/>
        <v>0</v>
      </c>
      <c r="G95" s="163"/>
      <c r="H95" s="162"/>
      <c r="I95" s="115">
        <f t="shared" si="33"/>
        <v>0</v>
      </c>
      <c r="J95" s="164"/>
      <c r="M95" s="161">
        <f t="shared" si="15"/>
        <v>45717</v>
      </c>
      <c r="N95" s="166"/>
      <c r="O95" s="166"/>
      <c r="P95" s="166"/>
      <c r="Q95" s="166"/>
      <c r="R95" s="166"/>
      <c r="S95" s="166"/>
      <c r="T95" s="166"/>
      <c r="U95" s="166"/>
      <c r="V95" s="166"/>
      <c r="W95" s="166"/>
      <c r="X95" s="166"/>
      <c r="Y95" s="166"/>
      <c r="Z95" s="166"/>
      <c r="AA95" s="166"/>
      <c r="AB95" s="166"/>
      <c r="AC95" s="137">
        <f t="shared" si="34"/>
        <v>0</v>
      </c>
      <c r="AD95" s="167"/>
    </row>
    <row r="96" spans="2:30" outlineLevel="1" x14ac:dyDescent="0.25">
      <c r="B96" s="160" t="str">
        <f>IF(C96&gt;0,IFERROR(_xlfn.IFS(D96&lt;=DATE(YEAR('Basisdaten zum Projekt'!$E$12),MONTH('Basisdaten zum Projekt'!$E$12),1),'Basisdaten zum Projekt'!$A$12,D96&lt;=DATE(YEAR('Basisdaten zum Projekt'!$E$13),MONTH('Basisdaten zum Projekt'!$E$13),1),'Basisdaten zum Projekt'!$A$13,D96&lt;=DATE(YEAR('Basisdaten zum Projekt'!$E$14),MONTH('Basisdaten zum Projekt'!$E$14),1),'Basisdaten zum Projekt'!$A$14,D96&lt;=DATE(YEAR('Basisdaten zum Projekt'!$E$15),MONTH('Basisdaten zum Projekt'!$E$15),1),'Basisdaten zum Projekt'!$A$15,D96&lt;=DATE(YEAR('Basisdaten zum Projekt'!$E$16),MONTH('Basisdaten zum Projekt'!$E$16),1),'Basisdaten zum Projekt'!$A$16),""),"")</f>
        <v/>
      </c>
      <c r="C96" s="160">
        <f>IF(C95&gt;0,C95+1,IF(DATE(YEAR('Basisdaten zum Projekt'!$C$5),MONTH('Basisdaten zum Projekt'!$C$5),1)=D96,1,0))</f>
        <v>37</v>
      </c>
      <c r="D96" s="161">
        <f t="shared" si="35"/>
        <v>45748</v>
      </c>
      <c r="E96" s="162"/>
      <c r="F96" s="115">
        <f t="shared" si="32"/>
        <v>0</v>
      </c>
      <c r="G96" s="163"/>
      <c r="H96" s="162"/>
      <c r="I96" s="115">
        <f t="shared" si="33"/>
        <v>0</v>
      </c>
      <c r="J96" s="164"/>
      <c r="M96" s="161">
        <f t="shared" si="15"/>
        <v>45748</v>
      </c>
      <c r="N96" s="166"/>
      <c r="O96" s="166"/>
      <c r="P96" s="166"/>
      <c r="Q96" s="166"/>
      <c r="R96" s="166"/>
      <c r="S96" s="166"/>
      <c r="T96" s="166"/>
      <c r="U96" s="166"/>
      <c r="V96" s="166"/>
      <c r="W96" s="166"/>
      <c r="X96" s="166"/>
      <c r="Y96" s="166"/>
      <c r="Z96" s="166"/>
      <c r="AA96" s="166"/>
      <c r="AB96" s="166"/>
      <c r="AC96" s="137">
        <f t="shared" si="34"/>
        <v>0</v>
      </c>
      <c r="AD96" s="167"/>
    </row>
    <row r="97" spans="2:30" outlineLevel="1" x14ac:dyDescent="0.25">
      <c r="B97" s="160" t="str">
        <f>IF(C97&gt;0,IFERROR(_xlfn.IFS(D97&lt;=DATE(YEAR('Basisdaten zum Projekt'!$E$12),MONTH('Basisdaten zum Projekt'!$E$12),1),'Basisdaten zum Projekt'!$A$12,D97&lt;=DATE(YEAR('Basisdaten zum Projekt'!$E$13),MONTH('Basisdaten zum Projekt'!$E$13),1),'Basisdaten zum Projekt'!$A$13,D97&lt;=DATE(YEAR('Basisdaten zum Projekt'!$E$14),MONTH('Basisdaten zum Projekt'!$E$14),1),'Basisdaten zum Projekt'!$A$14,D97&lt;=DATE(YEAR('Basisdaten zum Projekt'!$E$15),MONTH('Basisdaten zum Projekt'!$E$15),1),'Basisdaten zum Projekt'!$A$15,D97&lt;=DATE(YEAR('Basisdaten zum Projekt'!$E$16),MONTH('Basisdaten zum Projekt'!$E$16),1),'Basisdaten zum Projekt'!$A$16),""),"")</f>
        <v/>
      </c>
      <c r="C97" s="160">
        <f>IF(C96&gt;0,C96+1,IF(DATE(YEAR('Basisdaten zum Projekt'!$C$5),MONTH('Basisdaten zum Projekt'!$C$5),1)=D97,1,0))</f>
        <v>38</v>
      </c>
      <c r="D97" s="161">
        <f t="shared" si="35"/>
        <v>45778</v>
      </c>
      <c r="E97" s="162"/>
      <c r="F97" s="115">
        <f t="shared" si="32"/>
        <v>0</v>
      </c>
      <c r="G97" s="163"/>
      <c r="H97" s="162"/>
      <c r="I97" s="115">
        <f t="shared" si="33"/>
        <v>0</v>
      </c>
      <c r="J97" s="164"/>
      <c r="M97" s="161">
        <f t="shared" si="15"/>
        <v>45778</v>
      </c>
      <c r="N97" s="166"/>
      <c r="O97" s="166"/>
      <c r="P97" s="166"/>
      <c r="Q97" s="166"/>
      <c r="R97" s="166"/>
      <c r="S97" s="166"/>
      <c r="T97" s="166"/>
      <c r="U97" s="166"/>
      <c r="V97" s="166"/>
      <c r="W97" s="166"/>
      <c r="X97" s="166"/>
      <c r="Y97" s="166"/>
      <c r="Z97" s="166"/>
      <c r="AA97" s="166"/>
      <c r="AB97" s="166"/>
      <c r="AC97" s="137">
        <f t="shared" si="34"/>
        <v>0</v>
      </c>
      <c r="AD97" s="167"/>
    </row>
    <row r="98" spans="2:30" outlineLevel="1" x14ac:dyDescent="0.25">
      <c r="B98" s="160" t="str">
        <f>IF(C98&gt;0,IFERROR(_xlfn.IFS(D98&lt;=DATE(YEAR('Basisdaten zum Projekt'!$E$12),MONTH('Basisdaten zum Projekt'!$E$12),1),'Basisdaten zum Projekt'!$A$12,D98&lt;=DATE(YEAR('Basisdaten zum Projekt'!$E$13),MONTH('Basisdaten zum Projekt'!$E$13),1),'Basisdaten zum Projekt'!$A$13,D98&lt;=DATE(YEAR('Basisdaten zum Projekt'!$E$14),MONTH('Basisdaten zum Projekt'!$E$14),1),'Basisdaten zum Projekt'!$A$14,D98&lt;=DATE(YEAR('Basisdaten zum Projekt'!$E$15),MONTH('Basisdaten zum Projekt'!$E$15),1),'Basisdaten zum Projekt'!$A$15,D98&lt;=DATE(YEAR('Basisdaten zum Projekt'!$E$16),MONTH('Basisdaten zum Projekt'!$E$16),1),'Basisdaten zum Projekt'!$A$16),""),"")</f>
        <v/>
      </c>
      <c r="C98" s="160">
        <f>IF(C97&gt;0,C97+1,IF(DATE(YEAR('Basisdaten zum Projekt'!$C$5),MONTH('Basisdaten zum Projekt'!$C$5),1)=D98,1,0))</f>
        <v>39</v>
      </c>
      <c r="D98" s="161">
        <f t="shared" si="35"/>
        <v>45809</v>
      </c>
      <c r="E98" s="162"/>
      <c r="F98" s="115">
        <f t="shared" si="32"/>
        <v>0</v>
      </c>
      <c r="G98" s="163"/>
      <c r="H98" s="162"/>
      <c r="I98" s="115">
        <f t="shared" si="33"/>
        <v>0</v>
      </c>
      <c r="J98" s="164"/>
      <c r="M98" s="161">
        <f t="shared" si="15"/>
        <v>45809</v>
      </c>
      <c r="N98" s="166"/>
      <c r="O98" s="166"/>
      <c r="P98" s="166"/>
      <c r="Q98" s="166"/>
      <c r="R98" s="166"/>
      <c r="S98" s="166"/>
      <c r="T98" s="166"/>
      <c r="U98" s="166"/>
      <c r="V98" s="166"/>
      <c r="W98" s="166"/>
      <c r="X98" s="166"/>
      <c r="Y98" s="166"/>
      <c r="Z98" s="166"/>
      <c r="AA98" s="166"/>
      <c r="AB98" s="166"/>
      <c r="AC98" s="137">
        <f t="shared" si="34"/>
        <v>0</v>
      </c>
      <c r="AD98" s="167"/>
    </row>
    <row r="99" spans="2:30" outlineLevel="1" x14ac:dyDescent="0.25">
      <c r="B99" s="160" t="str">
        <f>IF(C99&gt;0,IFERROR(_xlfn.IFS(D99&lt;=DATE(YEAR('Basisdaten zum Projekt'!$E$12),MONTH('Basisdaten zum Projekt'!$E$12),1),'Basisdaten zum Projekt'!$A$12,D99&lt;=DATE(YEAR('Basisdaten zum Projekt'!$E$13),MONTH('Basisdaten zum Projekt'!$E$13),1),'Basisdaten zum Projekt'!$A$13,D99&lt;=DATE(YEAR('Basisdaten zum Projekt'!$E$14),MONTH('Basisdaten zum Projekt'!$E$14),1),'Basisdaten zum Projekt'!$A$14,D99&lt;=DATE(YEAR('Basisdaten zum Projekt'!$E$15),MONTH('Basisdaten zum Projekt'!$E$15),1),'Basisdaten zum Projekt'!$A$15,D99&lt;=DATE(YEAR('Basisdaten zum Projekt'!$E$16),MONTH('Basisdaten zum Projekt'!$E$16),1),'Basisdaten zum Projekt'!$A$16),""),"")</f>
        <v/>
      </c>
      <c r="C99" s="160">
        <f>IF(C98&gt;0,C98+1,IF(DATE(YEAR('Basisdaten zum Projekt'!$C$5),MONTH('Basisdaten zum Projekt'!$C$5),1)=D99,1,0))</f>
        <v>40</v>
      </c>
      <c r="D99" s="161">
        <f t="shared" si="35"/>
        <v>45839</v>
      </c>
      <c r="E99" s="162"/>
      <c r="F99" s="115">
        <f t="shared" si="32"/>
        <v>0</v>
      </c>
      <c r="G99" s="163"/>
      <c r="H99" s="162"/>
      <c r="I99" s="115">
        <f t="shared" si="33"/>
        <v>0</v>
      </c>
      <c r="J99" s="164"/>
      <c r="M99" s="161">
        <f t="shared" si="15"/>
        <v>45839</v>
      </c>
      <c r="N99" s="166"/>
      <c r="O99" s="166"/>
      <c r="P99" s="166"/>
      <c r="Q99" s="166"/>
      <c r="R99" s="166"/>
      <c r="S99" s="166"/>
      <c r="T99" s="166"/>
      <c r="U99" s="166"/>
      <c r="V99" s="166"/>
      <c r="W99" s="166"/>
      <c r="X99" s="166"/>
      <c r="Y99" s="166"/>
      <c r="Z99" s="166"/>
      <c r="AA99" s="166"/>
      <c r="AB99" s="166"/>
      <c r="AC99" s="137">
        <f t="shared" si="34"/>
        <v>0</v>
      </c>
      <c r="AD99" s="167"/>
    </row>
    <row r="100" spans="2:30" outlineLevel="1" x14ac:dyDescent="0.25">
      <c r="B100" s="160" t="str">
        <f>IF(C100&gt;0,IFERROR(_xlfn.IFS(D100&lt;=DATE(YEAR('Basisdaten zum Projekt'!$E$12),MONTH('Basisdaten zum Projekt'!$E$12),1),'Basisdaten zum Projekt'!$A$12,D100&lt;=DATE(YEAR('Basisdaten zum Projekt'!$E$13),MONTH('Basisdaten zum Projekt'!$E$13),1),'Basisdaten zum Projekt'!$A$13,D100&lt;=DATE(YEAR('Basisdaten zum Projekt'!$E$14),MONTH('Basisdaten zum Projekt'!$E$14),1),'Basisdaten zum Projekt'!$A$14,D100&lt;=DATE(YEAR('Basisdaten zum Projekt'!$E$15),MONTH('Basisdaten zum Projekt'!$E$15),1),'Basisdaten zum Projekt'!$A$15,D100&lt;=DATE(YEAR('Basisdaten zum Projekt'!$E$16),MONTH('Basisdaten zum Projekt'!$E$16),1),'Basisdaten zum Projekt'!$A$16),""),"")</f>
        <v/>
      </c>
      <c r="C100" s="160">
        <f>IF(C99&gt;0,C99+1,IF(DATE(YEAR('Basisdaten zum Projekt'!$C$5),MONTH('Basisdaten zum Projekt'!$C$5),1)=D100,1,0))</f>
        <v>41</v>
      </c>
      <c r="D100" s="161">
        <f t="shared" si="35"/>
        <v>45870</v>
      </c>
      <c r="E100" s="162"/>
      <c r="F100" s="115">
        <f t="shared" si="32"/>
        <v>0</v>
      </c>
      <c r="G100" s="163"/>
      <c r="H100" s="162"/>
      <c r="I100" s="115">
        <f t="shared" si="33"/>
        <v>0</v>
      </c>
      <c r="J100" s="164"/>
      <c r="M100" s="161">
        <f t="shared" si="15"/>
        <v>45870</v>
      </c>
      <c r="N100" s="166"/>
      <c r="O100" s="166"/>
      <c r="P100" s="166"/>
      <c r="Q100" s="166"/>
      <c r="R100" s="166"/>
      <c r="S100" s="166"/>
      <c r="T100" s="166"/>
      <c r="U100" s="166"/>
      <c r="V100" s="166"/>
      <c r="W100" s="166"/>
      <c r="X100" s="166"/>
      <c r="Y100" s="166"/>
      <c r="Z100" s="166"/>
      <c r="AA100" s="166"/>
      <c r="AB100" s="166"/>
      <c r="AC100" s="137">
        <f t="shared" si="34"/>
        <v>0</v>
      </c>
      <c r="AD100" s="167"/>
    </row>
    <row r="101" spans="2:30" outlineLevel="1" x14ac:dyDescent="0.25">
      <c r="B101" s="160" t="str">
        <f>IF(C101&gt;0,IFERROR(_xlfn.IFS(D101&lt;=DATE(YEAR('Basisdaten zum Projekt'!$E$12),MONTH('Basisdaten zum Projekt'!$E$12),1),'Basisdaten zum Projekt'!$A$12,D101&lt;=DATE(YEAR('Basisdaten zum Projekt'!$E$13),MONTH('Basisdaten zum Projekt'!$E$13),1),'Basisdaten zum Projekt'!$A$13,D101&lt;=DATE(YEAR('Basisdaten zum Projekt'!$E$14),MONTH('Basisdaten zum Projekt'!$E$14),1),'Basisdaten zum Projekt'!$A$14,D101&lt;=DATE(YEAR('Basisdaten zum Projekt'!$E$15),MONTH('Basisdaten zum Projekt'!$E$15),1),'Basisdaten zum Projekt'!$A$15,D101&lt;=DATE(YEAR('Basisdaten zum Projekt'!$E$16),MONTH('Basisdaten zum Projekt'!$E$16),1),'Basisdaten zum Projekt'!$A$16),""),"")</f>
        <v/>
      </c>
      <c r="C101" s="160">
        <f>IF(C100&gt;0,C100+1,IF(DATE(YEAR('Basisdaten zum Projekt'!$C$5),MONTH('Basisdaten zum Projekt'!$C$5),1)=D101,1,0))</f>
        <v>42</v>
      </c>
      <c r="D101" s="161">
        <f t="shared" si="35"/>
        <v>45901</v>
      </c>
      <c r="E101" s="162"/>
      <c r="F101" s="115">
        <f t="shared" si="32"/>
        <v>0</v>
      </c>
      <c r="G101" s="163"/>
      <c r="H101" s="162"/>
      <c r="I101" s="115">
        <f t="shared" si="33"/>
        <v>0</v>
      </c>
      <c r="J101" s="164"/>
      <c r="M101" s="161">
        <f t="shared" si="15"/>
        <v>45901</v>
      </c>
      <c r="N101" s="166"/>
      <c r="O101" s="166"/>
      <c r="P101" s="166"/>
      <c r="Q101" s="166"/>
      <c r="R101" s="166"/>
      <c r="S101" s="166"/>
      <c r="T101" s="166"/>
      <c r="U101" s="166"/>
      <c r="V101" s="166"/>
      <c r="W101" s="166"/>
      <c r="X101" s="166"/>
      <c r="Y101" s="166"/>
      <c r="Z101" s="166"/>
      <c r="AA101" s="166"/>
      <c r="AB101" s="166"/>
      <c r="AC101" s="137">
        <f t="shared" si="34"/>
        <v>0</v>
      </c>
      <c r="AD101" s="167"/>
    </row>
    <row r="102" spans="2:30" outlineLevel="1" x14ac:dyDescent="0.25">
      <c r="B102" s="160" t="str">
        <f>IF(C102&gt;0,IFERROR(_xlfn.IFS(D102&lt;=DATE(YEAR('Basisdaten zum Projekt'!$E$12),MONTH('Basisdaten zum Projekt'!$E$12),1),'Basisdaten zum Projekt'!$A$12,D102&lt;=DATE(YEAR('Basisdaten zum Projekt'!$E$13),MONTH('Basisdaten zum Projekt'!$E$13),1),'Basisdaten zum Projekt'!$A$13,D102&lt;=DATE(YEAR('Basisdaten zum Projekt'!$E$14),MONTH('Basisdaten zum Projekt'!$E$14),1),'Basisdaten zum Projekt'!$A$14,D102&lt;=DATE(YEAR('Basisdaten zum Projekt'!$E$15),MONTH('Basisdaten zum Projekt'!$E$15),1),'Basisdaten zum Projekt'!$A$15,D102&lt;=DATE(YEAR('Basisdaten zum Projekt'!$E$16),MONTH('Basisdaten zum Projekt'!$E$16),1),'Basisdaten zum Projekt'!$A$16),""),"")</f>
        <v/>
      </c>
      <c r="C102" s="160">
        <f>IF(C101&gt;0,C101+1,IF(DATE(YEAR('Basisdaten zum Projekt'!$C$5),MONTH('Basisdaten zum Projekt'!$C$5),1)=D102,1,0))</f>
        <v>43</v>
      </c>
      <c r="D102" s="161">
        <f t="shared" si="35"/>
        <v>45931</v>
      </c>
      <c r="E102" s="162"/>
      <c r="F102" s="115">
        <f t="shared" si="32"/>
        <v>0</v>
      </c>
      <c r="G102" s="163"/>
      <c r="H102" s="162"/>
      <c r="I102" s="115">
        <f t="shared" si="33"/>
        <v>0</v>
      </c>
      <c r="J102" s="164"/>
      <c r="M102" s="161">
        <f t="shared" si="15"/>
        <v>45931</v>
      </c>
      <c r="N102" s="166"/>
      <c r="O102" s="166"/>
      <c r="P102" s="166"/>
      <c r="Q102" s="166"/>
      <c r="R102" s="166"/>
      <c r="S102" s="166"/>
      <c r="T102" s="166"/>
      <c r="U102" s="166"/>
      <c r="V102" s="166"/>
      <c r="W102" s="166"/>
      <c r="X102" s="166"/>
      <c r="Y102" s="166"/>
      <c r="Z102" s="166"/>
      <c r="AA102" s="166"/>
      <c r="AB102" s="166"/>
      <c r="AC102" s="137">
        <f t="shared" si="34"/>
        <v>0</v>
      </c>
      <c r="AD102" s="167"/>
    </row>
    <row r="103" spans="2:30" outlineLevel="1" x14ac:dyDescent="0.25">
      <c r="B103" s="160" t="str">
        <f>IF(C103&gt;0,IFERROR(_xlfn.IFS(D103&lt;=DATE(YEAR('Basisdaten zum Projekt'!$E$12),MONTH('Basisdaten zum Projekt'!$E$12),1),'Basisdaten zum Projekt'!$A$12,D103&lt;=DATE(YEAR('Basisdaten zum Projekt'!$E$13),MONTH('Basisdaten zum Projekt'!$E$13),1),'Basisdaten zum Projekt'!$A$13,D103&lt;=DATE(YEAR('Basisdaten zum Projekt'!$E$14),MONTH('Basisdaten zum Projekt'!$E$14),1),'Basisdaten zum Projekt'!$A$14,D103&lt;=DATE(YEAR('Basisdaten zum Projekt'!$E$15),MONTH('Basisdaten zum Projekt'!$E$15),1),'Basisdaten zum Projekt'!$A$15,D103&lt;=DATE(YEAR('Basisdaten zum Projekt'!$E$16),MONTH('Basisdaten zum Projekt'!$E$16),1),'Basisdaten zum Projekt'!$A$16),""),"")</f>
        <v/>
      </c>
      <c r="C103" s="160">
        <f>IF(C102&gt;0,C102+1,IF(DATE(YEAR('Basisdaten zum Projekt'!$C$5),MONTH('Basisdaten zum Projekt'!$C$5),1)=D103,1,0))</f>
        <v>44</v>
      </c>
      <c r="D103" s="161">
        <f t="shared" si="35"/>
        <v>45962</v>
      </c>
      <c r="E103" s="162"/>
      <c r="F103" s="115">
        <f t="shared" si="32"/>
        <v>0</v>
      </c>
      <c r="G103" s="163"/>
      <c r="H103" s="162"/>
      <c r="I103" s="115">
        <f t="shared" si="33"/>
        <v>0</v>
      </c>
      <c r="J103" s="164"/>
      <c r="M103" s="161">
        <f t="shared" si="15"/>
        <v>45962</v>
      </c>
      <c r="N103" s="166"/>
      <c r="O103" s="166"/>
      <c r="P103" s="166"/>
      <c r="Q103" s="166"/>
      <c r="R103" s="166"/>
      <c r="S103" s="166"/>
      <c r="T103" s="166"/>
      <c r="U103" s="166"/>
      <c r="V103" s="166"/>
      <c r="W103" s="166"/>
      <c r="X103" s="166"/>
      <c r="Y103" s="166"/>
      <c r="Z103" s="166"/>
      <c r="AA103" s="166"/>
      <c r="AB103" s="166"/>
      <c r="AC103" s="137">
        <f t="shared" si="34"/>
        <v>0</v>
      </c>
      <c r="AD103" s="167"/>
    </row>
    <row r="104" spans="2:30" outlineLevel="1" x14ac:dyDescent="0.25">
      <c r="B104" s="160" t="str">
        <f>IF(C104&gt;0,IFERROR(_xlfn.IFS(D104&lt;=DATE(YEAR('Basisdaten zum Projekt'!$E$12),MONTH('Basisdaten zum Projekt'!$E$12),1),'Basisdaten zum Projekt'!$A$12,D104&lt;=DATE(YEAR('Basisdaten zum Projekt'!$E$13),MONTH('Basisdaten zum Projekt'!$E$13),1),'Basisdaten zum Projekt'!$A$13,D104&lt;=DATE(YEAR('Basisdaten zum Projekt'!$E$14),MONTH('Basisdaten zum Projekt'!$E$14),1),'Basisdaten zum Projekt'!$A$14,D104&lt;=DATE(YEAR('Basisdaten zum Projekt'!$E$15),MONTH('Basisdaten zum Projekt'!$E$15),1),'Basisdaten zum Projekt'!$A$15,D104&lt;=DATE(YEAR('Basisdaten zum Projekt'!$E$16),MONTH('Basisdaten zum Projekt'!$E$16),1),'Basisdaten zum Projekt'!$A$16),""),"")</f>
        <v/>
      </c>
      <c r="C104" s="160">
        <f>IF(C103&gt;0,C103+1,IF(DATE(YEAR('Basisdaten zum Projekt'!$C$5),MONTH('Basisdaten zum Projekt'!$C$5),1)=D104,1,0))</f>
        <v>45</v>
      </c>
      <c r="D104" s="161">
        <f t="shared" si="35"/>
        <v>45992</v>
      </c>
      <c r="E104" s="162"/>
      <c r="F104" s="115">
        <f t="shared" si="32"/>
        <v>0</v>
      </c>
      <c r="G104" s="163"/>
      <c r="H104" s="162"/>
      <c r="I104" s="115">
        <f t="shared" si="33"/>
        <v>0</v>
      </c>
      <c r="J104" s="164"/>
      <c r="M104" s="161">
        <f t="shared" si="15"/>
        <v>45992</v>
      </c>
      <c r="N104" s="166"/>
      <c r="O104" s="166"/>
      <c r="P104" s="166"/>
      <c r="Q104" s="166"/>
      <c r="R104" s="166"/>
      <c r="S104" s="166"/>
      <c r="T104" s="166"/>
      <c r="U104" s="166"/>
      <c r="V104" s="166"/>
      <c r="W104" s="166"/>
      <c r="X104" s="166"/>
      <c r="Y104" s="166"/>
      <c r="Z104" s="166"/>
      <c r="AA104" s="166"/>
      <c r="AB104" s="166"/>
      <c r="AC104" s="137">
        <f t="shared" si="34"/>
        <v>0</v>
      </c>
      <c r="AD104" s="167"/>
    </row>
    <row r="105" spans="2:30" ht="15.75" thickBot="1" x14ac:dyDescent="0.3">
      <c r="B105" s="169"/>
      <c r="C105" s="170"/>
      <c r="D105" s="171">
        <f>D104</f>
        <v>45992</v>
      </c>
      <c r="E105" s="172"/>
      <c r="F105" s="173">
        <f>SUM(F93:F104)</f>
        <v>0</v>
      </c>
      <c r="G105" s="174">
        <f>SUM(G93:G104)</f>
        <v>0</v>
      </c>
      <c r="H105" s="175"/>
      <c r="I105" s="173">
        <f>SUM(I93:I104)</f>
        <v>0</v>
      </c>
      <c r="J105" s="174">
        <f>SUM(J93:J104)</f>
        <v>0</v>
      </c>
      <c r="M105" s="171">
        <f t="shared" si="15"/>
        <v>45992</v>
      </c>
      <c r="N105" s="177">
        <f>SUM(N93:N104)</f>
        <v>0</v>
      </c>
      <c r="O105" s="177">
        <f>SUM(O93:O104)</f>
        <v>0</v>
      </c>
      <c r="P105" s="177">
        <f>SUM(P93:P104)</f>
        <v>0</v>
      </c>
      <c r="Q105" s="177">
        <f>SUM(Q93:Q104)</f>
        <v>0</v>
      </c>
      <c r="R105" s="177">
        <f>SUM(R93:R104)</f>
        <v>0</v>
      </c>
      <c r="S105" s="177">
        <f t="shared" ref="S105:AB105" si="36">SUM(S93:S104)</f>
        <v>0</v>
      </c>
      <c r="T105" s="177">
        <f t="shared" si="36"/>
        <v>0</v>
      </c>
      <c r="U105" s="177">
        <f t="shared" si="36"/>
        <v>0</v>
      </c>
      <c r="V105" s="177">
        <f t="shared" si="36"/>
        <v>0</v>
      </c>
      <c r="W105" s="177">
        <f t="shared" si="36"/>
        <v>0</v>
      </c>
      <c r="X105" s="177">
        <f t="shared" si="36"/>
        <v>0</v>
      </c>
      <c r="Y105" s="177">
        <f t="shared" si="36"/>
        <v>0</v>
      </c>
      <c r="Z105" s="177">
        <f t="shared" si="36"/>
        <v>0</v>
      </c>
      <c r="AA105" s="177">
        <f t="shared" si="36"/>
        <v>0</v>
      </c>
      <c r="AB105" s="177">
        <f t="shared" si="36"/>
        <v>0</v>
      </c>
      <c r="AC105" s="177">
        <f>SUM(AC93:AC104)</f>
        <v>0</v>
      </c>
      <c r="AD105" s="167"/>
    </row>
    <row r="106" spans="2:30" ht="28.5" customHeight="1" x14ac:dyDescent="0.25">
      <c r="B106" s="19"/>
      <c r="C106" s="19"/>
      <c r="N106" s="178">
        <f>IFERROR(N105/$H$6,0)</f>
        <v>0</v>
      </c>
      <c r="O106" s="178">
        <f>IFERROR(O105/$H$6,0)</f>
        <v>0</v>
      </c>
      <c r="P106" s="178">
        <f>IFERROR(P105/$H$6,0)</f>
        <v>0</v>
      </c>
      <c r="Q106" s="178">
        <f>IFERROR(Q105/$H$6,0)</f>
        <v>0</v>
      </c>
      <c r="R106" s="178">
        <f>IFERROR(R105/$H$6,0)</f>
        <v>0</v>
      </c>
      <c r="S106" s="178">
        <f t="shared" ref="S106:AB106" si="37">IFERROR(S105/$H$6,0)</f>
        <v>0</v>
      </c>
      <c r="T106" s="178">
        <f t="shared" si="37"/>
        <v>0</v>
      </c>
      <c r="U106" s="178">
        <f t="shared" si="37"/>
        <v>0</v>
      </c>
      <c r="V106" s="178">
        <f t="shared" si="37"/>
        <v>0</v>
      </c>
      <c r="W106" s="178">
        <f t="shared" si="37"/>
        <v>0</v>
      </c>
      <c r="X106" s="178">
        <f t="shared" si="37"/>
        <v>0</v>
      </c>
      <c r="Y106" s="178">
        <f t="shared" si="37"/>
        <v>0</v>
      </c>
      <c r="Z106" s="178">
        <f t="shared" si="37"/>
        <v>0</v>
      </c>
      <c r="AA106" s="178">
        <f t="shared" si="37"/>
        <v>0</v>
      </c>
      <c r="AB106" s="178">
        <f t="shared" si="37"/>
        <v>0</v>
      </c>
      <c r="AC106" s="178">
        <f>IFERROR(AC105/$H$6,0)</f>
        <v>0</v>
      </c>
      <c r="AD106" s="180" t="s">
        <v>370</v>
      </c>
    </row>
    <row r="107" spans="2:30" x14ac:dyDescent="0.25">
      <c r="B107" s="19"/>
      <c r="C107" s="19"/>
      <c r="N107" s="181"/>
      <c r="O107" s="181"/>
      <c r="P107" s="181"/>
      <c r="Q107" s="181"/>
      <c r="R107" s="181"/>
      <c r="S107" s="281"/>
      <c r="T107" s="282"/>
      <c r="U107" s="283"/>
      <c r="V107" s="283"/>
      <c r="W107" s="283"/>
      <c r="X107" s="283"/>
      <c r="Y107" s="283"/>
      <c r="Z107" s="283"/>
      <c r="AA107" s="283"/>
      <c r="AB107" s="284"/>
      <c r="AC107" s="181"/>
      <c r="AD107" s="182"/>
    </row>
    <row r="108" spans="2:30" outlineLevel="1" x14ac:dyDescent="0.25">
      <c r="B108" s="160" t="str">
        <f>IF(C108&gt;0,IFERROR(_xlfn.IFS(D108&lt;=DATE(YEAR('Basisdaten zum Projekt'!$E$12),MONTH('Basisdaten zum Projekt'!$E$12),1),'Basisdaten zum Projekt'!$A$12,D108&lt;=DATE(YEAR('Basisdaten zum Projekt'!$E$13),MONTH('Basisdaten zum Projekt'!$E$13),1),'Basisdaten zum Projekt'!$A$13,D108&lt;=DATE(YEAR('Basisdaten zum Projekt'!$E$14),MONTH('Basisdaten zum Projekt'!$E$14),1),'Basisdaten zum Projekt'!$A$14,D108&lt;=DATE(YEAR('Basisdaten zum Projekt'!$E$15),MONTH('Basisdaten zum Projekt'!$E$15),1),'Basisdaten zum Projekt'!$A$15,D108&lt;=DATE(YEAR('Basisdaten zum Projekt'!$E$16),MONTH('Basisdaten zum Projekt'!$E$16),1),'Basisdaten zum Projekt'!$A$16),""),"")</f>
        <v/>
      </c>
      <c r="C108" s="160">
        <f>IF(C104&gt;0,C104+1,IF(DATE(YEAR('Basisdaten zum Projekt'!$C$5),MONTH('Basisdaten zum Projekt'!$C$5),1)=D108,1,0))</f>
        <v>46</v>
      </c>
      <c r="D108" s="161">
        <f>DATE(YEAR(D104),MONTH(D104)+1,DAY(D104))</f>
        <v>46023</v>
      </c>
      <c r="E108" s="162"/>
      <c r="F108" s="115">
        <f t="shared" ref="F108:F119" si="38">215/12*E108</f>
        <v>0</v>
      </c>
      <c r="G108" s="163"/>
      <c r="H108" s="162"/>
      <c r="I108" s="115">
        <f t="shared" ref="I108:I119" si="39">215/12*H108</f>
        <v>0</v>
      </c>
      <c r="J108" s="164"/>
      <c r="M108" s="161">
        <f t="shared" ref="M108:M150" si="40">D108</f>
        <v>46023</v>
      </c>
      <c r="N108" s="166"/>
      <c r="O108" s="166"/>
      <c r="P108" s="166"/>
      <c r="Q108" s="166"/>
      <c r="R108" s="166"/>
      <c r="S108" s="166"/>
      <c r="T108" s="166"/>
      <c r="U108" s="166"/>
      <c r="V108" s="166"/>
      <c r="W108" s="166"/>
      <c r="X108" s="166"/>
      <c r="Y108" s="166"/>
      <c r="Z108" s="166"/>
      <c r="AA108" s="166"/>
      <c r="AB108" s="166"/>
      <c r="AC108" s="137">
        <f t="shared" ref="AC108:AC119" si="41">SUM(N108:AB108)</f>
        <v>0</v>
      </c>
      <c r="AD108" s="167"/>
    </row>
    <row r="109" spans="2:30" outlineLevel="1" x14ac:dyDescent="0.25">
      <c r="B109" s="160" t="str">
        <f>IF(C109&gt;0,IFERROR(_xlfn.IFS(D109&lt;=DATE(YEAR('Basisdaten zum Projekt'!$E$12),MONTH('Basisdaten zum Projekt'!$E$12),1),'Basisdaten zum Projekt'!$A$12,D109&lt;=DATE(YEAR('Basisdaten zum Projekt'!$E$13),MONTH('Basisdaten zum Projekt'!$E$13),1),'Basisdaten zum Projekt'!$A$13,D109&lt;=DATE(YEAR('Basisdaten zum Projekt'!$E$14),MONTH('Basisdaten zum Projekt'!$E$14),1),'Basisdaten zum Projekt'!$A$14,D109&lt;=DATE(YEAR('Basisdaten zum Projekt'!$E$15),MONTH('Basisdaten zum Projekt'!$E$15),1),'Basisdaten zum Projekt'!$A$15,D109&lt;=DATE(YEAR('Basisdaten zum Projekt'!$E$16),MONTH('Basisdaten zum Projekt'!$E$16),1),'Basisdaten zum Projekt'!$A$16),""),"")</f>
        <v/>
      </c>
      <c r="C109" s="160">
        <f>IF(C108&gt;0,C108+1,IF(DATE(YEAR('Basisdaten zum Projekt'!$C$5),MONTH('Basisdaten zum Projekt'!$C$5),1)=D109,1,0))</f>
        <v>47</v>
      </c>
      <c r="D109" s="161">
        <f t="shared" ref="D109:D119" si="42">DATE(YEAR(D108),MONTH(D108)+1,DAY(D108))</f>
        <v>46054</v>
      </c>
      <c r="E109" s="162"/>
      <c r="F109" s="115">
        <f t="shared" si="38"/>
        <v>0</v>
      </c>
      <c r="G109" s="163"/>
      <c r="H109" s="162"/>
      <c r="I109" s="115">
        <f t="shared" si="39"/>
        <v>0</v>
      </c>
      <c r="J109" s="164"/>
      <c r="M109" s="161">
        <f t="shared" si="40"/>
        <v>46054</v>
      </c>
      <c r="N109" s="166"/>
      <c r="O109" s="166"/>
      <c r="P109" s="166"/>
      <c r="Q109" s="166"/>
      <c r="R109" s="166"/>
      <c r="S109" s="166"/>
      <c r="T109" s="166"/>
      <c r="U109" s="166"/>
      <c r="V109" s="166"/>
      <c r="W109" s="166"/>
      <c r="X109" s="166"/>
      <c r="Y109" s="166"/>
      <c r="Z109" s="166"/>
      <c r="AA109" s="166"/>
      <c r="AB109" s="166"/>
      <c r="AC109" s="137">
        <f t="shared" si="41"/>
        <v>0</v>
      </c>
      <c r="AD109" s="167"/>
    </row>
    <row r="110" spans="2:30" outlineLevel="1" x14ac:dyDescent="0.25">
      <c r="B110" s="160" t="str">
        <f>IF(C110&gt;0,IFERROR(_xlfn.IFS(D110&lt;=DATE(YEAR('Basisdaten zum Projekt'!$E$12),MONTH('Basisdaten zum Projekt'!$E$12),1),'Basisdaten zum Projekt'!$A$12,D110&lt;=DATE(YEAR('Basisdaten zum Projekt'!$E$13),MONTH('Basisdaten zum Projekt'!$E$13),1),'Basisdaten zum Projekt'!$A$13,D110&lt;=DATE(YEAR('Basisdaten zum Projekt'!$E$14),MONTH('Basisdaten zum Projekt'!$E$14),1),'Basisdaten zum Projekt'!$A$14,D110&lt;=DATE(YEAR('Basisdaten zum Projekt'!$E$15),MONTH('Basisdaten zum Projekt'!$E$15),1),'Basisdaten zum Projekt'!$A$15,D110&lt;=DATE(YEAR('Basisdaten zum Projekt'!$E$16),MONTH('Basisdaten zum Projekt'!$E$16),1),'Basisdaten zum Projekt'!$A$16),""),"")</f>
        <v/>
      </c>
      <c r="C110" s="160">
        <f>IF(C109&gt;0,C109+1,IF(DATE(YEAR('Basisdaten zum Projekt'!$C$5),MONTH('Basisdaten zum Projekt'!$C$5),1)=D110,1,0))</f>
        <v>48</v>
      </c>
      <c r="D110" s="161">
        <f t="shared" si="42"/>
        <v>46082</v>
      </c>
      <c r="E110" s="162"/>
      <c r="F110" s="115">
        <f t="shared" si="38"/>
        <v>0</v>
      </c>
      <c r="G110" s="163"/>
      <c r="H110" s="162"/>
      <c r="I110" s="115">
        <f t="shared" si="39"/>
        <v>0</v>
      </c>
      <c r="J110" s="164"/>
      <c r="M110" s="161">
        <f t="shared" si="40"/>
        <v>46082</v>
      </c>
      <c r="N110" s="166"/>
      <c r="O110" s="166"/>
      <c r="P110" s="166"/>
      <c r="Q110" s="166"/>
      <c r="R110" s="166"/>
      <c r="S110" s="166"/>
      <c r="T110" s="166"/>
      <c r="U110" s="166"/>
      <c r="V110" s="166"/>
      <c r="W110" s="166"/>
      <c r="X110" s="166"/>
      <c r="Y110" s="166"/>
      <c r="Z110" s="166"/>
      <c r="AA110" s="166"/>
      <c r="AB110" s="166"/>
      <c r="AC110" s="137">
        <f t="shared" si="41"/>
        <v>0</v>
      </c>
      <c r="AD110" s="167"/>
    </row>
    <row r="111" spans="2:30" outlineLevel="1" x14ac:dyDescent="0.25">
      <c r="B111" s="160" t="str">
        <f>IF(C111&gt;0,IFERROR(_xlfn.IFS(D111&lt;=DATE(YEAR('Basisdaten zum Projekt'!$E$12),MONTH('Basisdaten zum Projekt'!$E$12),1),'Basisdaten zum Projekt'!$A$12,D111&lt;=DATE(YEAR('Basisdaten zum Projekt'!$E$13),MONTH('Basisdaten zum Projekt'!$E$13),1),'Basisdaten zum Projekt'!$A$13,D111&lt;=DATE(YEAR('Basisdaten zum Projekt'!$E$14),MONTH('Basisdaten zum Projekt'!$E$14),1),'Basisdaten zum Projekt'!$A$14,D111&lt;=DATE(YEAR('Basisdaten zum Projekt'!$E$15),MONTH('Basisdaten zum Projekt'!$E$15),1),'Basisdaten zum Projekt'!$A$15,D111&lt;=DATE(YEAR('Basisdaten zum Projekt'!$E$16),MONTH('Basisdaten zum Projekt'!$E$16),1),'Basisdaten zum Projekt'!$A$16),""),"")</f>
        <v/>
      </c>
      <c r="C111" s="160">
        <f>IF(C110&gt;0,C110+1,IF(DATE(YEAR('Basisdaten zum Projekt'!$C$5),MONTH('Basisdaten zum Projekt'!$C$5),1)=D111,1,0))</f>
        <v>49</v>
      </c>
      <c r="D111" s="161">
        <f t="shared" si="42"/>
        <v>46113</v>
      </c>
      <c r="E111" s="162"/>
      <c r="F111" s="115">
        <f t="shared" si="38"/>
        <v>0</v>
      </c>
      <c r="G111" s="163"/>
      <c r="H111" s="162"/>
      <c r="I111" s="115">
        <f t="shared" si="39"/>
        <v>0</v>
      </c>
      <c r="J111" s="164"/>
      <c r="M111" s="161">
        <f t="shared" si="40"/>
        <v>46113</v>
      </c>
      <c r="N111" s="166"/>
      <c r="O111" s="166"/>
      <c r="P111" s="166"/>
      <c r="Q111" s="166"/>
      <c r="R111" s="166"/>
      <c r="S111" s="166"/>
      <c r="T111" s="166"/>
      <c r="U111" s="166"/>
      <c r="V111" s="166"/>
      <c r="W111" s="166"/>
      <c r="X111" s="166"/>
      <c r="Y111" s="166"/>
      <c r="Z111" s="166"/>
      <c r="AA111" s="166"/>
      <c r="AB111" s="166"/>
      <c r="AC111" s="137">
        <f t="shared" si="41"/>
        <v>0</v>
      </c>
      <c r="AD111" s="167"/>
    </row>
    <row r="112" spans="2:30" outlineLevel="1" x14ac:dyDescent="0.25">
      <c r="B112" s="160" t="str">
        <f>IF(C112&gt;0,IFERROR(_xlfn.IFS(D112&lt;=DATE(YEAR('Basisdaten zum Projekt'!$E$12),MONTH('Basisdaten zum Projekt'!$E$12),1),'Basisdaten zum Projekt'!$A$12,D112&lt;=DATE(YEAR('Basisdaten zum Projekt'!$E$13),MONTH('Basisdaten zum Projekt'!$E$13),1),'Basisdaten zum Projekt'!$A$13,D112&lt;=DATE(YEAR('Basisdaten zum Projekt'!$E$14),MONTH('Basisdaten zum Projekt'!$E$14),1),'Basisdaten zum Projekt'!$A$14,D112&lt;=DATE(YEAR('Basisdaten zum Projekt'!$E$15),MONTH('Basisdaten zum Projekt'!$E$15),1),'Basisdaten zum Projekt'!$A$15,D112&lt;=DATE(YEAR('Basisdaten zum Projekt'!$E$16),MONTH('Basisdaten zum Projekt'!$E$16),1),'Basisdaten zum Projekt'!$A$16),""),"")</f>
        <v/>
      </c>
      <c r="C112" s="160">
        <f>IF(C111&gt;0,C111+1,IF(DATE(YEAR('Basisdaten zum Projekt'!$C$5),MONTH('Basisdaten zum Projekt'!$C$5),1)=D112,1,0))</f>
        <v>50</v>
      </c>
      <c r="D112" s="161">
        <f t="shared" si="42"/>
        <v>46143</v>
      </c>
      <c r="E112" s="162"/>
      <c r="F112" s="115">
        <f t="shared" si="38"/>
        <v>0</v>
      </c>
      <c r="G112" s="163"/>
      <c r="H112" s="162"/>
      <c r="I112" s="115">
        <f t="shared" si="39"/>
        <v>0</v>
      </c>
      <c r="J112" s="164"/>
      <c r="M112" s="161">
        <f t="shared" si="40"/>
        <v>46143</v>
      </c>
      <c r="N112" s="166"/>
      <c r="O112" s="166"/>
      <c r="P112" s="166"/>
      <c r="Q112" s="166"/>
      <c r="R112" s="166"/>
      <c r="S112" s="166"/>
      <c r="T112" s="166"/>
      <c r="U112" s="166"/>
      <c r="V112" s="166"/>
      <c r="W112" s="166"/>
      <c r="X112" s="166"/>
      <c r="Y112" s="166"/>
      <c r="Z112" s="166"/>
      <c r="AA112" s="166"/>
      <c r="AB112" s="166"/>
      <c r="AC112" s="137">
        <f t="shared" si="41"/>
        <v>0</v>
      </c>
      <c r="AD112" s="167"/>
    </row>
    <row r="113" spans="2:30" outlineLevel="1" x14ac:dyDescent="0.25">
      <c r="B113" s="160" t="str">
        <f>IF(C113&gt;0,IFERROR(_xlfn.IFS(D113&lt;=DATE(YEAR('Basisdaten zum Projekt'!$E$12),MONTH('Basisdaten zum Projekt'!$E$12),1),'Basisdaten zum Projekt'!$A$12,D113&lt;=DATE(YEAR('Basisdaten zum Projekt'!$E$13),MONTH('Basisdaten zum Projekt'!$E$13),1),'Basisdaten zum Projekt'!$A$13,D113&lt;=DATE(YEAR('Basisdaten zum Projekt'!$E$14),MONTH('Basisdaten zum Projekt'!$E$14),1),'Basisdaten zum Projekt'!$A$14,D113&lt;=DATE(YEAR('Basisdaten zum Projekt'!$E$15),MONTH('Basisdaten zum Projekt'!$E$15),1),'Basisdaten zum Projekt'!$A$15,D113&lt;=DATE(YEAR('Basisdaten zum Projekt'!$E$16),MONTH('Basisdaten zum Projekt'!$E$16),1),'Basisdaten zum Projekt'!$A$16),""),"")</f>
        <v/>
      </c>
      <c r="C113" s="160">
        <f>IF(C112&gt;0,C112+1,IF(DATE(YEAR('Basisdaten zum Projekt'!$C$5),MONTH('Basisdaten zum Projekt'!$C$5),1)=D113,1,0))</f>
        <v>51</v>
      </c>
      <c r="D113" s="161">
        <f t="shared" si="42"/>
        <v>46174</v>
      </c>
      <c r="E113" s="162"/>
      <c r="F113" s="115">
        <f t="shared" si="38"/>
        <v>0</v>
      </c>
      <c r="G113" s="163"/>
      <c r="H113" s="162"/>
      <c r="I113" s="115">
        <f t="shared" si="39"/>
        <v>0</v>
      </c>
      <c r="J113" s="164"/>
      <c r="M113" s="161">
        <f t="shared" si="40"/>
        <v>46174</v>
      </c>
      <c r="N113" s="166"/>
      <c r="O113" s="166"/>
      <c r="P113" s="166"/>
      <c r="Q113" s="166"/>
      <c r="R113" s="166"/>
      <c r="S113" s="166"/>
      <c r="T113" s="166"/>
      <c r="U113" s="166"/>
      <c r="V113" s="166"/>
      <c r="W113" s="166"/>
      <c r="X113" s="166"/>
      <c r="Y113" s="166"/>
      <c r="Z113" s="166"/>
      <c r="AA113" s="166"/>
      <c r="AB113" s="166"/>
      <c r="AC113" s="137">
        <f t="shared" si="41"/>
        <v>0</v>
      </c>
      <c r="AD113" s="167"/>
    </row>
    <row r="114" spans="2:30" outlineLevel="1" x14ac:dyDescent="0.25">
      <c r="B114" s="160" t="str">
        <f>IF(C114&gt;0,IFERROR(_xlfn.IFS(D114&lt;=DATE(YEAR('Basisdaten zum Projekt'!$E$12),MONTH('Basisdaten zum Projekt'!$E$12),1),'Basisdaten zum Projekt'!$A$12,D114&lt;=DATE(YEAR('Basisdaten zum Projekt'!$E$13),MONTH('Basisdaten zum Projekt'!$E$13),1),'Basisdaten zum Projekt'!$A$13,D114&lt;=DATE(YEAR('Basisdaten zum Projekt'!$E$14),MONTH('Basisdaten zum Projekt'!$E$14),1),'Basisdaten zum Projekt'!$A$14,D114&lt;=DATE(YEAR('Basisdaten zum Projekt'!$E$15),MONTH('Basisdaten zum Projekt'!$E$15),1),'Basisdaten zum Projekt'!$A$15,D114&lt;=DATE(YEAR('Basisdaten zum Projekt'!$E$16),MONTH('Basisdaten zum Projekt'!$E$16),1),'Basisdaten zum Projekt'!$A$16),""),"")</f>
        <v/>
      </c>
      <c r="C114" s="160">
        <f>IF(C113&gt;0,C113+1,IF(DATE(YEAR('Basisdaten zum Projekt'!$C$5),MONTH('Basisdaten zum Projekt'!$C$5),1)=D114,1,0))</f>
        <v>52</v>
      </c>
      <c r="D114" s="161">
        <f t="shared" si="42"/>
        <v>46204</v>
      </c>
      <c r="E114" s="162"/>
      <c r="F114" s="115">
        <f t="shared" si="38"/>
        <v>0</v>
      </c>
      <c r="G114" s="163"/>
      <c r="H114" s="162"/>
      <c r="I114" s="115">
        <f t="shared" si="39"/>
        <v>0</v>
      </c>
      <c r="J114" s="164"/>
      <c r="M114" s="161">
        <f t="shared" si="40"/>
        <v>46204</v>
      </c>
      <c r="N114" s="166"/>
      <c r="O114" s="166"/>
      <c r="P114" s="166"/>
      <c r="Q114" s="166"/>
      <c r="R114" s="166"/>
      <c r="S114" s="166"/>
      <c r="T114" s="166"/>
      <c r="U114" s="166"/>
      <c r="V114" s="166"/>
      <c r="W114" s="166"/>
      <c r="X114" s="166"/>
      <c r="Y114" s="166"/>
      <c r="Z114" s="166"/>
      <c r="AA114" s="166"/>
      <c r="AB114" s="166"/>
      <c r="AC114" s="137">
        <f t="shared" si="41"/>
        <v>0</v>
      </c>
      <c r="AD114" s="167"/>
    </row>
    <row r="115" spans="2:30" outlineLevel="1" x14ac:dyDescent="0.25">
      <c r="B115" s="160" t="str">
        <f>IF(C115&gt;0,IFERROR(_xlfn.IFS(D115&lt;=DATE(YEAR('Basisdaten zum Projekt'!$E$12),MONTH('Basisdaten zum Projekt'!$E$12),1),'Basisdaten zum Projekt'!$A$12,D115&lt;=DATE(YEAR('Basisdaten zum Projekt'!$E$13),MONTH('Basisdaten zum Projekt'!$E$13),1),'Basisdaten zum Projekt'!$A$13,D115&lt;=DATE(YEAR('Basisdaten zum Projekt'!$E$14),MONTH('Basisdaten zum Projekt'!$E$14),1),'Basisdaten zum Projekt'!$A$14,D115&lt;=DATE(YEAR('Basisdaten zum Projekt'!$E$15),MONTH('Basisdaten zum Projekt'!$E$15),1),'Basisdaten zum Projekt'!$A$15,D115&lt;=DATE(YEAR('Basisdaten zum Projekt'!$E$16),MONTH('Basisdaten zum Projekt'!$E$16),1),'Basisdaten zum Projekt'!$A$16),""),"")</f>
        <v/>
      </c>
      <c r="C115" s="160">
        <f>IF(C114&gt;0,C114+1,IF(DATE(YEAR('Basisdaten zum Projekt'!$C$5),MONTH('Basisdaten zum Projekt'!$C$5),1)=D115,1,0))</f>
        <v>53</v>
      </c>
      <c r="D115" s="161">
        <f t="shared" si="42"/>
        <v>46235</v>
      </c>
      <c r="E115" s="162"/>
      <c r="F115" s="115">
        <f t="shared" si="38"/>
        <v>0</v>
      </c>
      <c r="G115" s="163"/>
      <c r="H115" s="162"/>
      <c r="I115" s="115">
        <f t="shared" si="39"/>
        <v>0</v>
      </c>
      <c r="J115" s="164"/>
      <c r="M115" s="161">
        <f t="shared" si="40"/>
        <v>46235</v>
      </c>
      <c r="N115" s="166"/>
      <c r="O115" s="166"/>
      <c r="P115" s="166"/>
      <c r="Q115" s="166"/>
      <c r="R115" s="166"/>
      <c r="S115" s="166"/>
      <c r="T115" s="166"/>
      <c r="U115" s="166"/>
      <c r="V115" s="166"/>
      <c r="W115" s="166"/>
      <c r="X115" s="166"/>
      <c r="Y115" s="166"/>
      <c r="Z115" s="166"/>
      <c r="AA115" s="166"/>
      <c r="AB115" s="166"/>
      <c r="AC115" s="137">
        <f t="shared" si="41"/>
        <v>0</v>
      </c>
      <c r="AD115" s="167"/>
    </row>
    <row r="116" spans="2:30" outlineLevel="1" x14ac:dyDescent="0.25">
      <c r="B116" s="160" t="str">
        <f>IF(C116&gt;0,IFERROR(_xlfn.IFS(D116&lt;=DATE(YEAR('Basisdaten zum Projekt'!$E$12),MONTH('Basisdaten zum Projekt'!$E$12),1),'Basisdaten zum Projekt'!$A$12,D116&lt;=DATE(YEAR('Basisdaten zum Projekt'!$E$13),MONTH('Basisdaten zum Projekt'!$E$13),1),'Basisdaten zum Projekt'!$A$13,D116&lt;=DATE(YEAR('Basisdaten zum Projekt'!$E$14),MONTH('Basisdaten zum Projekt'!$E$14),1),'Basisdaten zum Projekt'!$A$14,D116&lt;=DATE(YEAR('Basisdaten zum Projekt'!$E$15),MONTH('Basisdaten zum Projekt'!$E$15),1),'Basisdaten zum Projekt'!$A$15,D116&lt;=DATE(YEAR('Basisdaten zum Projekt'!$E$16),MONTH('Basisdaten zum Projekt'!$E$16),1),'Basisdaten zum Projekt'!$A$16),""),"")</f>
        <v/>
      </c>
      <c r="C116" s="160">
        <f>IF(C115&gt;0,C115+1,IF(DATE(YEAR('Basisdaten zum Projekt'!$C$5),MONTH('Basisdaten zum Projekt'!$C$5),1)=D116,1,0))</f>
        <v>54</v>
      </c>
      <c r="D116" s="161">
        <f t="shared" si="42"/>
        <v>46266</v>
      </c>
      <c r="E116" s="162"/>
      <c r="F116" s="115">
        <f t="shared" si="38"/>
        <v>0</v>
      </c>
      <c r="G116" s="163"/>
      <c r="H116" s="162"/>
      <c r="I116" s="115">
        <f t="shared" si="39"/>
        <v>0</v>
      </c>
      <c r="J116" s="164"/>
      <c r="M116" s="161">
        <f t="shared" si="40"/>
        <v>46266</v>
      </c>
      <c r="N116" s="166"/>
      <c r="O116" s="166"/>
      <c r="P116" s="166"/>
      <c r="Q116" s="166"/>
      <c r="R116" s="166"/>
      <c r="S116" s="166"/>
      <c r="T116" s="166"/>
      <c r="U116" s="166"/>
      <c r="V116" s="166"/>
      <c r="W116" s="166"/>
      <c r="X116" s="166"/>
      <c r="Y116" s="166"/>
      <c r="Z116" s="166"/>
      <c r="AA116" s="166"/>
      <c r="AB116" s="166"/>
      <c r="AC116" s="137">
        <f t="shared" si="41"/>
        <v>0</v>
      </c>
      <c r="AD116" s="167"/>
    </row>
    <row r="117" spans="2:30" outlineLevel="1" x14ac:dyDescent="0.25">
      <c r="B117" s="160" t="str">
        <f>IF(C117&gt;0,IFERROR(_xlfn.IFS(D117&lt;=DATE(YEAR('Basisdaten zum Projekt'!$E$12),MONTH('Basisdaten zum Projekt'!$E$12),1),'Basisdaten zum Projekt'!$A$12,D117&lt;=DATE(YEAR('Basisdaten zum Projekt'!$E$13),MONTH('Basisdaten zum Projekt'!$E$13),1),'Basisdaten zum Projekt'!$A$13,D117&lt;=DATE(YEAR('Basisdaten zum Projekt'!$E$14),MONTH('Basisdaten zum Projekt'!$E$14),1),'Basisdaten zum Projekt'!$A$14,D117&lt;=DATE(YEAR('Basisdaten zum Projekt'!$E$15),MONTH('Basisdaten zum Projekt'!$E$15),1),'Basisdaten zum Projekt'!$A$15,D117&lt;=DATE(YEAR('Basisdaten zum Projekt'!$E$16),MONTH('Basisdaten zum Projekt'!$E$16),1),'Basisdaten zum Projekt'!$A$16),""),"")</f>
        <v/>
      </c>
      <c r="C117" s="160">
        <f>IF(C116&gt;0,C116+1,IF(DATE(YEAR('Basisdaten zum Projekt'!$C$5),MONTH('Basisdaten zum Projekt'!$C$5),1)=D117,1,0))</f>
        <v>55</v>
      </c>
      <c r="D117" s="161">
        <f t="shared" si="42"/>
        <v>46296</v>
      </c>
      <c r="E117" s="162"/>
      <c r="F117" s="115">
        <f t="shared" si="38"/>
        <v>0</v>
      </c>
      <c r="G117" s="163"/>
      <c r="H117" s="162"/>
      <c r="I117" s="115">
        <f t="shared" si="39"/>
        <v>0</v>
      </c>
      <c r="J117" s="164"/>
      <c r="M117" s="161">
        <f t="shared" si="40"/>
        <v>46296</v>
      </c>
      <c r="N117" s="166"/>
      <c r="O117" s="166"/>
      <c r="P117" s="166"/>
      <c r="Q117" s="166"/>
      <c r="R117" s="166"/>
      <c r="S117" s="166"/>
      <c r="T117" s="166"/>
      <c r="U117" s="166"/>
      <c r="V117" s="166"/>
      <c r="W117" s="166"/>
      <c r="X117" s="166"/>
      <c r="Y117" s="166"/>
      <c r="Z117" s="166"/>
      <c r="AA117" s="166"/>
      <c r="AB117" s="166"/>
      <c r="AC117" s="137">
        <f t="shared" si="41"/>
        <v>0</v>
      </c>
      <c r="AD117" s="167"/>
    </row>
    <row r="118" spans="2:30" outlineLevel="1" x14ac:dyDescent="0.25">
      <c r="B118" s="160" t="str">
        <f>IF(C118&gt;0,IFERROR(_xlfn.IFS(D118&lt;=DATE(YEAR('Basisdaten zum Projekt'!$E$12),MONTH('Basisdaten zum Projekt'!$E$12),1),'Basisdaten zum Projekt'!$A$12,D118&lt;=DATE(YEAR('Basisdaten zum Projekt'!$E$13),MONTH('Basisdaten zum Projekt'!$E$13),1),'Basisdaten zum Projekt'!$A$13,D118&lt;=DATE(YEAR('Basisdaten zum Projekt'!$E$14),MONTH('Basisdaten zum Projekt'!$E$14),1),'Basisdaten zum Projekt'!$A$14,D118&lt;=DATE(YEAR('Basisdaten zum Projekt'!$E$15),MONTH('Basisdaten zum Projekt'!$E$15),1),'Basisdaten zum Projekt'!$A$15,D118&lt;=DATE(YEAR('Basisdaten zum Projekt'!$E$16),MONTH('Basisdaten zum Projekt'!$E$16),1),'Basisdaten zum Projekt'!$A$16),""),"")</f>
        <v/>
      </c>
      <c r="C118" s="160">
        <f>IF(C117&gt;0,C117+1,IF(DATE(YEAR('Basisdaten zum Projekt'!$C$5),MONTH('Basisdaten zum Projekt'!$C$5),1)=D118,1,0))</f>
        <v>56</v>
      </c>
      <c r="D118" s="161">
        <f t="shared" si="42"/>
        <v>46327</v>
      </c>
      <c r="E118" s="162"/>
      <c r="F118" s="115">
        <f t="shared" si="38"/>
        <v>0</v>
      </c>
      <c r="G118" s="163"/>
      <c r="H118" s="162"/>
      <c r="I118" s="115">
        <f t="shared" si="39"/>
        <v>0</v>
      </c>
      <c r="J118" s="164"/>
      <c r="M118" s="161">
        <f t="shared" si="40"/>
        <v>46327</v>
      </c>
      <c r="N118" s="166"/>
      <c r="O118" s="166"/>
      <c r="P118" s="166"/>
      <c r="Q118" s="166"/>
      <c r="R118" s="166"/>
      <c r="S118" s="166"/>
      <c r="T118" s="166"/>
      <c r="U118" s="166"/>
      <c r="V118" s="166"/>
      <c r="W118" s="166"/>
      <c r="X118" s="166"/>
      <c r="Y118" s="166"/>
      <c r="Z118" s="166"/>
      <c r="AA118" s="166"/>
      <c r="AB118" s="166"/>
      <c r="AC118" s="137">
        <f t="shared" si="41"/>
        <v>0</v>
      </c>
      <c r="AD118" s="167"/>
    </row>
    <row r="119" spans="2:30" outlineLevel="1" x14ac:dyDescent="0.25">
      <c r="B119" s="160" t="str">
        <f>IF(C119&gt;0,IFERROR(_xlfn.IFS(D119&lt;=DATE(YEAR('Basisdaten zum Projekt'!$E$12),MONTH('Basisdaten zum Projekt'!$E$12),1),'Basisdaten zum Projekt'!$A$12,D119&lt;=DATE(YEAR('Basisdaten zum Projekt'!$E$13),MONTH('Basisdaten zum Projekt'!$E$13),1),'Basisdaten zum Projekt'!$A$13,D119&lt;=DATE(YEAR('Basisdaten zum Projekt'!$E$14),MONTH('Basisdaten zum Projekt'!$E$14),1),'Basisdaten zum Projekt'!$A$14,D119&lt;=DATE(YEAR('Basisdaten zum Projekt'!$E$15),MONTH('Basisdaten zum Projekt'!$E$15),1),'Basisdaten zum Projekt'!$A$15,D119&lt;=DATE(YEAR('Basisdaten zum Projekt'!$E$16),MONTH('Basisdaten zum Projekt'!$E$16),1),'Basisdaten zum Projekt'!$A$16),""),"")</f>
        <v/>
      </c>
      <c r="C119" s="160">
        <f>IF(C118&gt;0,C118+1,IF(DATE(YEAR('Basisdaten zum Projekt'!$C$5),MONTH('Basisdaten zum Projekt'!$C$5),1)=D119,1,0))</f>
        <v>57</v>
      </c>
      <c r="D119" s="161">
        <f t="shared" si="42"/>
        <v>46357</v>
      </c>
      <c r="E119" s="162"/>
      <c r="F119" s="115">
        <f t="shared" si="38"/>
        <v>0</v>
      </c>
      <c r="G119" s="163"/>
      <c r="H119" s="162"/>
      <c r="I119" s="115">
        <f t="shared" si="39"/>
        <v>0</v>
      </c>
      <c r="J119" s="164"/>
      <c r="M119" s="161">
        <f t="shared" si="40"/>
        <v>46357</v>
      </c>
      <c r="N119" s="166"/>
      <c r="O119" s="166"/>
      <c r="P119" s="166"/>
      <c r="Q119" s="166"/>
      <c r="R119" s="166"/>
      <c r="S119" s="166"/>
      <c r="T119" s="166"/>
      <c r="U119" s="166"/>
      <c r="V119" s="166"/>
      <c r="W119" s="166"/>
      <c r="X119" s="166"/>
      <c r="Y119" s="166"/>
      <c r="Z119" s="166"/>
      <c r="AA119" s="166"/>
      <c r="AB119" s="166"/>
      <c r="AC119" s="137">
        <f t="shared" si="41"/>
        <v>0</v>
      </c>
      <c r="AD119" s="167"/>
    </row>
    <row r="120" spans="2:30" ht="15.75" thickBot="1" x14ac:dyDescent="0.3">
      <c r="B120" s="169"/>
      <c r="C120" s="170"/>
      <c r="D120" s="171">
        <f>D119</f>
        <v>46357</v>
      </c>
      <c r="E120" s="172"/>
      <c r="F120" s="173">
        <f>SUM(F108:F119)</f>
        <v>0</v>
      </c>
      <c r="G120" s="174">
        <f>SUM(G108:G119)</f>
        <v>0</v>
      </c>
      <c r="H120" s="175"/>
      <c r="I120" s="173">
        <f>SUM(I108:I119)</f>
        <v>0</v>
      </c>
      <c r="J120" s="174">
        <f>SUM(J108:J119)</f>
        <v>0</v>
      </c>
      <c r="M120" s="171">
        <f t="shared" si="40"/>
        <v>46357</v>
      </c>
      <c r="N120" s="177">
        <f>SUM(N108:N119)</f>
        <v>0</v>
      </c>
      <c r="O120" s="177">
        <f>SUM(O108:O119)</f>
        <v>0</v>
      </c>
      <c r="P120" s="177">
        <f>SUM(P108:P119)</f>
        <v>0</v>
      </c>
      <c r="Q120" s="177">
        <f>SUM(Q108:Q119)</f>
        <v>0</v>
      </c>
      <c r="R120" s="177">
        <f>SUM(R108:R119)</f>
        <v>0</v>
      </c>
      <c r="S120" s="177">
        <f t="shared" ref="S120:AB120" si="43">SUM(S108:S119)</f>
        <v>0</v>
      </c>
      <c r="T120" s="177">
        <f t="shared" si="43"/>
        <v>0</v>
      </c>
      <c r="U120" s="177">
        <f t="shared" si="43"/>
        <v>0</v>
      </c>
      <c r="V120" s="177">
        <f t="shared" si="43"/>
        <v>0</v>
      </c>
      <c r="W120" s="177">
        <f t="shared" si="43"/>
        <v>0</v>
      </c>
      <c r="X120" s="177">
        <f t="shared" si="43"/>
        <v>0</v>
      </c>
      <c r="Y120" s="177">
        <f t="shared" si="43"/>
        <v>0</v>
      </c>
      <c r="Z120" s="177">
        <f t="shared" si="43"/>
        <v>0</v>
      </c>
      <c r="AA120" s="177">
        <f t="shared" si="43"/>
        <v>0</v>
      </c>
      <c r="AB120" s="177">
        <f t="shared" si="43"/>
        <v>0</v>
      </c>
      <c r="AC120" s="177">
        <f>SUM(AC108:AC119)</f>
        <v>0</v>
      </c>
      <c r="AD120" s="167"/>
    </row>
    <row r="121" spans="2:30" ht="28.5" customHeight="1" x14ac:dyDescent="0.25">
      <c r="B121" s="19"/>
      <c r="C121" s="19"/>
      <c r="N121" s="178">
        <f>IFERROR(N120/$H$6,0)</f>
        <v>0</v>
      </c>
      <c r="O121" s="178">
        <f>IFERROR(O120/$H$6,0)</f>
        <v>0</v>
      </c>
      <c r="P121" s="178">
        <f>IFERROR(P120/$H$6,0)</f>
        <v>0</v>
      </c>
      <c r="Q121" s="178">
        <f>IFERROR(Q120/$H$6,0)</f>
        <v>0</v>
      </c>
      <c r="R121" s="178">
        <f>IFERROR(R120/$H$6,0)</f>
        <v>0</v>
      </c>
      <c r="S121" s="178">
        <f t="shared" ref="S121:AB121" si="44">IFERROR(S120/$H$6,0)</f>
        <v>0</v>
      </c>
      <c r="T121" s="178">
        <f t="shared" si="44"/>
        <v>0</v>
      </c>
      <c r="U121" s="178">
        <f t="shared" si="44"/>
        <v>0</v>
      </c>
      <c r="V121" s="178">
        <f t="shared" si="44"/>
        <v>0</v>
      </c>
      <c r="W121" s="178">
        <f t="shared" si="44"/>
        <v>0</v>
      </c>
      <c r="X121" s="178">
        <f t="shared" si="44"/>
        <v>0</v>
      </c>
      <c r="Y121" s="178">
        <f t="shared" si="44"/>
        <v>0</v>
      </c>
      <c r="Z121" s="178">
        <f t="shared" si="44"/>
        <v>0</v>
      </c>
      <c r="AA121" s="178">
        <f t="shared" si="44"/>
        <v>0</v>
      </c>
      <c r="AB121" s="178">
        <f t="shared" si="44"/>
        <v>0</v>
      </c>
      <c r="AC121" s="178">
        <f>IFERROR(AC120/$H$6,0)</f>
        <v>0</v>
      </c>
      <c r="AD121" s="180" t="s">
        <v>370</v>
      </c>
    </row>
    <row r="122" spans="2:30" ht="15.75" thickBot="1" x14ac:dyDescent="0.3">
      <c r="B122" s="19"/>
      <c r="C122" s="19"/>
      <c r="N122" s="181"/>
      <c r="O122" s="181"/>
      <c r="P122" s="181"/>
      <c r="Q122" s="181"/>
      <c r="R122" s="181"/>
      <c r="S122" s="281"/>
      <c r="T122" s="282"/>
      <c r="U122" s="283"/>
      <c r="V122" s="283"/>
      <c r="W122" s="283"/>
      <c r="X122" s="283"/>
      <c r="Y122" s="283"/>
      <c r="Z122" s="283"/>
      <c r="AA122" s="283"/>
      <c r="AB122" s="284"/>
      <c r="AC122" s="181"/>
      <c r="AD122" s="188"/>
    </row>
    <row r="123" spans="2:30" outlineLevel="1" x14ac:dyDescent="0.25">
      <c r="B123" s="160" t="str">
        <f>IF(C123&gt;0,IFERROR(_xlfn.IFS(D123&lt;=DATE(YEAR('Basisdaten zum Projekt'!$E$12),MONTH('Basisdaten zum Projekt'!$E$12),1),'Basisdaten zum Projekt'!$A$12,D123&lt;=DATE(YEAR('Basisdaten zum Projekt'!$E$13),MONTH('Basisdaten zum Projekt'!$E$13),1),'Basisdaten zum Projekt'!$A$13,D123&lt;=DATE(YEAR('Basisdaten zum Projekt'!$E$14),MONTH('Basisdaten zum Projekt'!$E$14),1),'Basisdaten zum Projekt'!$A$14,D123&lt;=DATE(YEAR('Basisdaten zum Projekt'!$E$15),MONTH('Basisdaten zum Projekt'!$E$15),1),'Basisdaten zum Projekt'!$A$15,D123&lt;=DATE(YEAR('Basisdaten zum Projekt'!$E$16),MONTH('Basisdaten zum Projekt'!$E$16),1),'Basisdaten zum Projekt'!$A$16),""),"")</f>
        <v/>
      </c>
      <c r="C123" s="160">
        <f>IF(C119&gt;0,C119+1,IF(DATE(YEAR('Basisdaten zum Projekt'!$C$5),MONTH('Basisdaten zum Projekt'!$C$5),1)=D123,1,0))</f>
        <v>58</v>
      </c>
      <c r="D123" s="161">
        <f>DATE(YEAR(D119),MONTH(D119)+1,DAY(D119))</f>
        <v>46388</v>
      </c>
      <c r="E123" s="183"/>
      <c r="F123" s="184">
        <f t="shared" ref="F123:F134" si="45">215/12*E123</f>
        <v>0</v>
      </c>
      <c r="G123" s="185"/>
      <c r="H123" s="183"/>
      <c r="I123" s="184">
        <f t="shared" ref="I123:I134" si="46">215/12*H123</f>
        <v>0</v>
      </c>
      <c r="J123" s="186"/>
      <c r="M123" s="161">
        <f t="shared" si="40"/>
        <v>46388</v>
      </c>
      <c r="N123" s="166"/>
      <c r="O123" s="166"/>
      <c r="P123" s="166"/>
      <c r="Q123" s="166"/>
      <c r="R123" s="166"/>
      <c r="S123" s="166"/>
      <c r="T123" s="166"/>
      <c r="U123" s="166"/>
      <c r="V123" s="166"/>
      <c r="W123" s="166"/>
      <c r="X123" s="166"/>
      <c r="Y123" s="166"/>
      <c r="Z123" s="166"/>
      <c r="AA123" s="166"/>
      <c r="AB123" s="166"/>
      <c r="AC123" s="137">
        <f t="shared" ref="AC123:AC134" si="47">SUM(N123:AB123)</f>
        <v>0</v>
      </c>
      <c r="AD123" s="167"/>
    </row>
    <row r="124" spans="2:30" outlineLevel="1" x14ac:dyDescent="0.25">
      <c r="B124" s="160" t="str">
        <f>IF(C124&gt;0,IFERROR(_xlfn.IFS(D124&lt;=DATE(YEAR('Basisdaten zum Projekt'!$E$12),MONTH('Basisdaten zum Projekt'!$E$12),1),'Basisdaten zum Projekt'!$A$12,D124&lt;=DATE(YEAR('Basisdaten zum Projekt'!$E$13),MONTH('Basisdaten zum Projekt'!$E$13),1),'Basisdaten zum Projekt'!$A$13,D124&lt;=DATE(YEAR('Basisdaten zum Projekt'!$E$14),MONTH('Basisdaten zum Projekt'!$E$14),1),'Basisdaten zum Projekt'!$A$14,D124&lt;=DATE(YEAR('Basisdaten zum Projekt'!$E$15),MONTH('Basisdaten zum Projekt'!$E$15),1),'Basisdaten zum Projekt'!$A$15,D124&lt;=DATE(YEAR('Basisdaten zum Projekt'!$E$16),MONTH('Basisdaten zum Projekt'!$E$16),1),'Basisdaten zum Projekt'!$A$16),""),"")</f>
        <v/>
      </c>
      <c r="C124" s="160">
        <f>IF(C123&gt;0,C123+1,IF(DATE(YEAR('Basisdaten zum Projekt'!$C$5),MONTH('Basisdaten zum Projekt'!$C$5),1)=D124,1,0))</f>
        <v>59</v>
      </c>
      <c r="D124" s="161">
        <f t="shared" ref="D124:D134" si="48">DATE(YEAR(D123),MONTH(D123)+1,DAY(D123))</f>
        <v>46419</v>
      </c>
      <c r="E124" s="162"/>
      <c r="F124" s="115">
        <f t="shared" si="45"/>
        <v>0</v>
      </c>
      <c r="G124" s="163"/>
      <c r="H124" s="162"/>
      <c r="I124" s="115">
        <f t="shared" si="46"/>
        <v>0</v>
      </c>
      <c r="J124" s="164"/>
      <c r="M124" s="161">
        <f t="shared" si="40"/>
        <v>46419</v>
      </c>
      <c r="N124" s="166"/>
      <c r="O124" s="166"/>
      <c r="P124" s="166"/>
      <c r="Q124" s="166"/>
      <c r="R124" s="166"/>
      <c r="S124" s="166"/>
      <c r="T124" s="166"/>
      <c r="U124" s="166"/>
      <c r="V124" s="166"/>
      <c r="W124" s="166"/>
      <c r="X124" s="166"/>
      <c r="Y124" s="166"/>
      <c r="Z124" s="166"/>
      <c r="AA124" s="166"/>
      <c r="AB124" s="166"/>
      <c r="AC124" s="137">
        <f t="shared" si="47"/>
        <v>0</v>
      </c>
      <c r="AD124" s="167"/>
    </row>
    <row r="125" spans="2:30" outlineLevel="1" x14ac:dyDescent="0.25">
      <c r="B125" s="160" t="str">
        <f>IF(C125&gt;0,IFERROR(_xlfn.IFS(D125&lt;=DATE(YEAR('Basisdaten zum Projekt'!$E$12),MONTH('Basisdaten zum Projekt'!$E$12),1),'Basisdaten zum Projekt'!$A$12,D125&lt;=DATE(YEAR('Basisdaten zum Projekt'!$E$13),MONTH('Basisdaten zum Projekt'!$E$13),1),'Basisdaten zum Projekt'!$A$13,D125&lt;=DATE(YEAR('Basisdaten zum Projekt'!$E$14),MONTH('Basisdaten zum Projekt'!$E$14),1),'Basisdaten zum Projekt'!$A$14,D125&lt;=DATE(YEAR('Basisdaten zum Projekt'!$E$15),MONTH('Basisdaten zum Projekt'!$E$15),1),'Basisdaten zum Projekt'!$A$15,D125&lt;=DATE(YEAR('Basisdaten zum Projekt'!$E$16),MONTH('Basisdaten zum Projekt'!$E$16),1),'Basisdaten zum Projekt'!$A$16),""),"")</f>
        <v/>
      </c>
      <c r="C125" s="160">
        <f>IF(C124&gt;0,C124+1,IF(DATE(YEAR('Basisdaten zum Projekt'!$C$5),MONTH('Basisdaten zum Projekt'!$C$5),1)=D125,1,0))</f>
        <v>60</v>
      </c>
      <c r="D125" s="161">
        <f t="shared" si="48"/>
        <v>46447</v>
      </c>
      <c r="E125" s="162"/>
      <c r="F125" s="115">
        <f t="shared" si="45"/>
        <v>0</v>
      </c>
      <c r="G125" s="163"/>
      <c r="H125" s="162"/>
      <c r="I125" s="115">
        <f t="shared" si="46"/>
        <v>0</v>
      </c>
      <c r="J125" s="164"/>
      <c r="M125" s="161">
        <f t="shared" si="40"/>
        <v>46447</v>
      </c>
      <c r="N125" s="166"/>
      <c r="O125" s="166"/>
      <c r="P125" s="166"/>
      <c r="Q125" s="166"/>
      <c r="R125" s="166"/>
      <c r="S125" s="166"/>
      <c r="T125" s="166"/>
      <c r="U125" s="166"/>
      <c r="V125" s="166"/>
      <c r="W125" s="166"/>
      <c r="X125" s="166"/>
      <c r="Y125" s="166"/>
      <c r="Z125" s="166"/>
      <c r="AA125" s="166"/>
      <c r="AB125" s="166"/>
      <c r="AC125" s="137">
        <f t="shared" si="47"/>
        <v>0</v>
      </c>
      <c r="AD125" s="167"/>
    </row>
    <row r="126" spans="2:30" outlineLevel="1" x14ac:dyDescent="0.25">
      <c r="B126" s="160" t="str">
        <f>IF(C126&gt;0,IFERROR(_xlfn.IFS(D126&lt;=DATE(YEAR('Basisdaten zum Projekt'!$E$12),MONTH('Basisdaten zum Projekt'!$E$12),1),'Basisdaten zum Projekt'!$A$12,D126&lt;=DATE(YEAR('Basisdaten zum Projekt'!$E$13),MONTH('Basisdaten zum Projekt'!$E$13),1),'Basisdaten zum Projekt'!$A$13,D126&lt;=DATE(YEAR('Basisdaten zum Projekt'!$E$14),MONTH('Basisdaten zum Projekt'!$E$14),1),'Basisdaten zum Projekt'!$A$14,D126&lt;=DATE(YEAR('Basisdaten zum Projekt'!$E$15),MONTH('Basisdaten zum Projekt'!$E$15),1),'Basisdaten zum Projekt'!$A$15,D126&lt;=DATE(YEAR('Basisdaten zum Projekt'!$E$16),MONTH('Basisdaten zum Projekt'!$E$16),1),'Basisdaten zum Projekt'!$A$16),""),"")</f>
        <v/>
      </c>
      <c r="C126" s="160">
        <f>IF(C125&gt;0,C125+1,IF(DATE(YEAR('Basisdaten zum Projekt'!$C$5),MONTH('Basisdaten zum Projekt'!$C$5),1)=D126,1,0))</f>
        <v>61</v>
      </c>
      <c r="D126" s="161">
        <f t="shared" si="48"/>
        <v>46478</v>
      </c>
      <c r="E126" s="162"/>
      <c r="F126" s="115">
        <f t="shared" si="45"/>
        <v>0</v>
      </c>
      <c r="G126" s="163"/>
      <c r="H126" s="162"/>
      <c r="I126" s="115">
        <f t="shared" si="46"/>
        <v>0</v>
      </c>
      <c r="J126" s="164"/>
      <c r="M126" s="161">
        <f t="shared" si="40"/>
        <v>46478</v>
      </c>
      <c r="N126" s="166"/>
      <c r="O126" s="166"/>
      <c r="P126" s="166"/>
      <c r="Q126" s="166"/>
      <c r="R126" s="166"/>
      <c r="S126" s="166"/>
      <c r="T126" s="166"/>
      <c r="U126" s="166"/>
      <c r="V126" s="166"/>
      <c r="W126" s="166"/>
      <c r="X126" s="166"/>
      <c r="Y126" s="166"/>
      <c r="Z126" s="166"/>
      <c r="AA126" s="166"/>
      <c r="AB126" s="166"/>
      <c r="AC126" s="137">
        <f t="shared" si="47"/>
        <v>0</v>
      </c>
      <c r="AD126" s="167"/>
    </row>
    <row r="127" spans="2:30" outlineLevel="1" x14ac:dyDescent="0.25">
      <c r="B127" s="160" t="str">
        <f>IF(C127&gt;0,IFERROR(_xlfn.IFS(D127&lt;=DATE(YEAR('Basisdaten zum Projekt'!$E$12),MONTH('Basisdaten zum Projekt'!$E$12),1),'Basisdaten zum Projekt'!$A$12,D127&lt;=DATE(YEAR('Basisdaten zum Projekt'!$E$13),MONTH('Basisdaten zum Projekt'!$E$13),1),'Basisdaten zum Projekt'!$A$13,D127&lt;=DATE(YEAR('Basisdaten zum Projekt'!$E$14),MONTH('Basisdaten zum Projekt'!$E$14),1),'Basisdaten zum Projekt'!$A$14,D127&lt;=DATE(YEAR('Basisdaten zum Projekt'!$E$15),MONTH('Basisdaten zum Projekt'!$E$15),1),'Basisdaten zum Projekt'!$A$15,D127&lt;=DATE(YEAR('Basisdaten zum Projekt'!$E$16),MONTH('Basisdaten zum Projekt'!$E$16),1),'Basisdaten zum Projekt'!$A$16),""),"")</f>
        <v/>
      </c>
      <c r="C127" s="160">
        <f>IF(C126&gt;0,C126+1,IF(DATE(YEAR('Basisdaten zum Projekt'!$C$5),MONTH('Basisdaten zum Projekt'!$C$5),1)=D127,1,0))</f>
        <v>62</v>
      </c>
      <c r="D127" s="161">
        <f t="shared" si="48"/>
        <v>46508</v>
      </c>
      <c r="E127" s="162"/>
      <c r="F127" s="115">
        <f t="shared" si="45"/>
        <v>0</v>
      </c>
      <c r="G127" s="163"/>
      <c r="H127" s="162"/>
      <c r="I127" s="115">
        <f t="shared" si="46"/>
        <v>0</v>
      </c>
      <c r="J127" s="164"/>
      <c r="M127" s="161">
        <f t="shared" si="40"/>
        <v>46508</v>
      </c>
      <c r="N127" s="166"/>
      <c r="O127" s="166"/>
      <c r="P127" s="166"/>
      <c r="Q127" s="166"/>
      <c r="R127" s="166"/>
      <c r="S127" s="166"/>
      <c r="T127" s="166"/>
      <c r="U127" s="166"/>
      <c r="V127" s="166"/>
      <c r="W127" s="166"/>
      <c r="X127" s="166"/>
      <c r="Y127" s="166"/>
      <c r="Z127" s="166"/>
      <c r="AA127" s="166"/>
      <c r="AB127" s="166"/>
      <c r="AC127" s="137">
        <f t="shared" si="47"/>
        <v>0</v>
      </c>
      <c r="AD127" s="167"/>
    </row>
    <row r="128" spans="2:30" outlineLevel="1" x14ac:dyDescent="0.25">
      <c r="B128" s="160" t="str">
        <f>IF(C128&gt;0,IFERROR(_xlfn.IFS(D128&lt;=DATE(YEAR('Basisdaten zum Projekt'!$E$12),MONTH('Basisdaten zum Projekt'!$E$12),1),'Basisdaten zum Projekt'!$A$12,D128&lt;=DATE(YEAR('Basisdaten zum Projekt'!$E$13),MONTH('Basisdaten zum Projekt'!$E$13),1),'Basisdaten zum Projekt'!$A$13,D128&lt;=DATE(YEAR('Basisdaten zum Projekt'!$E$14),MONTH('Basisdaten zum Projekt'!$E$14),1),'Basisdaten zum Projekt'!$A$14,D128&lt;=DATE(YEAR('Basisdaten zum Projekt'!$E$15),MONTH('Basisdaten zum Projekt'!$E$15),1),'Basisdaten zum Projekt'!$A$15,D128&lt;=DATE(YEAR('Basisdaten zum Projekt'!$E$16),MONTH('Basisdaten zum Projekt'!$E$16),1),'Basisdaten zum Projekt'!$A$16),""),"")</f>
        <v/>
      </c>
      <c r="C128" s="160">
        <f>IF(C127&gt;0,C127+1,IF(DATE(YEAR('Basisdaten zum Projekt'!$C$5),MONTH('Basisdaten zum Projekt'!$C$5),1)=D128,1,0))</f>
        <v>63</v>
      </c>
      <c r="D128" s="161">
        <f t="shared" si="48"/>
        <v>46539</v>
      </c>
      <c r="E128" s="162"/>
      <c r="F128" s="115">
        <f t="shared" si="45"/>
        <v>0</v>
      </c>
      <c r="G128" s="163"/>
      <c r="H128" s="162"/>
      <c r="I128" s="115">
        <f t="shared" si="46"/>
        <v>0</v>
      </c>
      <c r="J128" s="164"/>
      <c r="M128" s="161">
        <f t="shared" si="40"/>
        <v>46539</v>
      </c>
      <c r="N128" s="166"/>
      <c r="O128" s="166"/>
      <c r="P128" s="166"/>
      <c r="Q128" s="166"/>
      <c r="R128" s="166"/>
      <c r="S128" s="166"/>
      <c r="T128" s="166"/>
      <c r="U128" s="166"/>
      <c r="V128" s="166"/>
      <c r="W128" s="166"/>
      <c r="X128" s="166"/>
      <c r="Y128" s="166"/>
      <c r="Z128" s="166"/>
      <c r="AA128" s="166"/>
      <c r="AB128" s="166"/>
      <c r="AC128" s="137">
        <f t="shared" si="47"/>
        <v>0</v>
      </c>
      <c r="AD128" s="167"/>
    </row>
    <row r="129" spans="2:30" outlineLevel="1" x14ac:dyDescent="0.25">
      <c r="B129" s="160" t="str">
        <f>IF(C129&gt;0,IFERROR(_xlfn.IFS(D129&lt;=DATE(YEAR('Basisdaten zum Projekt'!$E$12),MONTH('Basisdaten zum Projekt'!$E$12),1),'Basisdaten zum Projekt'!$A$12,D129&lt;=DATE(YEAR('Basisdaten zum Projekt'!$E$13),MONTH('Basisdaten zum Projekt'!$E$13),1),'Basisdaten zum Projekt'!$A$13,D129&lt;=DATE(YEAR('Basisdaten zum Projekt'!$E$14),MONTH('Basisdaten zum Projekt'!$E$14),1),'Basisdaten zum Projekt'!$A$14,D129&lt;=DATE(YEAR('Basisdaten zum Projekt'!$E$15),MONTH('Basisdaten zum Projekt'!$E$15),1),'Basisdaten zum Projekt'!$A$15,D129&lt;=DATE(YEAR('Basisdaten zum Projekt'!$E$16),MONTH('Basisdaten zum Projekt'!$E$16),1),'Basisdaten zum Projekt'!$A$16),""),"")</f>
        <v/>
      </c>
      <c r="C129" s="160">
        <f>IF(C128&gt;0,C128+1,IF(DATE(YEAR('Basisdaten zum Projekt'!$C$5),MONTH('Basisdaten zum Projekt'!$C$5),1)=D129,1,0))</f>
        <v>64</v>
      </c>
      <c r="D129" s="161">
        <f t="shared" si="48"/>
        <v>46569</v>
      </c>
      <c r="E129" s="162"/>
      <c r="F129" s="115">
        <f t="shared" si="45"/>
        <v>0</v>
      </c>
      <c r="G129" s="163"/>
      <c r="H129" s="162"/>
      <c r="I129" s="115">
        <f t="shared" si="46"/>
        <v>0</v>
      </c>
      <c r="J129" s="164"/>
      <c r="M129" s="161">
        <f t="shared" si="40"/>
        <v>46569</v>
      </c>
      <c r="N129" s="166"/>
      <c r="O129" s="166"/>
      <c r="P129" s="166"/>
      <c r="Q129" s="166"/>
      <c r="R129" s="166"/>
      <c r="S129" s="166"/>
      <c r="T129" s="166"/>
      <c r="U129" s="166"/>
      <c r="V129" s="166"/>
      <c r="W129" s="166"/>
      <c r="X129" s="166"/>
      <c r="Y129" s="166"/>
      <c r="Z129" s="166"/>
      <c r="AA129" s="166"/>
      <c r="AB129" s="166"/>
      <c r="AC129" s="137">
        <f t="shared" si="47"/>
        <v>0</v>
      </c>
      <c r="AD129" s="167"/>
    </row>
    <row r="130" spans="2:30" outlineLevel="1" x14ac:dyDescent="0.25">
      <c r="B130" s="160" t="str">
        <f>IF(C130&gt;0,IFERROR(_xlfn.IFS(D130&lt;=DATE(YEAR('Basisdaten zum Projekt'!$E$12),MONTH('Basisdaten zum Projekt'!$E$12),1),'Basisdaten zum Projekt'!$A$12,D130&lt;=DATE(YEAR('Basisdaten zum Projekt'!$E$13),MONTH('Basisdaten zum Projekt'!$E$13),1),'Basisdaten zum Projekt'!$A$13,D130&lt;=DATE(YEAR('Basisdaten zum Projekt'!$E$14),MONTH('Basisdaten zum Projekt'!$E$14),1),'Basisdaten zum Projekt'!$A$14,D130&lt;=DATE(YEAR('Basisdaten zum Projekt'!$E$15),MONTH('Basisdaten zum Projekt'!$E$15),1),'Basisdaten zum Projekt'!$A$15,D130&lt;=DATE(YEAR('Basisdaten zum Projekt'!$E$16),MONTH('Basisdaten zum Projekt'!$E$16),1),'Basisdaten zum Projekt'!$A$16),""),"")</f>
        <v/>
      </c>
      <c r="C130" s="160">
        <f>IF(C129&gt;0,C129+1,IF(DATE(YEAR('Basisdaten zum Projekt'!$C$5),MONTH('Basisdaten zum Projekt'!$C$5),1)=D130,1,0))</f>
        <v>65</v>
      </c>
      <c r="D130" s="161">
        <f t="shared" si="48"/>
        <v>46600</v>
      </c>
      <c r="E130" s="162"/>
      <c r="F130" s="115">
        <f t="shared" si="45"/>
        <v>0</v>
      </c>
      <c r="G130" s="163"/>
      <c r="H130" s="162"/>
      <c r="I130" s="115">
        <f t="shared" si="46"/>
        <v>0</v>
      </c>
      <c r="J130" s="164"/>
      <c r="M130" s="161">
        <f t="shared" si="40"/>
        <v>46600</v>
      </c>
      <c r="N130" s="166"/>
      <c r="O130" s="166"/>
      <c r="P130" s="166"/>
      <c r="Q130" s="166"/>
      <c r="R130" s="166"/>
      <c r="S130" s="166"/>
      <c r="T130" s="166"/>
      <c r="U130" s="166"/>
      <c r="V130" s="166"/>
      <c r="W130" s="166"/>
      <c r="X130" s="166"/>
      <c r="Y130" s="166"/>
      <c r="Z130" s="166"/>
      <c r="AA130" s="166"/>
      <c r="AB130" s="166"/>
      <c r="AC130" s="137">
        <f t="shared" si="47"/>
        <v>0</v>
      </c>
      <c r="AD130" s="167"/>
    </row>
    <row r="131" spans="2:30" outlineLevel="1" x14ac:dyDescent="0.25">
      <c r="B131" s="160" t="str">
        <f>IF(C131&gt;0,IFERROR(_xlfn.IFS(D131&lt;=DATE(YEAR('Basisdaten zum Projekt'!$E$12),MONTH('Basisdaten zum Projekt'!$E$12),1),'Basisdaten zum Projekt'!$A$12,D131&lt;=DATE(YEAR('Basisdaten zum Projekt'!$E$13),MONTH('Basisdaten zum Projekt'!$E$13),1),'Basisdaten zum Projekt'!$A$13,D131&lt;=DATE(YEAR('Basisdaten zum Projekt'!$E$14),MONTH('Basisdaten zum Projekt'!$E$14),1),'Basisdaten zum Projekt'!$A$14,D131&lt;=DATE(YEAR('Basisdaten zum Projekt'!$E$15),MONTH('Basisdaten zum Projekt'!$E$15),1),'Basisdaten zum Projekt'!$A$15,D131&lt;=DATE(YEAR('Basisdaten zum Projekt'!$E$16),MONTH('Basisdaten zum Projekt'!$E$16),1),'Basisdaten zum Projekt'!$A$16),""),"")</f>
        <v/>
      </c>
      <c r="C131" s="160">
        <f>IF(C130&gt;0,C130+1,IF(DATE(YEAR('Basisdaten zum Projekt'!$C$5),MONTH('Basisdaten zum Projekt'!$C$5),1)=D131,1,0))</f>
        <v>66</v>
      </c>
      <c r="D131" s="161">
        <f t="shared" si="48"/>
        <v>46631</v>
      </c>
      <c r="E131" s="162"/>
      <c r="F131" s="115">
        <f t="shared" si="45"/>
        <v>0</v>
      </c>
      <c r="G131" s="163"/>
      <c r="H131" s="162"/>
      <c r="I131" s="115">
        <f t="shared" si="46"/>
        <v>0</v>
      </c>
      <c r="J131" s="164"/>
      <c r="M131" s="161">
        <f t="shared" si="40"/>
        <v>46631</v>
      </c>
      <c r="N131" s="166"/>
      <c r="O131" s="166"/>
      <c r="P131" s="166"/>
      <c r="Q131" s="166"/>
      <c r="R131" s="166"/>
      <c r="S131" s="166"/>
      <c r="T131" s="166"/>
      <c r="U131" s="166"/>
      <c r="V131" s="166"/>
      <c r="W131" s="166"/>
      <c r="X131" s="166"/>
      <c r="Y131" s="166"/>
      <c r="Z131" s="166"/>
      <c r="AA131" s="166"/>
      <c r="AB131" s="166"/>
      <c r="AC131" s="137">
        <f t="shared" si="47"/>
        <v>0</v>
      </c>
      <c r="AD131" s="167"/>
    </row>
    <row r="132" spans="2:30" outlineLevel="1" x14ac:dyDescent="0.25">
      <c r="B132" s="160" t="str">
        <f>IF(C132&gt;0,IFERROR(_xlfn.IFS(D132&lt;=DATE(YEAR('Basisdaten zum Projekt'!$E$12),MONTH('Basisdaten zum Projekt'!$E$12),1),'Basisdaten zum Projekt'!$A$12,D132&lt;=DATE(YEAR('Basisdaten zum Projekt'!$E$13),MONTH('Basisdaten zum Projekt'!$E$13),1),'Basisdaten zum Projekt'!$A$13,D132&lt;=DATE(YEAR('Basisdaten zum Projekt'!$E$14),MONTH('Basisdaten zum Projekt'!$E$14),1),'Basisdaten zum Projekt'!$A$14,D132&lt;=DATE(YEAR('Basisdaten zum Projekt'!$E$15),MONTH('Basisdaten zum Projekt'!$E$15),1),'Basisdaten zum Projekt'!$A$15,D132&lt;=DATE(YEAR('Basisdaten zum Projekt'!$E$16),MONTH('Basisdaten zum Projekt'!$E$16),1),'Basisdaten zum Projekt'!$A$16),""),"")</f>
        <v/>
      </c>
      <c r="C132" s="160">
        <f>IF(C131&gt;0,C131+1,IF(DATE(YEAR('Basisdaten zum Projekt'!$C$5),MONTH('Basisdaten zum Projekt'!$C$5),1)=D132,1,0))</f>
        <v>67</v>
      </c>
      <c r="D132" s="161">
        <f t="shared" si="48"/>
        <v>46661</v>
      </c>
      <c r="E132" s="162"/>
      <c r="F132" s="115">
        <f t="shared" si="45"/>
        <v>0</v>
      </c>
      <c r="G132" s="163"/>
      <c r="H132" s="162"/>
      <c r="I132" s="115">
        <f t="shared" si="46"/>
        <v>0</v>
      </c>
      <c r="J132" s="164"/>
      <c r="M132" s="161">
        <f t="shared" si="40"/>
        <v>46661</v>
      </c>
      <c r="N132" s="166"/>
      <c r="O132" s="166"/>
      <c r="P132" s="166"/>
      <c r="Q132" s="166"/>
      <c r="R132" s="166"/>
      <c r="S132" s="166"/>
      <c r="T132" s="166"/>
      <c r="U132" s="166"/>
      <c r="V132" s="166"/>
      <c r="W132" s="166"/>
      <c r="X132" s="166"/>
      <c r="Y132" s="166"/>
      <c r="Z132" s="166"/>
      <c r="AA132" s="166"/>
      <c r="AB132" s="166"/>
      <c r="AC132" s="137">
        <f t="shared" si="47"/>
        <v>0</v>
      </c>
      <c r="AD132" s="167"/>
    </row>
    <row r="133" spans="2:30" outlineLevel="1" x14ac:dyDescent="0.25">
      <c r="B133" s="160" t="str">
        <f>IF(C133&gt;0,IFERROR(_xlfn.IFS(D133&lt;=DATE(YEAR('Basisdaten zum Projekt'!$E$12),MONTH('Basisdaten zum Projekt'!$E$12),1),'Basisdaten zum Projekt'!$A$12,D133&lt;=DATE(YEAR('Basisdaten zum Projekt'!$E$13),MONTH('Basisdaten zum Projekt'!$E$13),1),'Basisdaten zum Projekt'!$A$13,D133&lt;=DATE(YEAR('Basisdaten zum Projekt'!$E$14),MONTH('Basisdaten zum Projekt'!$E$14),1),'Basisdaten zum Projekt'!$A$14,D133&lt;=DATE(YEAR('Basisdaten zum Projekt'!$E$15),MONTH('Basisdaten zum Projekt'!$E$15),1),'Basisdaten zum Projekt'!$A$15,D133&lt;=DATE(YEAR('Basisdaten zum Projekt'!$E$16),MONTH('Basisdaten zum Projekt'!$E$16),1),'Basisdaten zum Projekt'!$A$16),""),"")</f>
        <v/>
      </c>
      <c r="C133" s="160">
        <f>IF(C132&gt;0,C132+1,IF(DATE(YEAR('Basisdaten zum Projekt'!$C$5),MONTH('Basisdaten zum Projekt'!$C$5),1)=D133,1,0))</f>
        <v>68</v>
      </c>
      <c r="D133" s="161">
        <f t="shared" si="48"/>
        <v>46692</v>
      </c>
      <c r="E133" s="162"/>
      <c r="F133" s="115">
        <f t="shared" si="45"/>
        <v>0</v>
      </c>
      <c r="G133" s="163"/>
      <c r="H133" s="162"/>
      <c r="I133" s="115">
        <f t="shared" si="46"/>
        <v>0</v>
      </c>
      <c r="J133" s="164"/>
      <c r="M133" s="161">
        <f t="shared" si="40"/>
        <v>46692</v>
      </c>
      <c r="N133" s="166"/>
      <c r="O133" s="166"/>
      <c r="P133" s="166"/>
      <c r="Q133" s="166"/>
      <c r="R133" s="166"/>
      <c r="S133" s="166"/>
      <c r="T133" s="166"/>
      <c r="U133" s="166"/>
      <c r="V133" s="166"/>
      <c r="W133" s="166"/>
      <c r="X133" s="166"/>
      <c r="Y133" s="166"/>
      <c r="Z133" s="166"/>
      <c r="AA133" s="166"/>
      <c r="AB133" s="166"/>
      <c r="AC133" s="137">
        <f t="shared" si="47"/>
        <v>0</v>
      </c>
      <c r="AD133" s="167"/>
    </row>
    <row r="134" spans="2:30" outlineLevel="1" x14ac:dyDescent="0.25">
      <c r="B134" s="160" t="str">
        <f>IF(C134&gt;0,IFERROR(_xlfn.IFS(D134&lt;=DATE(YEAR('Basisdaten zum Projekt'!$E$12),MONTH('Basisdaten zum Projekt'!$E$12),1),'Basisdaten zum Projekt'!$A$12,D134&lt;=DATE(YEAR('Basisdaten zum Projekt'!$E$13),MONTH('Basisdaten zum Projekt'!$E$13),1),'Basisdaten zum Projekt'!$A$13,D134&lt;=DATE(YEAR('Basisdaten zum Projekt'!$E$14),MONTH('Basisdaten zum Projekt'!$E$14),1),'Basisdaten zum Projekt'!$A$14,D134&lt;=DATE(YEAR('Basisdaten zum Projekt'!$E$15),MONTH('Basisdaten zum Projekt'!$E$15),1),'Basisdaten zum Projekt'!$A$15,D134&lt;=DATE(YEAR('Basisdaten zum Projekt'!$E$16),MONTH('Basisdaten zum Projekt'!$E$16),1),'Basisdaten zum Projekt'!$A$16),""),"")</f>
        <v/>
      </c>
      <c r="C134" s="160">
        <f>IF(C133&gt;0,C133+1,IF(DATE(YEAR('Basisdaten zum Projekt'!$C$5),MONTH('Basisdaten zum Projekt'!$C$5),1)=D134,1,0))</f>
        <v>69</v>
      </c>
      <c r="D134" s="161">
        <f t="shared" si="48"/>
        <v>46722</v>
      </c>
      <c r="E134" s="162"/>
      <c r="F134" s="115">
        <f t="shared" si="45"/>
        <v>0</v>
      </c>
      <c r="G134" s="163"/>
      <c r="H134" s="162"/>
      <c r="I134" s="115">
        <f t="shared" si="46"/>
        <v>0</v>
      </c>
      <c r="J134" s="164"/>
      <c r="M134" s="161">
        <f t="shared" si="40"/>
        <v>46722</v>
      </c>
      <c r="N134" s="166"/>
      <c r="O134" s="166"/>
      <c r="P134" s="166"/>
      <c r="Q134" s="166"/>
      <c r="R134" s="166"/>
      <c r="S134" s="166"/>
      <c r="T134" s="166"/>
      <c r="U134" s="166"/>
      <c r="V134" s="166"/>
      <c r="W134" s="166"/>
      <c r="X134" s="166"/>
      <c r="Y134" s="166"/>
      <c r="Z134" s="166"/>
      <c r="AA134" s="166"/>
      <c r="AB134" s="166"/>
      <c r="AC134" s="137">
        <f t="shared" si="47"/>
        <v>0</v>
      </c>
      <c r="AD134" s="167"/>
    </row>
    <row r="135" spans="2:30" ht="15.75" thickBot="1" x14ac:dyDescent="0.3">
      <c r="B135" s="169"/>
      <c r="C135" s="170"/>
      <c r="D135" s="171">
        <f>D134</f>
        <v>46722</v>
      </c>
      <c r="E135" s="172"/>
      <c r="F135" s="173">
        <f>SUM(F123:F134)</f>
        <v>0</v>
      </c>
      <c r="G135" s="174">
        <f>SUM(G123:G134)</f>
        <v>0</v>
      </c>
      <c r="H135" s="175"/>
      <c r="I135" s="173">
        <f>SUM(I123:I134)</f>
        <v>0</v>
      </c>
      <c r="J135" s="174">
        <f>SUM(J123:J134)</f>
        <v>0</v>
      </c>
      <c r="M135" s="171">
        <f t="shared" si="40"/>
        <v>46722</v>
      </c>
      <c r="N135" s="177">
        <f>SUM(N123:N134)</f>
        <v>0</v>
      </c>
      <c r="O135" s="177">
        <f>SUM(O123:O134)</f>
        <v>0</v>
      </c>
      <c r="P135" s="177">
        <f>SUM(P123:P134)</f>
        <v>0</v>
      </c>
      <c r="Q135" s="177">
        <f>SUM(Q123:Q134)</f>
        <v>0</v>
      </c>
      <c r="R135" s="177">
        <f>SUM(R123:R134)</f>
        <v>0</v>
      </c>
      <c r="S135" s="177">
        <f t="shared" ref="S135:AB135" si="49">SUM(S123:S134)</f>
        <v>0</v>
      </c>
      <c r="T135" s="177">
        <f t="shared" si="49"/>
        <v>0</v>
      </c>
      <c r="U135" s="177">
        <f t="shared" si="49"/>
        <v>0</v>
      </c>
      <c r="V135" s="177">
        <f t="shared" si="49"/>
        <v>0</v>
      </c>
      <c r="W135" s="177">
        <f t="shared" si="49"/>
        <v>0</v>
      </c>
      <c r="X135" s="177">
        <f t="shared" si="49"/>
        <v>0</v>
      </c>
      <c r="Y135" s="177">
        <f t="shared" si="49"/>
        <v>0</v>
      </c>
      <c r="Z135" s="177">
        <f t="shared" si="49"/>
        <v>0</v>
      </c>
      <c r="AA135" s="177">
        <f t="shared" si="49"/>
        <v>0</v>
      </c>
      <c r="AB135" s="177">
        <f t="shared" si="49"/>
        <v>0</v>
      </c>
      <c r="AC135" s="177">
        <f>SUM(AC123:AC134)</f>
        <v>0</v>
      </c>
      <c r="AD135" s="167"/>
    </row>
    <row r="136" spans="2:30" ht="28.5" customHeight="1" x14ac:dyDescent="0.25">
      <c r="B136" s="19"/>
      <c r="C136" s="19"/>
      <c r="N136" s="178">
        <f>IFERROR(N135/$H$6,0)</f>
        <v>0</v>
      </c>
      <c r="O136" s="178">
        <f>IFERROR(O135/$H$6,0)</f>
        <v>0</v>
      </c>
      <c r="P136" s="178">
        <f>IFERROR(P135/$H$6,0)</f>
        <v>0</v>
      </c>
      <c r="Q136" s="178">
        <f>IFERROR(Q135/$H$6,0)</f>
        <v>0</v>
      </c>
      <c r="R136" s="178">
        <f>IFERROR(R135/$H$6,0)</f>
        <v>0</v>
      </c>
      <c r="S136" s="178">
        <f t="shared" ref="S136:AB136" si="50">IFERROR(S135/$H$6,0)</f>
        <v>0</v>
      </c>
      <c r="T136" s="178">
        <f t="shared" si="50"/>
        <v>0</v>
      </c>
      <c r="U136" s="178">
        <f t="shared" si="50"/>
        <v>0</v>
      </c>
      <c r="V136" s="178">
        <f t="shared" si="50"/>
        <v>0</v>
      </c>
      <c r="W136" s="178">
        <f t="shared" si="50"/>
        <v>0</v>
      </c>
      <c r="X136" s="178">
        <f t="shared" si="50"/>
        <v>0</v>
      </c>
      <c r="Y136" s="178">
        <f t="shared" si="50"/>
        <v>0</v>
      </c>
      <c r="Z136" s="178">
        <f t="shared" si="50"/>
        <v>0</v>
      </c>
      <c r="AA136" s="178">
        <f t="shared" si="50"/>
        <v>0</v>
      </c>
      <c r="AB136" s="178">
        <f t="shared" si="50"/>
        <v>0</v>
      </c>
      <c r="AC136" s="178">
        <f>IFERROR(AC135/$H$6,0)</f>
        <v>0</v>
      </c>
      <c r="AD136" s="180" t="s">
        <v>370</v>
      </c>
    </row>
    <row r="137" spans="2:30" ht="15.75" thickBot="1" x14ac:dyDescent="0.3">
      <c r="B137" s="19"/>
      <c r="C137" s="19"/>
      <c r="N137" s="181"/>
      <c r="O137" s="181"/>
      <c r="P137" s="181"/>
      <c r="Q137" s="181"/>
      <c r="R137" s="181"/>
      <c r="S137" s="281"/>
      <c r="T137" s="282"/>
      <c r="U137" s="283"/>
      <c r="V137" s="283"/>
      <c r="W137" s="283"/>
      <c r="X137" s="283"/>
      <c r="Y137" s="283"/>
      <c r="Z137" s="283"/>
      <c r="AA137" s="283"/>
      <c r="AB137" s="284"/>
      <c r="AC137" s="181"/>
      <c r="AD137" s="188"/>
    </row>
    <row r="138" spans="2:30" outlineLevel="1" x14ac:dyDescent="0.25">
      <c r="B138" s="160" t="str">
        <f>IF(C138&gt;0,IFERROR(_xlfn.IFS(D138&lt;=DATE(YEAR('Basisdaten zum Projekt'!$E$12),MONTH('Basisdaten zum Projekt'!$E$12),1),'Basisdaten zum Projekt'!$A$12,D138&lt;=DATE(YEAR('Basisdaten zum Projekt'!$E$13),MONTH('Basisdaten zum Projekt'!$E$13),1),'Basisdaten zum Projekt'!$A$13,D138&lt;=DATE(YEAR('Basisdaten zum Projekt'!$E$14),MONTH('Basisdaten zum Projekt'!$E$14),1),'Basisdaten zum Projekt'!$A$14,D138&lt;=DATE(YEAR('Basisdaten zum Projekt'!$E$15),MONTH('Basisdaten zum Projekt'!$E$15),1),'Basisdaten zum Projekt'!$A$15,D138&lt;=DATE(YEAR('Basisdaten zum Projekt'!$E$16),MONTH('Basisdaten zum Projekt'!$E$16),1),'Basisdaten zum Projekt'!$A$16),""),"")</f>
        <v/>
      </c>
      <c r="C138" s="160">
        <f>IF(C134&gt;0,C134+1,IF(DATE(YEAR('Basisdaten zum Projekt'!$C$5),MONTH('Basisdaten zum Projekt'!$C$5),1)=D138,1,0))</f>
        <v>70</v>
      </c>
      <c r="D138" s="161">
        <f>DATE(YEAR(D134),MONTH(D134)+1,DAY(D134))</f>
        <v>46753</v>
      </c>
      <c r="E138" s="183"/>
      <c r="F138" s="184">
        <f t="shared" ref="F138:F149" si="51">215/12*E138</f>
        <v>0</v>
      </c>
      <c r="G138" s="185"/>
      <c r="H138" s="183"/>
      <c r="I138" s="184">
        <f t="shared" ref="I138:I149" si="52">215/12*H138</f>
        <v>0</v>
      </c>
      <c r="J138" s="186"/>
      <c r="M138" s="161">
        <f t="shared" si="40"/>
        <v>46753</v>
      </c>
      <c r="N138" s="166"/>
      <c r="O138" s="166"/>
      <c r="P138" s="166"/>
      <c r="Q138" s="166"/>
      <c r="R138" s="166"/>
      <c r="S138" s="166"/>
      <c r="T138" s="166"/>
      <c r="U138" s="166"/>
      <c r="V138" s="166"/>
      <c r="W138" s="166"/>
      <c r="X138" s="166"/>
      <c r="Y138" s="166"/>
      <c r="Z138" s="166"/>
      <c r="AA138" s="166"/>
      <c r="AB138" s="166"/>
      <c r="AC138" s="137">
        <f t="shared" ref="AC138:AC149" si="53">SUM(N138:AB138)</f>
        <v>0</v>
      </c>
      <c r="AD138" s="167"/>
    </row>
    <row r="139" spans="2:30" outlineLevel="1" x14ac:dyDescent="0.25">
      <c r="B139" s="160" t="str">
        <f>IF(C139&gt;0,IFERROR(_xlfn.IFS(D139&lt;=DATE(YEAR('Basisdaten zum Projekt'!$E$12),MONTH('Basisdaten zum Projekt'!$E$12),1),'Basisdaten zum Projekt'!$A$12,D139&lt;=DATE(YEAR('Basisdaten zum Projekt'!$E$13),MONTH('Basisdaten zum Projekt'!$E$13),1),'Basisdaten zum Projekt'!$A$13,D139&lt;=DATE(YEAR('Basisdaten zum Projekt'!$E$14),MONTH('Basisdaten zum Projekt'!$E$14),1),'Basisdaten zum Projekt'!$A$14,D139&lt;=DATE(YEAR('Basisdaten zum Projekt'!$E$15),MONTH('Basisdaten zum Projekt'!$E$15),1),'Basisdaten zum Projekt'!$A$15,D139&lt;=DATE(YEAR('Basisdaten zum Projekt'!$E$16),MONTH('Basisdaten zum Projekt'!$E$16),1),'Basisdaten zum Projekt'!$A$16),""),"")</f>
        <v/>
      </c>
      <c r="C139" s="160">
        <f>IF(C138&gt;0,C138+1,IF(DATE(YEAR('Basisdaten zum Projekt'!$C$5),MONTH('Basisdaten zum Projekt'!$C$5),1)=D139,1,0))</f>
        <v>71</v>
      </c>
      <c r="D139" s="161">
        <f t="shared" ref="D139:D149" si="54">DATE(YEAR(D138),MONTH(D138)+1,DAY(D138))</f>
        <v>46784</v>
      </c>
      <c r="E139" s="162"/>
      <c r="F139" s="115">
        <f t="shared" si="51"/>
        <v>0</v>
      </c>
      <c r="G139" s="163"/>
      <c r="H139" s="162"/>
      <c r="I139" s="115">
        <f t="shared" si="52"/>
        <v>0</v>
      </c>
      <c r="J139" s="164"/>
      <c r="M139" s="161">
        <f t="shared" si="40"/>
        <v>46784</v>
      </c>
      <c r="N139" s="166"/>
      <c r="O139" s="166"/>
      <c r="P139" s="166"/>
      <c r="Q139" s="166"/>
      <c r="R139" s="166"/>
      <c r="S139" s="166"/>
      <c r="T139" s="166"/>
      <c r="U139" s="166"/>
      <c r="V139" s="166"/>
      <c r="W139" s="166"/>
      <c r="X139" s="166"/>
      <c r="Y139" s="166"/>
      <c r="Z139" s="166"/>
      <c r="AA139" s="166"/>
      <c r="AB139" s="166"/>
      <c r="AC139" s="137">
        <f t="shared" si="53"/>
        <v>0</v>
      </c>
      <c r="AD139" s="167"/>
    </row>
    <row r="140" spans="2:30" outlineLevel="1" x14ac:dyDescent="0.25">
      <c r="B140" s="160" t="str">
        <f>IF(C140&gt;0,IFERROR(_xlfn.IFS(D140&lt;=DATE(YEAR('Basisdaten zum Projekt'!$E$12),MONTH('Basisdaten zum Projekt'!$E$12),1),'Basisdaten zum Projekt'!$A$12,D140&lt;=DATE(YEAR('Basisdaten zum Projekt'!$E$13),MONTH('Basisdaten zum Projekt'!$E$13),1),'Basisdaten zum Projekt'!$A$13,D140&lt;=DATE(YEAR('Basisdaten zum Projekt'!$E$14),MONTH('Basisdaten zum Projekt'!$E$14),1),'Basisdaten zum Projekt'!$A$14,D140&lt;=DATE(YEAR('Basisdaten zum Projekt'!$E$15),MONTH('Basisdaten zum Projekt'!$E$15),1),'Basisdaten zum Projekt'!$A$15,D140&lt;=DATE(YEAR('Basisdaten zum Projekt'!$E$16),MONTH('Basisdaten zum Projekt'!$E$16),1),'Basisdaten zum Projekt'!$A$16),""),"")</f>
        <v/>
      </c>
      <c r="C140" s="160">
        <f>IF(C139&gt;0,C139+1,IF(DATE(YEAR('Basisdaten zum Projekt'!$C$5),MONTH('Basisdaten zum Projekt'!$C$5),1)=D140,1,0))</f>
        <v>72</v>
      </c>
      <c r="D140" s="161">
        <f t="shared" si="54"/>
        <v>46813</v>
      </c>
      <c r="E140" s="162"/>
      <c r="F140" s="115">
        <f t="shared" si="51"/>
        <v>0</v>
      </c>
      <c r="G140" s="163"/>
      <c r="H140" s="162"/>
      <c r="I140" s="115">
        <f t="shared" si="52"/>
        <v>0</v>
      </c>
      <c r="J140" s="164"/>
      <c r="M140" s="161">
        <f t="shared" si="40"/>
        <v>46813</v>
      </c>
      <c r="N140" s="166"/>
      <c r="O140" s="166"/>
      <c r="P140" s="166"/>
      <c r="Q140" s="166"/>
      <c r="R140" s="166"/>
      <c r="S140" s="166"/>
      <c r="T140" s="166"/>
      <c r="U140" s="166"/>
      <c r="V140" s="166"/>
      <c r="W140" s="166"/>
      <c r="X140" s="166"/>
      <c r="Y140" s="166"/>
      <c r="Z140" s="166"/>
      <c r="AA140" s="166"/>
      <c r="AB140" s="166"/>
      <c r="AC140" s="137">
        <f t="shared" si="53"/>
        <v>0</v>
      </c>
      <c r="AD140" s="167"/>
    </row>
    <row r="141" spans="2:30" outlineLevel="1" x14ac:dyDescent="0.25">
      <c r="B141" s="160" t="str">
        <f>IF(C141&gt;0,IFERROR(_xlfn.IFS(D141&lt;=DATE(YEAR('Basisdaten zum Projekt'!$E$12),MONTH('Basisdaten zum Projekt'!$E$12),1),'Basisdaten zum Projekt'!$A$12,D141&lt;=DATE(YEAR('Basisdaten zum Projekt'!$E$13),MONTH('Basisdaten zum Projekt'!$E$13),1),'Basisdaten zum Projekt'!$A$13,D141&lt;=DATE(YEAR('Basisdaten zum Projekt'!$E$14),MONTH('Basisdaten zum Projekt'!$E$14),1),'Basisdaten zum Projekt'!$A$14,D141&lt;=DATE(YEAR('Basisdaten zum Projekt'!$E$15),MONTH('Basisdaten zum Projekt'!$E$15),1),'Basisdaten zum Projekt'!$A$15,D141&lt;=DATE(YEAR('Basisdaten zum Projekt'!$E$16),MONTH('Basisdaten zum Projekt'!$E$16),1),'Basisdaten zum Projekt'!$A$16),""),"")</f>
        <v/>
      </c>
      <c r="C141" s="160">
        <f>IF(C140&gt;0,C140+1,IF(DATE(YEAR('Basisdaten zum Projekt'!$C$5),MONTH('Basisdaten zum Projekt'!$C$5),1)=D141,1,0))</f>
        <v>73</v>
      </c>
      <c r="D141" s="161">
        <f t="shared" si="54"/>
        <v>46844</v>
      </c>
      <c r="E141" s="162"/>
      <c r="F141" s="115">
        <f t="shared" si="51"/>
        <v>0</v>
      </c>
      <c r="G141" s="163"/>
      <c r="H141" s="162"/>
      <c r="I141" s="115">
        <f t="shared" si="52"/>
        <v>0</v>
      </c>
      <c r="J141" s="164"/>
      <c r="M141" s="161">
        <f t="shared" si="40"/>
        <v>46844</v>
      </c>
      <c r="N141" s="166"/>
      <c r="O141" s="166"/>
      <c r="P141" s="166"/>
      <c r="Q141" s="166"/>
      <c r="R141" s="166"/>
      <c r="S141" s="166"/>
      <c r="T141" s="166"/>
      <c r="U141" s="166"/>
      <c r="V141" s="166"/>
      <c r="W141" s="166"/>
      <c r="X141" s="166"/>
      <c r="Y141" s="166"/>
      <c r="Z141" s="166"/>
      <c r="AA141" s="166"/>
      <c r="AB141" s="166"/>
      <c r="AC141" s="137">
        <f t="shared" si="53"/>
        <v>0</v>
      </c>
      <c r="AD141" s="167"/>
    </row>
    <row r="142" spans="2:30" outlineLevel="1" x14ac:dyDescent="0.25">
      <c r="B142" s="160" t="str">
        <f>IF(C142&gt;0,IFERROR(_xlfn.IFS(D142&lt;=DATE(YEAR('Basisdaten zum Projekt'!$E$12),MONTH('Basisdaten zum Projekt'!$E$12),1),'Basisdaten zum Projekt'!$A$12,D142&lt;=DATE(YEAR('Basisdaten zum Projekt'!$E$13),MONTH('Basisdaten zum Projekt'!$E$13),1),'Basisdaten zum Projekt'!$A$13,D142&lt;=DATE(YEAR('Basisdaten zum Projekt'!$E$14),MONTH('Basisdaten zum Projekt'!$E$14),1),'Basisdaten zum Projekt'!$A$14,D142&lt;=DATE(YEAR('Basisdaten zum Projekt'!$E$15),MONTH('Basisdaten zum Projekt'!$E$15),1),'Basisdaten zum Projekt'!$A$15,D142&lt;=DATE(YEAR('Basisdaten zum Projekt'!$E$16),MONTH('Basisdaten zum Projekt'!$E$16),1),'Basisdaten zum Projekt'!$A$16),""),"")</f>
        <v/>
      </c>
      <c r="C142" s="160">
        <f>IF(C141&gt;0,C141+1,IF(DATE(YEAR('Basisdaten zum Projekt'!$C$5),MONTH('Basisdaten zum Projekt'!$C$5),1)=D142,1,0))</f>
        <v>74</v>
      </c>
      <c r="D142" s="161">
        <f t="shared" si="54"/>
        <v>46874</v>
      </c>
      <c r="E142" s="162"/>
      <c r="F142" s="115">
        <f t="shared" si="51"/>
        <v>0</v>
      </c>
      <c r="G142" s="163"/>
      <c r="H142" s="162"/>
      <c r="I142" s="115">
        <f t="shared" si="52"/>
        <v>0</v>
      </c>
      <c r="J142" s="164"/>
      <c r="M142" s="161">
        <f t="shared" si="40"/>
        <v>46874</v>
      </c>
      <c r="N142" s="166"/>
      <c r="O142" s="166"/>
      <c r="P142" s="166"/>
      <c r="Q142" s="166"/>
      <c r="R142" s="166"/>
      <c r="S142" s="166"/>
      <c r="T142" s="166"/>
      <c r="U142" s="166"/>
      <c r="V142" s="166"/>
      <c r="W142" s="166"/>
      <c r="X142" s="166"/>
      <c r="Y142" s="166"/>
      <c r="Z142" s="166"/>
      <c r="AA142" s="166"/>
      <c r="AB142" s="166"/>
      <c r="AC142" s="137">
        <f t="shared" si="53"/>
        <v>0</v>
      </c>
      <c r="AD142" s="167"/>
    </row>
    <row r="143" spans="2:30" outlineLevel="1" x14ac:dyDescent="0.25">
      <c r="B143" s="160" t="str">
        <f>IF(C143&gt;0,IFERROR(_xlfn.IFS(D143&lt;=DATE(YEAR('Basisdaten zum Projekt'!$E$12),MONTH('Basisdaten zum Projekt'!$E$12),1),'Basisdaten zum Projekt'!$A$12,D143&lt;=DATE(YEAR('Basisdaten zum Projekt'!$E$13),MONTH('Basisdaten zum Projekt'!$E$13),1),'Basisdaten zum Projekt'!$A$13,D143&lt;=DATE(YEAR('Basisdaten zum Projekt'!$E$14),MONTH('Basisdaten zum Projekt'!$E$14),1),'Basisdaten zum Projekt'!$A$14,D143&lt;=DATE(YEAR('Basisdaten zum Projekt'!$E$15),MONTH('Basisdaten zum Projekt'!$E$15),1),'Basisdaten zum Projekt'!$A$15,D143&lt;=DATE(YEAR('Basisdaten zum Projekt'!$E$16),MONTH('Basisdaten zum Projekt'!$E$16),1),'Basisdaten zum Projekt'!$A$16),""),"")</f>
        <v/>
      </c>
      <c r="C143" s="160">
        <f>IF(C142&gt;0,C142+1,IF(DATE(YEAR('Basisdaten zum Projekt'!$C$5),MONTH('Basisdaten zum Projekt'!$C$5),1)=D143,1,0))</f>
        <v>75</v>
      </c>
      <c r="D143" s="161">
        <f t="shared" si="54"/>
        <v>46905</v>
      </c>
      <c r="E143" s="162"/>
      <c r="F143" s="115">
        <f t="shared" si="51"/>
        <v>0</v>
      </c>
      <c r="G143" s="163"/>
      <c r="H143" s="162"/>
      <c r="I143" s="115">
        <f t="shared" si="52"/>
        <v>0</v>
      </c>
      <c r="J143" s="164"/>
      <c r="M143" s="161">
        <f t="shared" si="40"/>
        <v>46905</v>
      </c>
      <c r="N143" s="166"/>
      <c r="O143" s="166"/>
      <c r="P143" s="166"/>
      <c r="Q143" s="166"/>
      <c r="R143" s="166"/>
      <c r="S143" s="166"/>
      <c r="T143" s="166"/>
      <c r="U143" s="166"/>
      <c r="V143" s="166"/>
      <c r="W143" s="166"/>
      <c r="X143" s="166"/>
      <c r="Y143" s="166"/>
      <c r="Z143" s="166"/>
      <c r="AA143" s="166"/>
      <c r="AB143" s="166"/>
      <c r="AC143" s="137">
        <f t="shared" si="53"/>
        <v>0</v>
      </c>
      <c r="AD143" s="167"/>
    </row>
    <row r="144" spans="2:30" outlineLevel="1" x14ac:dyDescent="0.25">
      <c r="B144" s="160" t="str">
        <f>IF(C144&gt;0,IFERROR(_xlfn.IFS(D144&lt;=DATE(YEAR('Basisdaten zum Projekt'!$E$12),MONTH('Basisdaten zum Projekt'!$E$12),1),'Basisdaten zum Projekt'!$A$12,D144&lt;=DATE(YEAR('Basisdaten zum Projekt'!$E$13),MONTH('Basisdaten zum Projekt'!$E$13),1),'Basisdaten zum Projekt'!$A$13,D144&lt;=DATE(YEAR('Basisdaten zum Projekt'!$E$14),MONTH('Basisdaten zum Projekt'!$E$14),1),'Basisdaten zum Projekt'!$A$14,D144&lt;=DATE(YEAR('Basisdaten zum Projekt'!$E$15),MONTH('Basisdaten zum Projekt'!$E$15),1),'Basisdaten zum Projekt'!$A$15,D144&lt;=DATE(YEAR('Basisdaten zum Projekt'!$E$16),MONTH('Basisdaten zum Projekt'!$E$16),1),'Basisdaten zum Projekt'!$A$16),""),"")</f>
        <v/>
      </c>
      <c r="C144" s="160">
        <f>IF(C143&gt;0,C143+1,IF(DATE(YEAR('Basisdaten zum Projekt'!$C$5),MONTH('Basisdaten zum Projekt'!$C$5),1)=D144,1,0))</f>
        <v>76</v>
      </c>
      <c r="D144" s="161">
        <f t="shared" si="54"/>
        <v>46935</v>
      </c>
      <c r="E144" s="162"/>
      <c r="F144" s="115">
        <f t="shared" si="51"/>
        <v>0</v>
      </c>
      <c r="G144" s="163"/>
      <c r="H144" s="162"/>
      <c r="I144" s="115">
        <f t="shared" si="52"/>
        <v>0</v>
      </c>
      <c r="J144" s="164"/>
      <c r="M144" s="161">
        <f t="shared" si="40"/>
        <v>46935</v>
      </c>
      <c r="N144" s="166"/>
      <c r="O144" s="166"/>
      <c r="P144" s="166"/>
      <c r="Q144" s="166"/>
      <c r="R144" s="166"/>
      <c r="S144" s="166"/>
      <c r="T144" s="166"/>
      <c r="U144" s="166"/>
      <c r="V144" s="166"/>
      <c r="W144" s="166"/>
      <c r="X144" s="166"/>
      <c r="Y144" s="166"/>
      <c r="Z144" s="166"/>
      <c r="AA144" s="166"/>
      <c r="AB144" s="166"/>
      <c r="AC144" s="137">
        <f t="shared" si="53"/>
        <v>0</v>
      </c>
      <c r="AD144" s="167"/>
    </row>
    <row r="145" spans="1:30" outlineLevel="1" x14ac:dyDescent="0.25">
      <c r="B145" s="160" t="str">
        <f>IF(C145&gt;0,IFERROR(_xlfn.IFS(D145&lt;=DATE(YEAR('Basisdaten zum Projekt'!$E$12),MONTH('Basisdaten zum Projekt'!$E$12),1),'Basisdaten zum Projekt'!$A$12,D145&lt;=DATE(YEAR('Basisdaten zum Projekt'!$E$13),MONTH('Basisdaten zum Projekt'!$E$13),1),'Basisdaten zum Projekt'!$A$13,D145&lt;=DATE(YEAR('Basisdaten zum Projekt'!$E$14),MONTH('Basisdaten zum Projekt'!$E$14),1),'Basisdaten zum Projekt'!$A$14,D145&lt;=DATE(YEAR('Basisdaten zum Projekt'!$E$15),MONTH('Basisdaten zum Projekt'!$E$15),1),'Basisdaten zum Projekt'!$A$15,D145&lt;=DATE(YEAR('Basisdaten zum Projekt'!$E$16),MONTH('Basisdaten zum Projekt'!$E$16),1),'Basisdaten zum Projekt'!$A$16),""),"")</f>
        <v/>
      </c>
      <c r="C145" s="160">
        <f>IF(C144&gt;0,C144+1,IF(DATE(YEAR('Basisdaten zum Projekt'!$C$5),MONTH('Basisdaten zum Projekt'!$C$5),1)=D145,1,0))</f>
        <v>77</v>
      </c>
      <c r="D145" s="161">
        <f t="shared" si="54"/>
        <v>46966</v>
      </c>
      <c r="E145" s="162"/>
      <c r="F145" s="115">
        <f t="shared" si="51"/>
        <v>0</v>
      </c>
      <c r="G145" s="163"/>
      <c r="H145" s="162"/>
      <c r="I145" s="115">
        <f t="shared" si="52"/>
        <v>0</v>
      </c>
      <c r="J145" s="164"/>
      <c r="M145" s="161">
        <f t="shared" si="40"/>
        <v>46966</v>
      </c>
      <c r="N145" s="166"/>
      <c r="O145" s="166"/>
      <c r="P145" s="166"/>
      <c r="Q145" s="166"/>
      <c r="R145" s="166"/>
      <c r="S145" s="166"/>
      <c r="T145" s="166"/>
      <c r="U145" s="166"/>
      <c r="V145" s="166"/>
      <c r="W145" s="166"/>
      <c r="X145" s="166"/>
      <c r="Y145" s="166"/>
      <c r="Z145" s="166"/>
      <c r="AA145" s="166"/>
      <c r="AB145" s="166"/>
      <c r="AC145" s="137">
        <f t="shared" si="53"/>
        <v>0</v>
      </c>
      <c r="AD145" s="167"/>
    </row>
    <row r="146" spans="1:30" outlineLevel="1" x14ac:dyDescent="0.25">
      <c r="B146" s="160" t="str">
        <f>IF(C146&gt;0,IFERROR(_xlfn.IFS(D146&lt;=DATE(YEAR('Basisdaten zum Projekt'!$E$12),MONTH('Basisdaten zum Projekt'!$E$12),1),'Basisdaten zum Projekt'!$A$12,D146&lt;=DATE(YEAR('Basisdaten zum Projekt'!$E$13),MONTH('Basisdaten zum Projekt'!$E$13),1),'Basisdaten zum Projekt'!$A$13,D146&lt;=DATE(YEAR('Basisdaten zum Projekt'!$E$14),MONTH('Basisdaten zum Projekt'!$E$14),1),'Basisdaten zum Projekt'!$A$14,D146&lt;=DATE(YEAR('Basisdaten zum Projekt'!$E$15),MONTH('Basisdaten zum Projekt'!$E$15),1),'Basisdaten zum Projekt'!$A$15,D146&lt;=DATE(YEAR('Basisdaten zum Projekt'!$E$16),MONTH('Basisdaten zum Projekt'!$E$16),1),'Basisdaten zum Projekt'!$A$16),""),"")</f>
        <v/>
      </c>
      <c r="C146" s="160">
        <f>IF(C145&gt;0,C145+1,IF(DATE(YEAR('Basisdaten zum Projekt'!$C$5),MONTH('Basisdaten zum Projekt'!$C$5),1)=D146,1,0))</f>
        <v>78</v>
      </c>
      <c r="D146" s="161">
        <f t="shared" si="54"/>
        <v>46997</v>
      </c>
      <c r="E146" s="162"/>
      <c r="F146" s="115">
        <f t="shared" si="51"/>
        <v>0</v>
      </c>
      <c r="G146" s="163"/>
      <c r="H146" s="162"/>
      <c r="I146" s="115">
        <f t="shared" si="52"/>
        <v>0</v>
      </c>
      <c r="J146" s="164"/>
      <c r="M146" s="161">
        <f t="shared" si="40"/>
        <v>46997</v>
      </c>
      <c r="N146" s="166"/>
      <c r="O146" s="166"/>
      <c r="P146" s="166"/>
      <c r="Q146" s="166"/>
      <c r="R146" s="166"/>
      <c r="S146" s="166"/>
      <c r="T146" s="166"/>
      <c r="U146" s="166"/>
      <c r="V146" s="166"/>
      <c r="W146" s="166"/>
      <c r="X146" s="166"/>
      <c r="Y146" s="166"/>
      <c r="Z146" s="166"/>
      <c r="AA146" s="166"/>
      <c r="AB146" s="166"/>
      <c r="AC146" s="137">
        <f t="shared" si="53"/>
        <v>0</v>
      </c>
      <c r="AD146" s="167"/>
    </row>
    <row r="147" spans="1:30" outlineLevel="1" x14ac:dyDescent="0.25">
      <c r="B147" s="160" t="str">
        <f>IF(C147&gt;0,IFERROR(_xlfn.IFS(D147&lt;=DATE(YEAR('Basisdaten zum Projekt'!$E$12),MONTH('Basisdaten zum Projekt'!$E$12),1),'Basisdaten zum Projekt'!$A$12,D147&lt;=DATE(YEAR('Basisdaten zum Projekt'!$E$13),MONTH('Basisdaten zum Projekt'!$E$13),1),'Basisdaten zum Projekt'!$A$13,D147&lt;=DATE(YEAR('Basisdaten zum Projekt'!$E$14),MONTH('Basisdaten zum Projekt'!$E$14),1),'Basisdaten zum Projekt'!$A$14,D147&lt;=DATE(YEAR('Basisdaten zum Projekt'!$E$15),MONTH('Basisdaten zum Projekt'!$E$15),1),'Basisdaten zum Projekt'!$A$15,D147&lt;=DATE(YEAR('Basisdaten zum Projekt'!$E$16),MONTH('Basisdaten zum Projekt'!$E$16),1),'Basisdaten zum Projekt'!$A$16),""),"")</f>
        <v/>
      </c>
      <c r="C147" s="160">
        <f>IF(C146&gt;0,C146+1,IF(DATE(YEAR('Basisdaten zum Projekt'!$C$5),MONTH('Basisdaten zum Projekt'!$C$5),1)=D147,1,0))</f>
        <v>79</v>
      </c>
      <c r="D147" s="161">
        <f t="shared" si="54"/>
        <v>47027</v>
      </c>
      <c r="E147" s="162"/>
      <c r="F147" s="115">
        <f t="shared" si="51"/>
        <v>0</v>
      </c>
      <c r="G147" s="163"/>
      <c r="H147" s="162"/>
      <c r="I147" s="115">
        <f t="shared" si="52"/>
        <v>0</v>
      </c>
      <c r="J147" s="164"/>
      <c r="M147" s="161">
        <f t="shared" si="40"/>
        <v>47027</v>
      </c>
      <c r="N147" s="166"/>
      <c r="O147" s="166"/>
      <c r="P147" s="166"/>
      <c r="Q147" s="166"/>
      <c r="R147" s="166"/>
      <c r="S147" s="166"/>
      <c r="T147" s="166"/>
      <c r="U147" s="166"/>
      <c r="V147" s="166"/>
      <c r="W147" s="166"/>
      <c r="X147" s="166"/>
      <c r="Y147" s="166"/>
      <c r="Z147" s="166"/>
      <c r="AA147" s="166"/>
      <c r="AB147" s="166"/>
      <c r="AC147" s="137">
        <f t="shared" si="53"/>
        <v>0</v>
      </c>
      <c r="AD147" s="167"/>
    </row>
    <row r="148" spans="1:30" outlineLevel="1" x14ac:dyDescent="0.25">
      <c r="B148" s="160" t="str">
        <f>IF(C148&gt;0,IFERROR(_xlfn.IFS(D148&lt;=DATE(YEAR('Basisdaten zum Projekt'!$E$12),MONTH('Basisdaten zum Projekt'!$E$12),1),'Basisdaten zum Projekt'!$A$12,D148&lt;=DATE(YEAR('Basisdaten zum Projekt'!$E$13),MONTH('Basisdaten zum Projekt'!$E$13),1),'Basisdaten zum Projekt'!$A$13,D148&lt;=DATE(YEAR('Basisdaten zum Projekt'!$E$14),MONTH('Basisdaten zum Projekt'!$E$14),1),'Basisdaten zum Projekt'!$A$14,D148&lt;=DATE(YEAR('Basisdaten zum Projekt'!$E$15),MONTH('Basisdaten zum Projekt'!$E$15),1),'Basisdaten zum Projekt'!$A$15,D148&lt;=DATE(YEAR('Basisdaten zum Projekt'!$E$16),MONTH('Basisdaten zum Projekt'!$E$16),1),'Basisdaten zum Projekt'!$A$16),""),"")</f>
        <v/>
      </c>
      <c r="C148" s="160">
        <f>IF(C147&gt;0,C147+1,IF(DATE(YEAR('Basisdaten zum Projekt'!$C$5),MONTH('Basisdaten zum Projekt'!$C$5),1)=D148,1,0))</f>
        <v>80</v>
      </c>
      <c r="D148" s="161">
        <f t="shared" si="54"/>
        <v>47058</v>
      </c>
      <c r="E148" s="162"/>
      <c r="F148" s="115">
        <f t="shared" si="51"/>
        <v>0</v>
      </c>
      <c r="G148" s="163"/>
      <c r="H148" s="162"/>
      <c r="I148" s="115">
        <f t="shared" si="52"/>
        <v>0</v>
      </c>
      <c r="J148" s="164"/>
      <c r="M148" s="161">
        <f t="shared" si="40"/>
        <v>47058</v>
      </c>
      <c r="N148" s="166"/>
      <c r="O148" s="166"/>
      <c r="P148" s="166"/>
      <c r="Q148" s="166"/>
      <c r="R148" s="166"/>
      <c r="S148" s="166"/>
      <c r="T148" s="166"/>
      <c r="U148" s="166"/>
      <c r="V148" s="166"/>
      <c r="W148" s="166"/>
      <c r="X148" s="166"/>
      <c r="Y148" s="166"/>
      <c r="Z148" s="166"/>
      <c r="AA148" s="166"/>
      <c r="AB148" s="166"/>
      <c r="AC148" s="137">
        <f t="shared" si="53"/>
        <v>0</v>
      </c>
      <c r="AD148" s="167"/>
    </row>
    <row r="149" spans="1:30" outlineLevel="1" x14ac:dyDescent="0.25">
      <c r="B149" s="160" t="str">
        <f>IF(C149&gt;0,IFERROR(_xlfn.IFS(D149&lt;=DATE(YEAR('Basisdaten zum Projekt'!$E$12),MONTH('Basisdaten zum Projekt'!$E$12),1),'Basisdaten zum Projekt'!$A$12,D149&lt;=DATE(YEAR('Basisdaten zum Projekt'!$E$13),MONTH('Basisdaten zum Projekt'!$E$13),1),'Basisdaten zum Projekt'!$A$13,D149&lt;=DATE(YEAR('Basisdaten zum Projekt'!$E$14),MONTH('Basisdaten zum Projekt'!$E$14),1),'Basisdaten zum Projekt'!$A$14,D149&lt;=DATE(YEAR('Basisdaten zum Projekt'!$E$15),MONTH('Basisdaten zum Projekt'!$E$15),1),'Basisdaten zum Projekt'!$A$15,D149&lt;=DATE(YEAR('Basisdaten zum Projekt'!$E$16),MONTH('Basisdaten zum Projekt'!$E$16),1),'Basisdaten zum Projekt'!$A$16),""),"")</f>
        <v/>
      </c>
      <c r="C149" s="160">
        <f>IF(C148&gt;0,C148+1,IF(DATE(YEAR('Basisdaten zum Projekt'!$C$5),MONTH('Basisdaten zum Projekt'!$C$5),1)=D149,1,0))</f>
        <v>81</v>
      </c>
      <c r="D149" s="161">
        <f t="shared" si="54"/>
        <v>47088</v>
      </c>
      <c r="E149" s="162"/>
      <c r="F149" s="115">
        <f t="shared" si="51"/>
        <v>0</v>
      </c>
      <c r="G149" s="163"/>
      <c r="H149" s="162"/>
      <c r="I149" s="115">
        <f t="shared" si="52"/>
        <v>0</v>
      </c>
      <c r="J149" s="164"/>
      <c r="M149" s="161">
        <f t="shared" si="40"/>
        <v>47088</v>
      </c>
      <c r="N149" s="166"/>
      <c r="O149" s="166"/>
      <c r="P149" s="166"/>
      <c r="Q149" s="166"/>
      <c r="R149" s="166"/>
      <c r="S149" s="166"/>
      <c r="T149" s="166"/>
      <c r="U149" s="166"/>
      <c r="V149" s="166"/>
      <c r="W149" s="166"/>
      <c r="X149" s="166"/>
      <c r="Y149" s="166"/>
      <c r="Z149" s="166"/>
      <c r="AA149" s="166"/>
      <c r="AB149" s="166"/>
      <c r="AC149" s="137">
        <f t="shared" si="53"/>
        <v>0</v>
      </c>
      <c r="AD149" s="167"/>
    </row>
    <row r="150" spans="1:30" ht="15.75" thickBot="1" x14ac:dyDescent="0.3">
      <c r="B150" s="169"/>
      <c r="C150" s="170"/>
      <c r="D150" s="171">
        <f>D149</f>
        <v>47088</v>
      </c>
      <c r="E150" s="172"/>
      <c r="F150" s="173">
        <f>SUM(F138:F149)</f>
        <v>0</v>
      </c>
      <c r="G150" s="174">
        <f>SUM(G138:G149)</f>
        <v>0</v>
      </c>
      <c r="H150" s="175"/>
      <c r="I150" s="173">
        <f>SUM(I138:I149)</f>
        <v>0</v>
      </c>
      <c r="J150" s="174">
        <f>SUM(J138:J149)</f>
        <v>0</v>
      </c>
      <c r="M150" s="171">
        <f t="shared" si="40"/>
        <v>47088</v>
      </c>
      <c r="N150" s="177">
        <f>SUM(N138:N149)</f>
        <v>0</v>
      </c>
      <c r="O150" s="177">
        <f>SUM(O138:O149)</f>
        <v>0</v>
      </c>
      <c r="P150" s="177">
        <f>SUM(P138:P149)</f>
        <v>0</v>
      </c>
      <c r="Q150" s="177">
        <f>SUM(Q138:Q149)</f>
        <v>0</v>
      </c>
      <c r="R150" s="177">
        <f>SUM(R138:R149)</f>
        <v>0</v>
      </c>
      <c r="S150" s="177">
        <f t="shared" ref="S150:AB150" si="55">SUM(S138:S149)</f>
        <v>0</v>
      </c>
      <c r="T150" s="177">
        <f t="shared" si="55"/>
        <v>0</v>
      </c>
      <c r="U150" s="177">
        <f t="shared" si="55"/>
        <v>0</v>
      </c>
      <c r="V150" s="177">
        <f t="shared" si="55"/>
        <v>0</v>
      </c>
      <c r="W150" s="177">
        <f t="shared" si="55"/>
        <v>0</v>
      </c>
      <c r="X150" s="177">
        <f t="shared" si="55"/>
        <v>0</v>
      </c>
      <c r="Y150" s="177">
        <f t="shared" si="55"/>
        <v>0</v>
      </c>
      <c r="Z150" s="177">
        <f t="shared" si="55"/>
        <v>0</v>
      </c>
      <c r="AA150" s="177">
        <f t="shared" si="55"/>
        <v>0</v>
      </c>
      <c r="AB150" s="177">
        <f t="shared" si="55"/>
        <v>0</v>
      </c>
      <c r="AC150" s="177">
        <f>SUM(AC138:AC149)</f>
        <v>0</v>
      </c>
      <c r="AD150" s="167"/>
    </row>
    <row r="151" spans="1:30" ht="28.5" customHeight="1" x14ac:dyDescent="0.25">
      <c r="A151" s="19"/>
      <c r="B151" s="19"/>
      <c r="C151" s="19"/>
      <c r="D151" s="19"/>
      <c r="N151" s="178">
        <f>IFERROR(N150/$H$6,0)</f>
        <v>0</v>
      </c>
      <c r="O151" s="178">
        <f>IFERROR(O150/$H$6,0)</f>
        <v>0</v>
      </c>
      <c r="P151" s="178">
        <f>IFERROR(P150/$H$6,0)</f>
        <v>0</v>
      </c>
      <c r="Q151" s="178">
        <f>IFERROR(Q150/$H$6,0)</f>
        <v>0</v>
      </c>
      <c r="R151" s="178">
        <f>IFERROR(R150/$H$6,0)</f>
        <v>0</v>
      </c>
      <c r="S151" s="178">
        <f t="shared" ref="S151:AB151" si="56">IFERROR(S150/$H$6,0)</f>
        <v>0</v>
      </c>
      <c r="T151" s="178">
        <f t="shared" si="56"/>
        <v>0</v>
      </c>
      <c r="U151" s="178">
        <f t="shared" si="56"/>
        <v>0</v>
      </c>
      <c r="V151" s="178">
        <f t="shared" si="56"/>
        <v>0</v>
      </c>
      <c r="W151" s="178">
        <f t="shared" si="56"/>
        <v>0</v>
      </c>
      <c r="X151" s="178">
        <f t="shared" si="56"/>
        <v>0</v>
      </c>
      <c r="Y151" s="178">
        <f t="shared" si="56"/>
        <v>0</v>
      </c>
      <c r="Z151" s="178">
        <f t="shared" si="56"/>
        <v>0</v>
      </c>
      <c r="AA151" s="178">
        <f t="shared" si="56"/>
        <v>0</v>
      </c>
      <c r="AB151" s="178">
        <f t="shared" si="56"/>
        <v>0</v>
      </c>
      <c r="AC151" s="178">
        <f>IFERROR(AC150/$H$6,0)</f>
        <v>0</v>
      </c>
      <c r="AD151" s="180" t="s">
        <v>370</v>
      </c>
    </row>
    <row r="152" spans="1:30" x14ac:dyDescent="0.25">
      <c r="A152" s="19"/>
      <c r="B152" s="19"/>
      <c r="C152" s="19"/>
      <c r="D152" s="19"/>
      <c r="N152" s="189"/>
      <c r="O152" s="189"/>
      <c r="P152" s="189"/>
      <c r="Q152" s="189"/>
      <c r="R152" s="189"/>
      <c r="S152" s="132"/>
      <c r="T152" s="132"/>
      <c r="U152" s="132"/>
      <c r="V152" s="132"/>
      <c r="W152" s="132"/>
      <c r="X152" s="132"/>
      <c r="Y152" s="132"/>
      <c r="Z152" s="132"/>
      <c r="AA152" s="132"/>
      <c r="AB152" s="132"/>
      <c r="AC152" s="189"/>
      <c r="AD152" s="188"/>
    </row>
    <row r="153" spans="1:30" x14ac:dyDescent="0.25">
      <c r="L153" s="168"/>
      <c r="N153" s="132"/>
      <c r="O153" s="132"/>
      <c r="P153" s="132"/>
      <c r="Q153" s="132"/>
      <c r="R153" s="132"/>
      <c r="AC153" s="132"/>
    </row>
    <row r="154" spans="1:30" x14ac:dyDescent="0.25">
      <c r="L154" s="168"/>
      <c r="N154" s="132"/>
      <c r="O154" s="132"/>
      <c r="P154" s="132"/>
      <c r="Q154" s="132"/>
      <c r="R154" s="132"/>
      <c r="AC154" s="132"/>
    </row>
    <row r="155" spans="1:30" x14ac:dyDescent="0.25">
      <c r="N155" s="132"/>
      <c r="O155" s="132"/>
      <c r="P155" s="132"/>
      <c r="Q155" s="132"/>
      <c r="R155" s="132"/>
      <c r="AC155" s="132"/>
    </row>
    <row r="156" spans="1:30" x14ac:dyDescent="0.25">
      <c r="N156" s="132"/>
      <c r="O156" s="132"/>
      <c r="P156" s="132"/>
      <c r="Q156" s="132"/>
      <c r="R156" s="132"/>
      <c r="AC156" s="132"/>
    </row>
    <row r="157" spans="1:30" x14ac:dyDescent="0.25">
      <c r="N157" s="132"/>
      <c r="O157" s="132"/>
      <c r="P157" s="132"/>
      <c r="Q157" s="132"/>
      <c r="R157" s="132"/>
      <c r="AC157" s="132"/>
    </row>
    <row r="158" spans="1:30" x14ac:dyDescent="0.25">
      <c r="N158" s="132"/>
      <c r="O158" s="132"/>
      <c r="P158" s="132"/>
      <c r="Q158" s="132"/>
      <c r="R158" s="132"/>
      <c r="AC158" s="132"/>
    </row>
    <row r="159" spans="1:30" x14ac:dyDescent="0.25">
      <c r="N159" s="132"/>
      <c r="O159" s="132"/>
      <c r="P159" s="132"/>
      <c r="Q159" s="132"/>
      <c r="R159" s="132"/>
      <c r="AC159" s="132"/>
    </row>
    <row r="160" spans="1:30" x14ac:dyDescent="0.25">
      <c r="N160" s="132"/>
      <c r="O160" s="132"/>
      <c r="P160" s="132"/>
      <c r="Q160" s="132"/>
      <c r="R160" s="132"/>
      <c r="AC160" s="132"/>
    </row>
    <row r="161" spans="14:29" x14ac:dyDescent="0.25">
      <c r="N161" s="132"/>
      <c r="O161" s="132"/>
      <c r="P161" s="132"/>
      <c r="Q161" s="132"/>
      <c r="R161" s="132"/>
      <c r="AC161" s="132"/>
    </row>
    <row r="162" spans="14:29" x14ac:dyDescent="0.25">
      <c r="N162" s="132"/>
      <c r="O162" s="132"/>
      <c r="P162" s="132"/>
      <c r="Q162" s="132"/>
      <c r="R162" s="132"/>
      <c r="AC162" s="132"/>
    </row>
    <row r="163" spans="14:29" x14ac:dyDescent="0.25">
      <c r="N163" s="132"/>
      <c r="O163" s="132"/>
      <c r="P163" s="132"/>
      <c r="Q163" s="132"/>
      <c r="R163" s="132"/>
      <c r="AC163" s="132"/>
    </row>
    <row r="164" spans="14:29" x14ac:dyDescent="0.25">
      <c r="N164" s="132"/>
      <c r="O164" s="132"/>
      <c r="P164" s="132"/>
      <c r="Q164" s="132"/>
      <c r="R164" s="132"/>
      <c r="AC164" s="132"/>
    </row>
    <row r="165" spans="14:29" x14ac:dyDescent="0.25">
      <c r="N165" s="132"/>
      <c r="O165" s="132"/>
      <c r="P165" s="132"/>
      <c r="Q165" s="132"/>
      <c r="R165" s="132"/>
      <c r="AC165" s="132"/>
    </row>
    <row r="166" spans="14:29" x14ac:dyDescent="0.25">
      <c r="N166" s="132"/>
      <c r="O166" s="132"/>
      <c r="P166" s="132"/>
      <c r="Q166" s="132"/>
      <c r="R166" s="132"/>
      <c r="AC166" s="132"/>
    </row>
    <row r="167" spans="14:29" x14ac:dyDescent="0.25">
      <c r="N167" s="132"/>
      <c r="O167" s="132"/>
      <c r="P167" s="132"/>
      <c r="Q167" s="132"/>
      <c r="R167" s="132"/>
      <c r="AC167" s="132"/>
    </row>
    <row r="168" spans="14:29" x14ac:dyDescent="0.25">
      <c r="N168" s="132"/>
      <c r="O168" s="132"/>
      <c r="P168" s="132"/>
      <c r="Q168" s="132"/>
      <c r="R168" s="132"/>
      <c r="AC168" s="132"/>
    </row>
    <row r="169" spans="14:29" x14ac:dyDescent="0.25">
      <c r="N169" s="132"/>
      <c r="O169" s="132"/>
      <c r="P169" s="132"/>
      <c r="Q169" s="132"/>
      <c r="R169" s="132"/>
      <c r="AC169" s="132"/>
    </row>
    <row r="170" spans="14:29" x14ac:dyDescent="0.25">
      <c r="N170" s="132"/>
      <c r="O170" s="132"/>
      <c r="P170" s="132"/>
      <c r="Q170" s="132"/>
      <c r="R170" s="132"/>
      <c r="AC170" s="132"/>
    </row>
    <row r="171" spans="14:29" x14ac:dyDescent="0.25">
      <c r="N171" s="132"/>
      <c r="O171" s="132"/>
      <c r="P171" s="132"/>
      <c r="Q171" s="132"/>
      <c r="R171" s="132"/>
      <c r="AC171" s="132"/>
    </row>
    <row r="172" spans="14:29" x14ac:dyDescent="0.25">
      <c r="N172" s="132"/>
      <c r="O172" s="132"/>
      <c r="P172" s="132"/>
      <c r="Q172" s="132"/>
      <c r="R172" s="132"/>
      <c r="AC172" s="132"/>
    </row>
    <row r="173" spans="14:29" x14ac:dyDescent="0.25">
      <c r="N173" s="132"/>
      <c r="O173" s="132"/>
      <c r="P173" s="132"/>
      <c r="Q173" s="132"/>
      <c r="R173" s="132"/>
      <c r="AC173" s="132"/>
    </row>
    <row r="174" spans="14:29" x14ac:dyDescent="0.25">
      <c r="N174" s="132"/>
      <c r="O174" s="132"/>
      <c r="P174" s="132"/>
      <c r="Q174" s="132"/>
      <c r="R174" s="132"/>
      <c r="AC174" s="132"/>
    </row>
    <row r="175" spans="14:29" x14ac:dyDescent="0.25">
      <c r="N175" s="132"/>
      <c r="O175" s="132"/>
      <c r="P175" s="132"/>
      <c r="Q175" s="132"/>
      <c r="R175" s="132"/>
      <c r="AC175" s="132"/>
    </row>
    <row r="176" spans="14:29" x14ac:dyDescent="0.25">
      <c r="N176" s="132"/>
      <c r="O176" s="132"/>
      <c r="P176" s="132"/>
      <c r="Q176" s="132"/>
      <c r="R176" s="132"/>
      <c r="AC176" s="132"/>
    </row>
    <row r="177" spans="14:18" x14ac:dyDescent="0.25">
      <c r="N177" s="132"/>
      <c r="O177" s="132"/>
      <c r="P177" s="132"/>
      <c r="Q177" s="132"/>
      <c r="R177" s="132"/>
    </row>
    <row r="178" spans="14:18" x14ac:dyDescent="0.25">
      <c r="N178" s="132"/>
      <c r="O178" s="132"/>
      <c r="P178" s="132"/>
      <c r="Q178" s="132"/>
      <c r="R178" s="132"/>
    </row>
    <row r="179" spans="14:18" x14ac:dyDescent="0.25">
      <c r="N179" s="132"/>
      <c r="O179" s="132"/>
      <c r="P179" s="132"/>
      <c r="Q179" s="132"/>
      <c r="R179" s="132"/>
    </row>
    <row r="180" spans="14:18" x14ac:dyDescent="0.25">
      <c r="N180" s="132"/>
      <c r="O180" s="132"/>
      <c r="P180" s="132"/>
      <c r="Q180" s="132"/>
      <c r="R180" s="132"/>
    </row>
  </sheetData>
  <mergeCells count="62">
    <mergeCell ref="C3:H3"/>
    <mergeCell ref="M3:AE3"/>
    <mergeCell ref="D6:E6"/>
    <mergeCell ref="C8:C13"/>
    <mergeCell ref="C17:K17"/>
    <mergeCell ref="M17:AE18"/>
    <mergeCell ref="C14:C15"/>
    <mergeCell ref="D14:D15"/>
    <mergeCell ref="C19:E19"/>
    <mergeCell ref="G19:I19"/>
    <mergeCell ref="A20:B20"/>
    <mergeCell ref="A21:A22"/>
    <mergeCell ref="B21:B22"/>
    <mergeCell ref="C21:C22"/>
    <mergeCell ref="D21:D22"/>
    <mergeCell ref="E21:E22"/>
    <mergeCell ref="F21:F22"/>
    <mergeCell ref="G21:G22"/>
    <mergeCell ref="H21:H22"/>
    <mergeCell ref="I21:I22"/>
    <mergeCell ref="J21:J22"/>
    <mergeCell ref="K21:K22"/>
    <mergeCell ref="A23:A24"/>
    <mergeCell ref="B23:B24"/>
    <mergeCell ref="C23:C24"/>
    <mergeCell ref="D23:D24"/>
    <mergeCell ref="E23:E24"/>
    <mergeCell ref="F23:F24"/>
    <mergeCell ref="A25:A26"/>
    <mergeCell ref="B25:B26"/>
    <mergeCell ref="C25:C26"/>
    <mergeCell ref="D25:D26"/>
    <mergeCell ref="E25:E26"/>
    <mergeCell ref="K25:K26"/>
    <mergeCell ref="G23:G24"/>
    <mergeCell ref="H23:H24"/>
    <mergeCell ref="I23:I24"/>
    <mergeCell ref="J23:J24"/>
    <mergeCell ref="K23:K24"/>
    <mergeCell ref="F25:F26"/>
    <mergeCell ref="G25:G26"/>
    <mergeCell ref="H25:H26"/>
    <mergeCell ref="I25:I26"/>
    <mergeCell ref="J25:J26"/>
    <mergeCell ref="A27:A28"/>
    <mergeCell ref="B27:B28"/>
    <mergeCell ref="C27:C28"/>
    <mergeCell ref="D27:D28"/>
    <mergeCell ref="E27:E28"/>
    <mergeCell ref="E46:G46"/>
    <mergeCell ref="H46:J46"/>
    <mergeCell ref="N46:AC46"/>
    <mergeCell ref="J27:J28"/>
    <mergeCell ref="K27:K28"/>
    <mergeCell ref="H35:H41"/>
    <mergeCell ref="B44:J44"/>
    <mergeCell ref="M44:AE44"/>
    <mergeCell ref="C32:I32"/>
    <mergeCell ref="F27:F28"/>
    <mergeCell ref="G27:G28"/>
    <mergeCell ref="H27:H28"/>
    <mergeCell ref="I27:I28"/>
  </mergeCells>
  <conditionalFormatting sqref="J30">
    <cfRule type="cellIs" dxfId="471" priority="221" operator="notEqual">
      <formula>0</formula>
    </cfRule>
  </conditionalFormatting>
  <conditionalFormatting sqref="C48:C59 F48 C93:C104 C108:C119 C123:C134 C138:C149 F50 G151:G186">
    <cfRule type="cellIs" dxfId="470" priority="220" operator="equal">
      <formula>0</formula>
    </cfRule>
  </conditionalFormatting>
  <conditionalFormatting sqref="AC48:AC59">
    <cfRule type="cellIs" dxfId="469" priority="219" operator="equal">
      <formula>0</formula>
    </cfRule>
  </conditionalFormatting>
  <conditionalFormatting sqref="F60:F62">
    <cfRule type="cellIs" dxfId="468" priority="218" operator="equal">
      <formula>0</formula>
    </cfRule>
  </conditionalFormatting>
  <conditionalFormatting sqref="F49">
    <cfRule type="cellIs" dxfId="467" priority="217" operator="equal">
      <formula>0</formula>
    </cfRule>
  </conditionalFormatting>
  <conditionalFormatting sqref="F75:F77">
    <cfRule type="cellIs" dxfId="466" priority="216" operator="equal">
      <formula>0</formula>
    </cfRule>
  </conditionalFormatting>
  <conditionalFormatting sqref="F90:F92">
    <cfRule type="cellIs" dxfId="465" priority="215" operator="equal">
      <formula>0</formula>
    </cfRule>
  </conditionalFormatting>
  <conditionalFormatting sqref="F105:F107">
    <cfRule type="cellIs" dxfId="464" priority="214" operator="equal">
      <formula>0</formula>
    </cfRule>
  </conditionalFormatting>
  <conditionalFormatting sqref="F120:F122">
    <cfRule type="cellIs" dxfId="463" priority="213" operator="equal">
      <formula>0</formula>
    </cfRule>
  </conditionalFormatting>
  <conditionalFormatting sqref="F135:F137">
    <cfRule type="cellIs" dxfId="462" priority="212" operator="equal">
      <formula>0</formula>
    </cfRule>
  </conditionalFormatting>
  <conditionalFormatting sqref="F51:F59">
    <cfRule type="cellIs" dxfId="461" priority="211" operator="equal">
      <formula>0</formula>
    </cfRule>
  </conditionalFormatting>
  <conditionalFormatting sqref="E42:H43 AC15:AC16">
    <cfRule type="cellIs" dxfId="460" priority="210" operator="equal">
      <formula>0</formula>
    </cfRule>
  </conditionalFormatting>
  <conditionalFormatting sqref="I43:J43">
    <cfRule type="cellIs" dxfId="459" priority="209" operator="notEqual">
      <formula>0</formula>
    </cfRule>
  </conditionalFormatting>
  <conditionalFormatting sqref="K30:K31">
    <cfRule type="cellIs" dxfId="458" priority="207" operator="notEqual">
      <formula>0</formula>
    </cfRule>
  </conditionalFormatting>
  <conditionalFormatting sqref="I42:J42">
    <cfRule type="cellIs" dxfId="457" priority="206" operator="equal">
      <formula>0</formula>
    </cfRule>
  </conditionalFormatting>
  <conditionalFormatting sqref="B93:B104 B108:B119 B122:B134 B138:B149 B48:B59">
    <cfRule type="cellIs" dxfId="456" priority="205" operator="equal">
      <formula>"P1"</formula>
    </cfRule>
  </conditionalFormatting>
  <conditionalFormatting sqref="B93:B104 B108:B119 B122:B134 B138:B149 B48:B59">
    <cfRule type="cellIs" dxfId="455" priority="204" operator="equal">
      <formula>"P2"</formula>
    </cfRule>
  </conditionalFormatting>
  <conditionalFormatting sqref="B93:B104 B108:B119 B122:B134 B138:B149 B48:B59">
    <cfRule type="cellIs" dxfId="454" priority="203" operator="equal">
      <formula>"P3"</formula>
    </cfRule>
  </conditionalFormatting>
  <conditionalFormatting sqref="B93:B104 B108:B119 B122:B134 B138:B149 B48:B59">
    <cfRule type="cellIs" dxfId="453" priority="202" operator="equal">
      <formula>"P4"</formula>
    </cfRule>
  </conditionalFormatting>
  <conditionalFormatting sqref="B93:B104 B108:B119 B123:B134 B138:B149 B48:B59">
    <cfRule type="cellIs" dxfId="452" priority="201" operator="equal">
      <formula>"P5"</formula>
    </cfRule>
  </conditionalFormatting>
  <conditionalFormatting sqref="I48 I50">
    <cfRule type="cellIs" dxfId="451" priority="200" operator="equal">
      <formula>0</formula>
    </cfRule>
  </conditionalFormatting>
  <conditionalFormatting sqref="I60">
    <cfRule type="cellIs" dxfId="450" priority="199" operator="equal">
      <formula>0</formula>
    </cfRule>
  </conditionalFormatting>
  <conditionalFormatting sqref="I49">
    <cfRule type="cellIs" dxfId="449" priority="198" operator="equal">
      <formula>0</formula>
    </cfRule>
  </conditionalFormatting>
  <conditionalFormatting sqref="I51:I59">
    <cfRule type="cellIs" dxfId="448" priority="197" operator="equal">
      <formula>0</formula>
    </cfRule>
  </conditionalFormatting>
  <conditionalFormatting sqref="I75">
    <cfRule type="cellIs" dxfId="447" priority="196" operator="equal">
      <formula>0</formula>
    </cfRule>
  </conditionalFormatting>
  <conditionalFormatting sqref="I90">
    <cfRule type="cellIs" dxfId="446" priority="195" operator="equal">
      <formula>0</formula>
    </cfRule>
  </conditionalFormatting>
  <conditionalFormatting sqref="I105">
    <cfRule type="cellIs" dxfId="445" priority="194" operator="equal">
      <formula>0</formula>
    </cfRule>
  </conditionalFormatting>
  <conditionalFormatting sqref="I120">
    <cfRule type="cellIs" dxfId="444" priority="193" operator="equal">
      <formula>0</formula>
    </cfRule>
  </conditionalFormatting>
  <conditionalFormatting sqref="I135">
    <cfRule type="cellIs" dxfId="443" priority="192" operator="equal">
      <formula>0</formula>
    </cfRule>
  </conditionalFormatting>
  <conditionalFormatting sqref="H62">
    <cfRule type="cellIs" dxfId="442" priority="191" operator="equal">
      <formula>0</formula>
    </cfRule>
  </conditionalFormatting>
  <conditionalFormatting sqref="H77">
    <cfRule type="cellIs" dxfId="441" priority="190" operator="equal">
      <formula>0</formula>
    </cfRule>
  </conditionalFormatting>
  <conditionalFormatting sqref="H92">
    <cfRule type="cellIs" dxfId="440" priority="189" operator="equal">
      <formula>0</formula>
    </cfRule>
  </conditionalFormatting>
  <conditionalFormatting sqref="H107">
    <cfRule type="cellIs" dxfId="439" priority="188" operator="equal">
      <formula>0</formula>
    </cfRule>
  </conditionalFormatting>
  <conditionalFormatting sqref="H122">
    <cfRule type="cellIs" dxfId="438" priority="187" operator="equal">
      <formula>0</formula>
    </cfRule>
  </conditionalFormatting>
  <conditionalFormatting sqref="H137">
    <cfRule type="cellIs" dxfId="437" priority="186" operator="equal">
      <formula>0</formula>
    </cfRule>
  </conditionalFormatting>
  <conditionalFormatting sqref="F63 F65">
    <cfRule type="cellIs" dxfId="436" priority="185" operator="equal">
      <formula>0</formula>
    </cfRule>
  </conditionalFormatting>
  <conditionalFormatting sqref="F64">
    <cfRule type="cellIs" dxfId="435" priority="184" operator="equal">
      <formula>0</formula>
    </cfRule>
  </conditionalFormatting>
  <conditionalFormatting sqref="F66:F74">
    <cfRule type="cellIs" dxfId="434" priority="183" operator="equal">
      <formula>0</formula>
    </cfRule>
  </conditionalFormatting>
  <conditionalFormatting sqref="I63 I65">
    <cfRule type="cellIs" dxfId="433" priority="182" operator="equal">
      <formula>0</formula>
    </cfRule>
  </conditionalFormatting>
  <conditionalFormatting sqref="I64">
    <cfRule type="cellIs" dxfId="432" priority="181" operator="equal">
      <formula>0</formula>
    </cfRule>
  </conditionalFormatting>
  <conditionalFormatting sqref="I66:I74">
    <cfRule type="cellIs" dxfId="431" priority="180" operator="equal">
      <formula>0</formula>
    </cfRule>
  </conditionalFormatting>
  <conditionalFormatting sqref="E66:E74">
    <cfRule type="expression" dxfId="430" priority="179">
      <formula>$B66=""</formula>
    </cfRule>
  </conditionalFormatting>
  <conditionalFormatting sqref="G66:G74">
    <cfRule type="expression" dxfId="429" priority="178">
      <formula>$B66=""</formula>
    </cfRule>
  </conditionalFormatting>
  <conditionalFormatting sqref="H66:H74">
    <cfRule type="expression" dxfId="428" priority="177">
      <formula>$B66=""</formula>
    </cfRule>
  </conditionalFormatting>
  <conditionalFormatting sqref="J66:J74">
    <cfRule type="expression" dxfId="427" priority="176">
      <formula>$B66=""</formula>
    </cfRule>
  </conditionalFormatting>
  <conditionalFormatting sqref="F78 F80">
    <cfRule type="cellIs" dxfId="426" priority="175" operator="equal">
      <formula>0</formula>
    </cfRule>
  </conditionalFormatting>
  <conditionalFormatting sqref="F79">
    <cfRule type="cellIs" dxfId="425" priority="174" operator="equal">
      <formula>0</formula>
    </cfRule>
  </conditionalFormatting>
  <conditionalFormatting sqref="F81:F89">
    <cfRule type="cellIs" dxfId="424" priority="173" operator="equal">
      <formula>0</formula>
    </cfRule>
  </conditionalFormatting>
  <conditionalFormatting sqref="I78 I80">
    <cfRule type="cellIs" dxfId="423" priority="172" operator="equal">
      <formula>0</formula>
    </cfRule>
  </conditionalFormatting>
  <conditionalFormatting sqref="I79">
    <cfRule type="cellIs" dxfId="422" priority="171" operator="equal">
      <formula>0</formula>
    </cfRule>
  </conditionalFormatting>
  <conditionalFormatting sqref="I81:I89">
    <cfRule type="cellIs" dxfId="421" priority="170" operator="equal">
      <formula>0</formula>
    </cfRule>
  </conditionalFormatting>
  <conditionalFormatting sqref="E78:E89">
    <cfRule type="expression" dxfId="420" priority="169">
      <formula>$B78=""</formula>
    </cfRule>
  </conditionalFormatting>
  <conditionalFormatting sqref="G78:G89">
    <cfRule type="expression" dxfId="419" priority="168">
      <formula>$B78=""</formula>
    </cfRule>
  </conditionalFormatting>
  <conditionalFormatting sqref="H78:H89">
    <cfRule type="expression" dxfId="418" priority="167">
      <formula>$B78=""</formula>
    </cfRule>
  </conditionalFormatting>
  <conditionalFormatting sqref="J78:J89">
    <cfRule type="expression" dxfId="417" priority="166">
      <formula>$B78=""</formula>
    </cfRule>
  </conditionalFormatting>
  <conditionalFormatting sqref="F93 F95">
    <cfRule type="cellIs" dxfId="416" priority="165" operator="equal">
      <formula>0</formula>
    </cfRule>
  </conditionalFormatting>
  <conditionalFormatting sqref="F94">
    <cfRule type="cellIs" dxfId="415" priority="164" operator="equal">
      <formula>0</formula>
    </cfRule>
  </conditionalFormatting>
  <conditionalFormatting sqref="F96:F104">
    <cfRule type="cellIs" dxfId="414" priority="163" operator="equal">
      <formula>0</formula>
    </cfRule>
  </conditionalFormatting>
  <conditionalFormatting sqref="I93 I95">
    <cfRule type="cellIs" dxfId="413" priority="162" operator="equal">
      <formula>0</formula>
    </cfRule>
  </conditionalFormatting>
  <conditionalFormatting sqref="I94">
    <cfRule type="cellIs" dxfId="412" priority="161" operator="equal">
      <formula>0</formula>
    </cfRule>
  </conditionalFormatting>
  <conditionalFormatting sqref="I96:I104">
    <cfRule type="cellIs" dxfId="411" priority="160" operator="equal">
      <formula>0</formula>
    </cfRule>
  </conditionalFormatting>
  <conditionalFormatting sqref="E93:E104">
    <cfRule type="expression" dxfId="410" priority="159">
      <formula>$B93=""</formula>
    </cfRule>
  </conditionalFormatting>
  <conditionalFormatting sqref="G93:G104">
    <cfRule type="expression" dxfId="409" priority="158">
      <formula>$B93=""</formula>
    </cfRule>
  </conditionalFormatting>
  <conditionalFormatting sqref="H93:H104">
    <cfRule type="expression" dxfId="408" priority="157">
      <formula>$B93=""</formula>
    </cfRule>
  </conditionalFormatting>
  <conditionalFormatting sqref="J93:J104">
    <cfRule type="expression" dxfId="407" priority="156">
      <formula>$B93=""</formula>
    </cfRule>
  </conditionalFormatting>
  <conditionalFormatting sqref="F108 F110">
    <cfRule type="cellIs" dxfId="406" priority="155" operator="equal">
      <formula>0</formula>
    </cfRule>
  </conditionalFormatting>
  <conditionalFormatting sqref="F109">
    <cfRule type="cellIs" dxfId="405" priority="154" operator="equal">
      <formula>0</formula>
    </cfRule>
  </conditionalFormatting>
  <conditionalFormatting sqref="F111:F119">
    <cfRule type="cellIs" dxfId="404" priority="153" operator="equal">
      <formula>0</formula>
    </cfRule>
  </conditionalFormatting>
  <conditionalFormatting sqref="I108 I110">
    <cfRule type="cellIs" dxfId="403" priority="152" operator="equal">
      <formula>0</formula>
    </cfRule>
  </conditionalFormatting>
  <conditionalFormatting sqref="I109">
    <cfRule type="cellIs" dxfId="402" priority="151" operator="equal">
      <formula>0</formula>
    </cfRule>
  </conditionalFormatting>
  <conditionalFormatting sqref="I111:I119">
    <cfRule type="cellIs" dxfId="401" priority="150" operator="equal">
      <formula>0</formula>
    </cfRule>
  </conditionalFormatting>
  <conditionalFormatting sqref="E108:E119">
    <cfRule type="expression" dxfId="400" priority="149">
      <formula>$B108=""</formula>
    </cfRule>
  </conditionalFormatting>
  <conditionalFormatting sqref="G108:G119">
    <cfRule type="expression" dxfId="399" priority="148">
      <formula>$B108=""</formula>
    </cfRule>
  </conditionalFormatting>
  <conditionalFormatting sqref="H108:H119">
    <cfRule type="expression" dxfId="398" priority="147">
      <formula>$B108=""</formula>
    </cfRule>
  </conditionalFormatting>
  <conditionalFormatting sqref="J108:J119">
    <cfRule type="expression" dxfId="397" priority="146">
      <formula>$B108=""</formula>
    </cfRule>
  </conditionalFormatting>
  <conditionalFormatting sqref="F123 F125">
    <cfRule type="cellIs" dxfId="396" priority="145" operator="equal">
      <formula>0</formula>
    </cfRule>
  </conditionalFormatting>
  <conditionalFormatting sqref="F124">
    <cfRule type="cellIs" dxfId="395" priority="144" operator="equal">
      <formula>0</formula>
    </cfRule>
  </conditionalFormatting>
  <conditionalFormatting sqref="F126:F134">
    <cfRule type="cellIs" dxfId="394" priority="143" operator="equal">
      <formula>0</formula>
    </cfRule>
  </conditionalFormatting>
  <conditionalFormatting sqref="I123 I125">
    <cfRule type="cellIs" dxfId="393" priority="142" operator="equal">
      <formula>0</formula>
    </cfRule>
  </conditionalFormatting>
  <conditionalFormatting sqref="I124">
    <cfRule type="cellIs" dxfId="392" priority="141" operator="equal">
      <formula>0</formula>
    </cfRule>
  </conditionalFormatting>
  <conditionalFormatting sqref="I126:I134">
    <cfRule type="cellIs" dxfId="391" priority="140" operator="equal">
      <formula>0</formula>
    </cfRule>
  </conditionalFormatting>
  <conditionalFormatting sqref="E123:E134">
    <cfRule type="expression" dxfId="390" priority="139">
      <formula>$B123=""</formula>
    </cfRule>
  </conditionalFormatting>
  <conditionalFormatting sqref="G123:G134">
    <cfRule type="expression" dxfId="389" priority="138">
      <formula>$B123=""</formula>
    </cfRule>
  </conditionalFormatting>
  <conditionalFormatting sqref="H123:H134">
    <cfRule type="expression" dxfId="388" priority="137">
      <formula>$B123=""</formula>
    </cfRule>
  </conditionalFormatting>
  <conditionalFormatting sqref="J123:J134">
    <cfRule type="expression" dxfId="387" priority="136">
      <formula>$B123=""</formula>
    </cfRule>
  </conditionalFormatting>
  <conditionalFormatting sqref="F150">
    <cfRule type="cellIs" dxfId="386" priority="135" operator="equal">
      <formula>0</formula>
    </cfRule>
  </conditionalFormatting>
  <conditionalFormatting sqref="I150">
    <cfRule type="cellIs" dxfId="385" priority="134" operator="equal">
      <formula>0</formula>
    </cfRule>
  </conditionalFormatting>
  <conditionalFormatting sqref="F138 F140">
    <cfRule type="cellIs" dxfId="384" priority="133" operator="equal">
      <formula>0</formula>
    </cfRule>
  </conditionalFormatting>
  <conditionalFormatting sqref="F139">
    <cfRule type="cellIs" dxfId="383" priority="132" operator="equal">
      <formula>0</formula>
    </cfRule>
  </conditionalFormatting>
  <conditionalFormatting sqref="F141:F149">
    <cfRule type="cellIs" dxfId="382" priority="131" operator="equal">
      <formula>0</formula>
    </cfRule>
  </conditionalFormatting>
  <conditionalFormatting sqref="I138 I140">
    <cfRule type="cellIs" dxfId="381" priority="130" operator="equal">
      <formula>0</formula>
    </cfRule>
  </conditionalFormatting>
  <conditionalFormatting sqref="I139">
    <cfRule type="cellIs" dxfId="380" priority="129" operator="equal">
      <formula>0</formula>
    </cfRule>
  </conditionalFormatting>
  <conditionalFormatting sqref="I141:I149">
    <cfRule type="cellIs" dxfId="379" priority="128" operator="equal">
      <formula>0</formula>
    </cfRule>
  </conditionalFormatting>
  <conditionalFormatting sqref="E138:E149">
    <cfRule type="expression" dxfId="378" priority="127">
      <formula>$B138=""</formula>
    </cfRule>
  </conditionalFormatting>
  <conditionalFormatting sqref="G138:G149">
    <cfRule type="expression" dxfId="377" priority="126">
      <formula>$B138=""</formula>
    </cfRule>
  </conditionalFormatting>
  <conditionalFormatting sqref="H138:H149">
    <cfRule type="expression" dxfId="376" priority="125">
      <formula>$B138=""</formula>
    </cfRule>
  </conditionalFormatting>
  <conditionalFormatting sqref="J138:J149">
    <cfRule type="expression" dxfId="375" priority="124">
      <formula>$B138=""</formula>
    </cfRule>
  </conditionalFormatting>
  <conditionalFormatting sqref="E57:E59">
    <cfRule type="expression" dxfId="374" priority="123">
      <formula>$B57=""</formula>
    </cfRule>
  </conditionalFormatting>
  <conditionalFormatting sqref="E55:E56">
    <cfRule type="expression" dxfId="373" priority="122">
      <formula>$B55=""</formula>
    </cfRule>
  </conditionalFormatting>
  <conditionalFormatting sqref="G57:G59">
    <cfRule type="expression" dxfId="372" priority="121">
      <formula>$B57=""</formula>
    </cfRule>
  </conditionalFormatting>
  <conditionalFormatting sqref="G55:G56">
    <cfRule type="expression" dxfId="371" priority="120">
      <formula>$B55=""</formula>
    </cfRule>
  </conditionalFormatting>
  <conditionalFormatting sqref="H57:H59">
    <cfRule type="expression" dxfId="370" priority="119">
      <formula>$B57=""</formula>
    </cfRule>
  </conditionalFormatting>
  <conditionalFormatting sqref="H55:H56">
    <cfRule type="expression" dxfId="369" priority="118">
      <formula>$B55=""</formula>
    </cfRule>
  </conditionalFormatting>
  <conditionalFormatting sqref="J57:J59">
    <cfRule type="expression" dxfId="368" priority="117">
      <formula>$B57=""</formula>
    </cfRule>
  </conditionalFormatting>
  <conditionalFormatting sqref="J55:J56">
    <cfRule type="expression" dxfId="367" priority="116">
      <formula>$B55=""</formula>
    </cfRule>
  </conditionalFormatting>
  <conditionalFormatting sqref="G63">
    <cfRule type="expression" dxfId="366" priority="115">
      <formula>$B63=""</formula>
    </cfRule>
  </conditionalFormatting>
  <conditionalFormatting sqref="H63">
    <cfRule type="expression" dxfId="365" priority="114">
      <formula>$B63=""</formula>
    </cfRule>
  </conditionalFormatting>
  <conditionalFormatting sqref="J63">
    <cfRule type="expression" dxfId="364" priority="113">
      <formula>$B63=""</formula>
    </cfRule>
  </conditionalFormatting>
  <conditionalFormatting sqref="N11:R14 AD11:AD14">
    <cfRule type="cellIs" dxfId="363" priority="112" operator="equal">
      <formula>0</formula>
    </cfRule>
  </conditionalFormatting>
  <conditionalFormatting sqref="N6">
    <cfRule type="cellIs" dxfId="362" priority="111" operator="equal">
      <formula>0</formula>
    </cfRule>
  </conditionalFormatting>
  <conditionalFormatting sqref="N6:AB14 AD6:AD14">
    <cfRule type="cellIs" dxfId="361" priority="110" operator="equal">
      <formula>0</formula>
    </cfRule>
  </conditionalFormatting>
  <conditionalFormatting sqref="AD28 AD26 AD24 AD22">
    <cfRule type="cellIs" dxfId="360" priority="109" operator="equal">
      <formula>0</formula>
    </cfRule>
  </conditionalFormatting>
  <conditionalFormatting sqref="AE22:AE26">
    <cfRule type="cellIs" dxfId="359" priority="108" operator="equal">
      <formula>"""adjustment needed"""</formula>
    </cfRule>
  </conditionalFormatting>
  <conditionalFormatting sqref="AE22 AE24 AE26">
    <cfRule type="cellIs" dxfId="358" priority="107" operator="equal">
      <formula>"adjustment needed"</formula>
    </cfRule>
  </conditionalFormatting>
  <conditionalFormatting sqref="AE28">
    <cfRule type="cellIs" dxfId="357" priority="106" operator="equal">
      <formula>"""adjustment needed"""</formula>
    </cfRule>
  </conditionalFormatting>
  <conditionalFormatting sqref="AE28">
    <cfRule type="cellIs" dxfId="356" priority="105" operator="equal">
      <formula>"adjustment needed"</formula>
    </cfRule>
  </conditionalFormatting>
  <conditionalFormatting sqref="AD21:AD29">
    <cfRule type="cellIs" dxfId="355" priority="104" operator="equal">
      <formula>0</formula>
    </cfRule>
  </conditionalFormatting>
  <conditionalFormatting sqref="C63:C74">
    <cfRule type="cellIs" dxfId="354" priority="103" operator="equal">
      <formula>0</formula>
    </cfRule>
  </conditionalFormatting>
  <conditionalFormatting sqref="B63 B65:B74">
    <cfRule type="cellIs" dxfId="353" priority="102" operator="equal">
      <formula>"P4"</formula>
    </cfRule>
  </conditionalFormatting>
  <conditionalFormatting sqref="B63 B65:B74">
    <cfRule type="cellIs" dxfId="352" priority="100" operator="equal">
      <formula>"P1"</formula>
    </cfRule>
  </conditionalFormatting>
  <conditionalFormatting sqref="B63 B65:B74">
    <cfRule type="cellIs" dxfId="351" priority="99" operator="equal">
      <formula>"P2"</formula>
    </cfRule>
  </conditionalFormatting>
  <conditionalFormatting sqref="B63 B65:B74">
    <cfRule type="cellIs" dxfId="350" priority="98" operator="equal">
      <formula>"P3"</formula>
    </cfRule>
  </conditionalFormatting>
  <conditionalFormatting sqref="B63 B65:B74">
    <cfRule type="cellIs" dxfId="349" priority="97" operator="equal">
      <formula>"P5"</formula>
    </cfRule>
  </conditionalFormatting>
  <conditionalFormatting sqref="C78:C89">
    <cfRule type="cellIs" dxfId="348" priority="96" operator="equal">
      <formula>0</formula>
    </cfRule>
  </conditionalFormatting>
  <conditionalFormatting sqref="B78:B89">
    <cfRule type="cellIs" dxfId="347" priority="94" operator="equal">
      <formula>"P1"</formula>
    </cfRule>
  </conditionalFormatting>
  <conditionalFormatting sqref="B78:B89">
    <cfRule type="cellIs" dxfId="346" priority="93" operator="equal">
      <formula>"P2"</formula>
    </cfRule>
  </conditionalFormatting>
  <conditionalFormatting sqref="B78:B89">
    <cfRule type="cellIs" dxfId="345" priority="92" operator="equal">
      <formula>"P3"</formula>
    </cfRule>
  </conditionalFormatting>
  <conditionalFormatting sqref="B78:B89">
    <cfRule type="cellIs" dxfId="344" priority="91" operator="equal">
      <formula>"P4"</formula>
    </cfRule>
  </conditionalFormatting>
  <conditionalFormatting sqref="B78:B89">
    <cfRule type="cellIs" dxfId="343" priority="90" operator="equal">
      <formula>"P5"</formula>
    </cfRule>
  </conditionalFormatting>
  <conditionalFormatting sqref="E48:E51">
    <cfRule type="expression" dxfId="342" priority="89">
      <formula>$B48=""</formula>
    </cfRule>
  </conditionalFormatting>
  <conditionalFormatting sqref="G48:G51">
    <cfRule type="expression" dxfId="341" priority="88">
      <formula>$B48=""</formula>
    </cfRule>
  </conditionalFormatting>
  <conditionalFormatting sqref="H48:H51">
    <cfRule type="expression" dxfId="340" priority="87">
      <formula>$B48=""</formula>
    </cfRule>
  </conditionalFormatting>
  <conditionalFormatting sqref="J48:J49">
    <cfRule type="expression" dxfId="339" priority="86">
      <formula>$B48=""</formula>
    </cfRule>
  </conditionalFormatting>
  <conditionalFormatting sqref="J50:J51">
    <cfRule type="expression" dxfId="338" priority="85">
      <formula>$B50=""</formula>
    </cfRule>
  </conditionalFormatting>
  <conditionalFormatting sqref="E63">
    <cfRule type="expression" dxfId="337" priority="84">
      <formula>$B63=""</formula>
    </cfRule>
  </conditionalFormatting>
  <conditionalFormatting sqref="H35:H41">
    <cfRule type="expression" dxfId="336" priority="83">
      <formula>$D14="yes"</formula>
    </cfRule>
  </conditionalFormatting>
  <conditionalFormatting sqref="B64">
    <cfRule type="cellIs" dxfId="335" priority="82" operator="equal">
      <formula>"P1"</formula>
    </cfRule>
  </conditionalFormatting>
  <conditionalFormatting sqref="B64">
    <cfRule type="cellIs" dxfId="334" priority="81" operator="equal">
      <formula>"P2"</formula>
    </cfRule>
  </conditionalFormatting>
  <conditionalFormatting sqref="B64">
    <cfRule type="cellIs" dxfId="333" priority="80" operator="equal">
      <formula>"P3"</formula>
    </cfRule>
  </conditionalFormatting>
  <conditionalFormatting sqref="B64">
    <cfRule type="cellIs" dxfId="332" priority="79" operator="equal">
      <formula>"P4"</formula>
    </cfRule>
  </conditionalFormatting>
  <conditionalFormatting sqref="B64">
    <cfRule type="cellIs" dxfId="331" priority="78" operator="equal">
      <formula>"P5"</formula>
    </cfRule>
  </conditionalFormatting>
  <conditionalFormatting sqref="D48:D60">
    <cfRule type="expression" dxfId="330" priority="77">
      <formula>$D$48=0</formula>
    </cfRule>
  </conditionalFormatting>
  <conditionalFormatting sqref="D49:D59">
    <cfRule type="cellIs" dxfId="329" priority="76" operator="equal">
      <formula>0</formula>
    </cfRule>
  </conditionalFormatting>
  <conditionalFormatting sqref="D63:D75">
    <cfRule type="expression" dxfId="328" priority="75">
      <formula>$D$48=0</formula>
    </cfRule>
  </conditionalFormatting>
  <conditionalFormatting sqref="D64:D74">
    <cfRule type="cellIs" dxfId="327" priority="74" operator="equal">
      <formula>0</formula>
    </cfRule>
  </conditionalFormatting>
  <conditionalFormatting sqref="D78:D90">
    <cfRule type="expression" dxfId="326" priority="73">
      <formula>$D$48=0</formula>
    </cfRule>
  </conditionalFormatting>
  <conditionalFormatting sqref="D79:D89">
    <cfRule type="cellIs" dxfId="325" priority="72" operator="equal">
      <formula>0</formula>
    </cfRule>
  </conditionalFormatting>
  <conditionalFormatting sqref="D93:D105">
    <cfRule type="expression" dxfId="324" priority="71">
      <formula>$D$48=0</formula>
    </cfRule>
  </conditionalFormatting>
  <conditionalFormatting sqref="D94:D104">
    <cfRule type="cellIs" dxfId="323" priority="70" operator="equal">
      <formula>0</formula>
    </cfRule>
  </conditionalFormatting>
  <conditionalFormatting sqref="D108:D120">
    <cfRule type="expression" dxfId="322" priority="69">
      <formula>$D$48=0</formula>
    </cfRule>
  </conditionalFormatting>
  <conditionalFormatting sqref="D109:D119">
    <cfRule type="cellIs" dxfId="321" priority="68" operator="equal">
      <formula>0</formula>
    </cfRule>
  </conditionalFormatting>
  <conditionalFormatting sqref="D123:D135">
    <cfRule type="expression" dxfId="320" priority="67">
      <formula>$D$48=0</formula>
    </cfRule>
  </conditionalFormatting>
  <conditionalFormatting sqref="D124:D134">
    <cfRule type="cellIs" dxfId="319" priority="66" operator="equal">
      <formula>0</formula>
    </cfRule>
  </conditionalFormatting>
  <conditionalFormatting sqref="D138:D150">
    <cfRule type="expression" dxfId="318" priority="65">
      <formula>$D$48=0</formula>
    </cfRule>
  </conditionalFormatting>
  <conditionalFormatting sqref="D139:D149">
    <cfRule type="cellIs" dxfId="317" priority="64" operator="equal">
      <formula>0</formula>
    </cfRule>
  </conditionalFormatting>
  <conditionalFormatting sqref="M48:M59">
    <cfRule type="expression" dxfId="316" priority="63">
      <formula>$D$48=0</formula>
    </cfRule>
  </conditionalFormatting>
  <conditionalFormatting sqref="M49:M59">
    <cfRule type="cellIs" dxfId="315" priority="62" operator="equal">
      <formula>0</formula>
    </cfRule>
  </conditionalFormatting>
  <conditionalFormatting sqref="N62:S62 N77:S77 N92:S92 N107:S107 N122:S122 N137:S137 N60:AC61 N75:AC76 N90:AC91 N105:AC106 N120:AC121 N135:AC136 N150:AC151">
    <cfRule type="cellIs" dxfId="314" priority="46" operator="equal">
      <formula>0</formula>
    </cfRule>
  </conditionalFormatting>
  <conditionalFormatting sqref="AC63:AC74 AC78:AC89 AC93:AC104 AC108:AC119 AC123:AC134 AC138:AC149">
    <cfRule type="cellIs" dxfId="313" priority="45" operator="equal">
      <formula>0</formula>
    </cfRule>
  </conditionalFormatting>
  <conditionalFormatting sqref="U62:AC62 U77:AC77 U92:AC92 U107:AC107 U122:AC122 U137:AC137 AC63:AC74 AC78:AC89 AC93:AC104 AC108:AC119 AC123:AC134 AC138:AC149">
    <cfRule type="cellIs" dxfId="312" priority="44" operator="equal">
      <formula>0</formula>
    </cfRule>
  </conditionalFormatting>
  <conditionalFormatting sqref="M60">
    <cfRule type="expression" dxfId="311" priority="43">
      <formula>$D$48=0</formula>
    </cfRule>
  </conditionalFormatting>
  <conditionalFormatting sqref="M63:M75">
    <cfRule type="expression" dxfId="310" priority="42">
      <formula>$D$48=0</formula>
    </cfRule>
  </conditionalFormatting>
  <conditionalFormatting sqref="M64:M74">
    <cfRule type="cellIs" dxfId="309" priority="41" operator="equal">
      <formula>0</formula>
    </cfRule>
  </conditionalFormatting>
  <conditionalFormatting sqref="M78:M90">
    <cfRule type="expression" dxfId="308" priority="40">
      <formula>$D$48=0</formula>
    </cfRule>
  </conditionalFormatting>
  <conditionalFormatting sqref="M79:M89">
    <cfRule type="cellIs" dxfId="307" priority="39" operator="equal">
      <formula>0</formula>
    </cfRule>
  </conditionalFormatting>
  <conditionalFormatting sqref="M93:M105">
    <cfRule type="expression" dxfId="306" priority="38">
      <formula>$D$48=0</formula>
    </cfRule>
  </conditionalFormatting>
  <conditionalFormatting sqref="M94:M104">
    <cfRule type="cellIs" dxfId="305" priority="37" operator="equal">
      <formula>0</formula>
    </cfRule>
  </conditionalFormatting>
  <conditionalFormatting sqref="M108:M120">
    <cfRule type="expression" dxfId="304" priority="36">
      <formula>$D$48=0</formula>
    </cfRule>
  </conditionalFormatting>
  <conditionalFormatting sqref="M109:M119">
    <cfRule type="cellIs" dxfId="303" priority="35" operator="equal">
      <formula>0</formula>
    </cfRule>
  </conditionalFormatting>
  <conditionalFormatting sqref="M123:M135">
    <cfRule type="expression" dxfId="302" priority="34">
      <formula>$D$48=0</formula>
    </cfRule>
  </conditionalFormatting>
  <conditionalFormatting sqref="M124:M134">
    <cfRule type="cellIs" dxfId="301" priority="33" operator="equal">
      <formula>0</formula>
    </cfRule>
  </conditionalFormatting>
  <conditionalFormatting sqref="M138:M150">
    <cfRule type="expression" dxfId="300" priority="32">
      <formula>$D$48=0</formula>
    </cfRule>
  </conditionalFormatting>
  <conditionalFormatting sqref="M139:M149">
    <cfRule type="cellIs" dxfId="299" priority="31" operator="equal">
      <formula>0</formula>
    </cfRule>
  </conditionalFormatting>
  <conditionalFormatting sqref="F35:F41">
    <cfRule type="cellIs" dxfId="298" priority="30" operator="notEqual">
      <formula>0</formula>
    </cfRule>
  </conditionalFormatting>
  <conditionalFormatting sqref="D35:F35 C36:E38 C39:F41">
    <cfRule type="cellIs" dxfId="297" priority="29" operator="equal">
      <formula>0</formula>
    </cfRule>
  </conditionalFormatting>
  <conditionalFormatting sqref="F36:F38">
    <cfRule type="cellIs" dxfId="296" priority="28" operator="equal">
      <formula>0</formula>
    </cfRule>
  </conditionalFormatting>
  <conditionalFormatting sqref="G35:G41">
    <cfRule type="cellIs" dxfId="295" priority="27" operator="equal">
      <formula>0</formula>
    </cfRule>
  </conditionalFormatting>
  <conditionalFormatting sqref="C35">
    <cfRule type="cellIs" dxfId="294" priority="26" operator="equal">
      <formula>0</formula>
    </cfRule>
  </conditionalFormatting>
  <conditionalFormatting sqref="K21 H21 H29 K23 K25 K27">
    <cfRule type="cellIs" dxfId="293" priority="25" operator="notEqual">
      <formula>0</formula>
    </cfRule>
  </conditionalFormatting>
  <conditionalFormatting sqref="K29">
    <cfRule type="cellIs" dxfId="292" priority="24" operator="notEqual">
      <formula>0</formula>
    </cfRule>
  </conditionalFormatting>
  <conditionalFormatting sqref="H23">
    <cfRule type="cellIs" dxfId="291" priority="23" operator="notEqual">
      <formula>0</formula>
    </cfRule>
  </conditionalFormatting>
  <conditionalFormatting sqref="H25">
    <cfRule type="cellIs" dxfId="290" priority="22" operator="notEqual">
      <formula>0</formula>
    </cfRule>
  </conditionalFormatting>
  <conditionalFormatting sqref="H27">
    <cfRule type="cellIs" dxfId="289" priority="21" operator="notEqual">
      <formula>0</formula>
    </cfRule>
  </conditionalFormatting>
  <conditionalFormatting sqref="N21:AC21 N22:AB29">
    <cfRule type="cellIs" dxfId="288" priority="20" operator="equal">
      <formula>0</formula>
    </cfRule>
  </conditionalFormatting>
  <conditionalFormatting sqref="AC22:AC29">
    <cfRule type="cellIs" dxfId="287" priority="19" operator="equal">
      <formula>0</formula>
    </cfRule>
  </conditionalFormatting>
  <conditionalFormatting sqref="AC6:AC14">
    <cfRule type="cellIs" dxfId="286" priority="18" operator="equal">
      <formula>0</formula>
    </cfRule>
  </conditionalFormatting>
  <conditionalFormatting sqref="E53:E54">
    <cfRule type="expression" dxfId="285" priority="17">
      <formula>$B53=""</formula>
    </cfRule>
  </conditionalFormatting>
  <conditionalFormatting sqref="E52">
    <cfRule type="expression" dxfId="284" priority="16">
      <formula>$B52=""</formula>
    </cfRule>
  </conditionalFormatting>
  <conditionalFormatting sqref="G53:G54">
    <cfRule type="expression" dxfId="283" priority="15">
      <formula>$B53=""</formula>
    </cfRule>
  </conditionalFormatting>
  <conditionalFormatting sqref="H53:H54">
    <cfRule type="expression" dxfId="282" priority="14">
      <formula>$B53=""</formula>
    </cfRule>
  </conditionalFormatting>
  <conditionalFormatting sqref="G52">
    <cfRule type="expression" dxfId="281" priority="13">
      <formula>$B52=""</formula>
    </cfRule>
  </conditionalFormatting>
  <conditionalFormatting sqref="H52">
    <cfRule type="expression" dxfId="280" priority="12">
      <formula>$B52=""</formula>
    </cfRule>
  </conditionalFormatting>
  <conditionalFormatting sqref="J53:J54">
    <cfRule type="expression" dxfId="279" priority="11">
      <formula>$B53=""</formula>
    </cfRule>
  </conditionalFormatting>
  <conditionalFormatting sqref="J52">
    <cfRule type="expression" dxfId="278" priority="10">
      <formula>$B52=""</formula>
    </cfRule>
  </conditionalFormatting>
  <conditionalFormatting sqref="E64:E65">
    <cfRule type="expression" dxfId="277" priority="9">
      <formula>$B64=""</formula>
    </cfRule>
  </conditionalFormatting>
  <conditionalFormatting sqref="G65">
    <cfRule type="expression" dxfId="276" priority="8">
      <formula>$B65=""</formula>
    </cfRule>
  </conditionalFormatting>
  <conditionalFormatting sqref="H65">
    <cfRule type="expression" dxfId="275" priority="7">
      <formula>$B65=""</formula>
    </cfRule>
  </conditionalFormatting>
  <conditionalFormatting sqref="G64">
    <cfRule type="expression" dxfId="274" priority="6">
      <formula>$B64=""</formula>
    </cfRule>
  </conditionalFormatting>
  <conditionalFormatting sqref="H64">
    <cfRule type="expression" dxfId="273" priority="5">
      <formula>$B64=""</formula>
    </cfRule>
  </conditionalFormatting>
  <conditionalFormatting sqref="J65">
    <cfRule type="expression" dxfId="272" priority="4">
      <formula>$B65=""</formula>
    </cfRule>
  </conditionalFormatting>
  <conditionalFormatting sqref="J64">
    <cfRule type="expression" dxfId="271" priority="3">
      <formula>$B64=""</formula>
    </cfRule>
  </conditionalFormatting>
  <conditionalFormatting sqref="AE6:AE14">
    <cfRule type="cellIs" dxfId="270" priority="2" operator="equal">
      <formula>0</formula>
    </cfRule>
  </conditionalFormatting>
  <conditionalFormatting sqref="AE6:AE14">
    <cfRule type="cellIs" dxfId="269" priority="1" operator="equal">
      <formula>0</formula>
    </cfRule>
  </conditionalFormatting>
  <dataValidations count="1">
    <dataValidation type="list" allowBlank="1" showInputMessage="1" showErrorMessage="1" sqref="D14" xr:uid="{00000000-0002-0000-0E00-000000000000}">
      <formula1>$AK$5:$AK$6</formula1>
    </dataValidation>
  </dataValidations>
  <pageMargins left="0.7" right="0.7" top="0.78740157500000008" bottom="0.78740157500000008" header="0.3" footer="0.3"/>
  <pageSetup paperSize="9" scale="30" orientation="portrait"/>
  <extLst>
    <ext xmlns:x14="http://schemas.microsoft.com/office/spreadsheetml/2009/9/main" uri="{78C0D931-6437-407d-A8EE-F0AAD7539E65}">
      <x14:conditionalFormattings>
        <x14:conditionalFormatting xmlns:xm="http://schemas.microsoft.com/office/excel/2006/main">
          <x14:cfRule type="expression" priority="236" id="{565E5064-44A7-4390-BD9C-F4B5D074EB12}">
            <xm:f>AND($D48&gt;='Basisdaten zum Projekt'!$D$34,$D48&lt;='Basisdaten zum Projekt'!$E$34,'Basisdaten zum Projekt'!$F$34="x")</xm:f>
            <x14:dxf>
              <fill>
                <patternFill patternType="solid">
                  <fgColor indexed="26"/>
                  <bgColor indexed="26"/>
                </patternFill>
              </fill>
            </x14:dxf>
          </x14:cfRule>
          <xm:sqref>AB48:AB59 AB78:AB89 AB93:AB104 AB108:AB119 AB123:AB134 AB138:AB149</xm:sqref>
        </x14:conditionalFormatting>
        <x14:conditionalFormatting xmlns:xm="http://schemas.microsoft.com/office/excel/2006/main">
          <x14:cfRule type="expression" priority="235" id="{5C164520-ECBF-4F94-82E5-D12B53D4B56A}">
            <xm:f>AND($D48&gt;='Basisdaten zum Projekt'!$D$33,$D48&lt;='Basisdaten zum Projekt'!$E$33,'Basisdaten zum Projekt'!$F$33="x")</xm:f>
            <x14:dxf>
              <fill>
                <patternFill patternType="solid">
                  <fgColor indexed="26"/>
                  <bgColor indexed="26"/>
                </patternFill>
              </fill>
            </x14:dxf>
          </x14:cfRule>
          <xm:sqref>AA48:AA59 AA78:AA89 AA93:AA104 AA108:AA119 AA123:AA134 AA138:AA149</xm:sqref>
        </x14:conditionalFormatting>
        <x14:conditionalFormatting xmlns:xm="http://schemas.microsoft.com/office/excel/2006/main">
          <x14:cfRule type="expression" priority="234" id="{A66358E1-6DA4-479F-9040-F585580EF7E3}">
            <xm:f>AND($D48&gt;='Basisdaten zum Projekt'!$D$32,$D48&lt;='Basisdaten zum Projekt'!$E$32,'Basisdaten zum Projekt'!$F$32="x")</xm:f>
            <x14:dxf>
              <fill>
                <patternFill patternType="solid">
                  <fgColor indexed="26"/>
                  <bgColor indexed="26"/>
                </patternFill>
              </fill>
            </x14:dxf>
          </x14:cfRule>
          <xm:sqref>Z48:Z59 Z78:Z89 Z93:Z104 Z108:Z119 Z123:Z134 Z138:Z149</xm:sqref>
        </x14:conditionalFormatting>
        <x14:conditionalFormatting xmlns:xm="http://schemas.microsoft.com/office/excel/2006/main">
          <x14:cfRule type="expression" priority="233" id="{D1086B9F-4C6E-424F-8771-3243D6DA5FC0}">
            <xm:f>AND($D48&gt;='Basisdaten zum Projekt'!$D$31,$D48&lt;='Basisdaten zum Projekt'!$E$31,'Basisdaten zum Projekt'!$F$31="x")</xm:f>
            <x14:dxf>
              <fill>
                <patternFill patternType="solid">
                  <fgColor indexed="26"/>
                  <bgColor indexed="26"/>
                </patternFill>
              </fill>
            </x14:dxf>
          </x14:cfRule>
          <xm:sqref>Y48:Y59 Y78:Y89 Y93:Y104 Y108:Y119 Y123:Y134 Y138:Y149</xm:sqref>
        </x14:conditionalFormatting>
        <x14:conditionalFormatting xmlns:xm="http://schemas.microsoft.com/office/excel/2006/main">
          <x14:cfRule type="expression" priority="232" id="{13F0784B-D9C8-45F6-8E9B-CEA903CD1EF8}">
            <xm:f>AND($D48&gt;='Basisdaten zum Projekt'!$D$30,$D48&lt;='Basisdaten zum Projekt'!$E$30,'Basisdaten zum Projekt'!$F$30="x")</xm:f>
            <x14:dxf>
              <fill>
                <patternFill patternType="solid">
                  <fgColor indexed="26"/>
                  <bgColor indexed="26"/>
                </patternFill>
              </fill>
            </x14:dxf>
          </x14:cfRule>
          <xm:sqref>X48:X59 X78:X89 X93:X104 X108:X119 X123:X134 X138:X149</xm:sqref>
        </x14:conditionalFormatting>
        <x14:conditionalFormatting xmlns:xm="http://schemas.microsoft.com/office/excel/2006/main">
          <x14:cfRule type="expression" priority="231" id="{6F1CC247-A74A-4F50-ADDE-C1856A5B6AEF}">
            <xm:f>AND($D48&gt;='Basisdaten zum Projekt'!$D$29,$D48&lt;='Basisdaten zum Projekt'!$E$29,'Basisdaten zum Projekt'!$F$29="x")</xm:f>
            <x14:dxf>
              <fill>
                <patternFill patternType="solid">
                  <fgColor indexed="26"/>
                  <bgColor indexed="26"/>
                </patternFill>
              </fill>
            </x14:dxf>
          </x14:cfRule>
          <xm:sqref>W48:W59 W78:W89 W93:W104 W108:W119 W123:W134 W138:W149</xm:sqref>
        </x14:conditionalFormatting>
        <x14:conditionalFormatting xmlns:xm="http://schemas.microsoft.com/office/excel/2006/main">
          <x14:cfRule type="expression" priority="230" id="{10EA261A-BCF3-43DF-882B-71C97AF6A765}">
            <xm:f>AND($D48&gt;='Basisdaten zum Projekt'!$D$28,$D48&lt;='Basisdaten zum Projekt'!$E$28,'Basisdaten zum Projekt'!$F$28="x")</xm:f>
            <x14:dxf>
              <fill>
                <patternFill patternType="solid">
                  <fgColor indexed="26"/>
                  <bgColor indexed="26"/>
                </patternFill>
              </fill>
            </x14:dxf>
          </x14:cfRule>
          <xm:sqref>V48:V59 V78:V89 V93:V104 V108:V119 V123:V134 V138:V149</xm:sqref>
        </x14:conditionalFormatting>
        <x14:conditionalFormatting xmlns:xm="http://schemas.microsoft.com/office/excel/2006/main">
          <x14:cfRule type="expression" priority="229" id="{3F818F21-19DC-4EB5-914A-6BC77958C8A4}">
            <xm:f>AND(D48&gt;='Basisdaten zum Projekt'!$D$27,D48&lt;='Basisdaten zum Projekt'!$E$27,'Basisdaten zum Projekt'!$F$27="x")</xm:f>
            <x14:dxf>
              <fill>
                <patternFill patternType="solid">
                  <fgColor indexed="26"/>
                  <bgColor indexed="26"/>
                </patternFill>
              </fill>
            </x14:dxf>
          </x14:cfRule>
          <xm:sqref>U48:U59 U78:U89 U93:U104 U108:U119 U123:U134 U138:U149</xm:sqref>
        </x14:conditionalFormatting>
        <x14:conditionalFormatting xmlns:xm="http://schemas.microsoft.com/office/excel/2006/main">
          <x14:cfRule type="expression" priority="228" id="{36A0ED9D-37F8-4E3A-A197-A304DFEA44E7}">
            <xm:f>AND($D48&gt;='Basisdaten zum Projekt'!$D$26,$D48&lt;='Basisdaten zum Projekt'!$E$26,'Basisdaten zum Projekt'!$F$26="x")</xm:f>
            <x14:dxf>
              <fill>
                <patternFill patternType="solid">
                  <fgColor indexed="26"/>
                  <bgColor indexed="26"/>
                </patternFill>
              </fill>
            </x14:dxf>
          </x14:cfRule>
          <xm:sqref>T48:T59 T78:T89 T93:T104 T108:T119 T123:T134 T138:T149</xm:sqref>
        </x14:conditionalFormatting>
        <x14:conditionalFormatting xmlns:xm="http://schemas.microsoft.com/office/excel/2006/main">
          <x14:cfRule type="expression" priority="227" id="{F1063210-08E7-4E75-AC53-010C91E87F9C}">
            <xm:f>AND($D48&gt;='Basisdaten zum Projekt'!$D$25,$D48&lt;='Basisdaten zum Projekt'!$E$25,'Basisdaten zum Projekt'!$F$25="x")</xm:f>
            <x14:dxf>
              <fill>
                <patternFill patternType="solid">
                  <fgColor indexed="26"/>
                  <bgColor indexed="26"/>
                </patternFill>
              </fill>
            </x14:dxf>
          </x14:cfRule>
          <xm:sqref>S48:S59 S78:S89 S93:S104 S108:S119 S123:S134 S138:S149</xm:sqref>
        </x14:conditionalFormatting>
        <x14:conditionalFormatting xmlns:xm="http://schemas.microsoft.com/office/excel/2006/main">
          <x14:cfRule type="expression" priority="226" id="{2715099D-A47C-41D2-8650-9D1FC599DF89}">
            <xm:f>AND($D48&gt;='Basisdaten zum Projekt'!$D$24,$D48&lt;='Basisdaten zum Projekt'!$E$24,'Basisdaten zum Projekt'!$F$24="x")</xm:f>
            <x14:dxf>
              <fill>
                <patternFill patternType="solid">
                  <fgColor indexed="26"/>
                  <bgColor indexed="26"/>
                </patternFill>
              </fill>
            </x14:dxf>
          </x14:cfRule>
          <xm:sqref>R48:R59 R78:R89 R93:R104 R108:R119 R123:R134 R138:R149</xm:sqref>
        </x14:conditionalFormatting>
        <x14:conditionalFormatting xmlns:xm="http://schemas.microsoft.com/office/excel/2006/main">
          <x14:cfRule type="expression" priority="225" id="{A5B090E0-46B5-41EE-B9CD-9CEAE8903E64}">
            <xm:f>AND($D48&gt;='Basisdaten zum Projekt'!$D$23,$D48&lt;='Basisdaten zum Projekt'!$E$23,'Basisdaten zum Projekt'!$F$23="x")</xm:f>
            <x14:dxf>
              <fill>
                <patternFill patternType="solid">
                  <fgColor indexed="26"/>
                  <bgColor indexed="26"/>
                </patternFill>
              </fill>
            </x14:dxf>
          </x14:cfRule>
          <xm:sqref>Q48:Q59 Q78:Q89 Q93:Q104 Q108:Q119 Q123:Q134 Q138:Q149</xm:sqref>
        </x14:conditionalFormatting>
        <x14:conditionalFormatting xmlns:xm="http://schemas.microsoft.com/office/excel/2006/main">
          <x14:cfRule type="expression" priority="224" id="{25CD8BE7-E6B2-4847-9CCC-398D8021392C}">
            <xm:f>AND($D48&gt;='Basisdaten zum Projekt'!$D$22,$D48&lt;='Basisdaten zum Projekt'!$E$22,'Basisdaten zum Projekt'!$F$22="x")</xm:f>
            <x14:dxf>
              <fill>
                <patternFill patternType="solid">
                  <fgColor indexed="26"/>
                  <bgColor indexed="26"/>
                </patternFill>
              </fill>
            </x14:dxf>
          </x14:cfRule>
          <xm:sqref>P48:P59 P78:P89 P93:P104 P108:P119 P123:P134 P138:P149</xm:sqref>
        </x14:conditionalFormatting>
        <x14:conditionalFormatting xmlns:xm="http://schemas.microsoft.com/office/excel/2006/main">
          <x14:cfRule type="expression" priority="223" id="{8A51E468-0CAA-4E55-85BC-7F50B95929B8}">
            <xm:f>AND($D48&gt;='Basisdaten zum Projekt'!$D$21,$D48&lt;='Basisdaten zum Projekt'!$E$21,'Basisdaten zum Projekt'!$F$21="x")</xm:f>
            <x14:dxf>
              <fill>
                <patternFill patternType="solid">
                  <fgColor indexed="26"/>
                  <bgColor indexed="26"/>
                </patternFill>
              </fill>
            </x14:dxf>
          </x14:cfRule>
          <xm:sqref>O48:O59 O78:O89 O93:O104 O108:O119 O123:O134 O138:O149</xm:sqref>
        </x14:conditionalFormatting>
        <x14:conditionalFormatting xmlns:xm="http://schemas.microsoft.com/office/excel/2006/main">
          <x14:cfRule type="expression" priority="222" id="{076667D0-3FFD-407B-886E-21DE51B30A74}">
            <xm:f>AND($D48&gt;='Basisdaten zum Projekt'!$D$20,$D48&lt;='Basisdaten zum Projekt'!$E$20,'Basisdaten zum Projekt'!$F$20="x")</xm:f>
            <x14:dxf>
              <fill>
                <patternFill patternType="solid">
                  <fgColor indexed="26"/>
                  <bgColor indexed="26"/>
                </patternFill>
              </fill>
            </x14:dxf>
          </x14:cfRule>
          <xm:sqref>N48:N59 N78:N89 N93:N104 N108:N119 N123:N134 N138:N149</xm:sqref>
        </x14:conditionalFormatting>
        <x14:conditionalFormatting xmlns:xm="http://schemas.microsoft.com/office/excel/2006/main">
          <x14:cfRule type="cellIs" priority="208" operator="greaterThan" id="{D43B38BC-E535-43F0-A77C-ABA86E2E81B7}">
            <xm:f>'Basisdaten zum Projekt'!$C$7</xm:f>
            <x14:dxf>
              <font>
                <color rgb="FFF2F2F2"/>
              </font>
            </x14:dxf>
          </x14:cfRule>
          <xm:sqref>C48:C62 C75:C77 C90:C149</xm:sqref>
        </x14:conditionalFormatting>
        <x14:conditionalFormatting xmlns:xm="http://schemas.microsoft.com/office/excel/2006/main">
          <x14:cfRule type="cellIs" priority="101" operator="greaterThan" id="{C66399F0-B913-4B12-9C91-B1E51FCF7D2B}">
            <xm:f>'Basisdaten zum Projekt'!$C$7</xm:f>
            <x14:dxf>
              <font>
                <color rgb="FFF2F2F2"/>
              </font>
            </x14:dxf>
          </x14:cfRule>
          <xm:sqref>C63:C74</xm:sqref>
        </x14:conditionalFormatting>
        <x14:conditionalFormatting xmlns:xm="http://schemas.microsoft.com/office/excel/2006/main">
          <x14:cfRule type="cellIs" priority="95" operator="greaterThan" id="{3564125A-C081-4812-BC29-E28F06A3AFA4}">
            <xm:f>'Basisdaten zum Projekt'!$C$7</xm:f>
            <x14:dxf>
              <font>
                <color rgb="FFF2F2F2"/>
              </font>
            </x14:dxf>
          </x14:cfRule>
          <xm:sqref>C78:C89</xm:sqref>
        </x14:conditionalFormatting>
        <x14:conditionalFormatting xmlns:xm="http://schemas.microsoft.com/office/excel/2006/main">
          <x14:cfRule type="expression" priority="61" id="{7A0C861F-9F6B-462E-AEA2-02A3DCF8F05A}">
            <xm:f>AND($D63&gt;='Basisdaten zum Projekt'!$D$34,$D63&lt;='Basisdaten zum Projekt'!$E$34,'Basisdaten zum Projekt'!$F$34="x")</xm:f>
            <x14:dxf>
              <fill>
                <patternFill patternType="solid">
                  <fgColor indexed="26"/>
                  <bgColor indexed="26"/>
                </patternFill>
              </fill>
            </x14:dxf>
          </x14:cfRule>
          <xm:sqref>AB63:AB74</xm:sqref>
        </x14:conditionalFormatting>
        <x14:conditionalFormatting xmlns:xm="http://schemas.microsoft.com/office/excel/2006/main">
          <x14:cfRule type="expression" priority="60" id="{67714488-3073-4EDF-AED5-31D9B287933A}">
            <xm:f>AND($D63&gt;='Basisdaten zum Projekt'!$D$33,$D63&lt;='Basisdaten zum Projekt'!$E$33,'Basisdaten zum Projekt'!$F$33="x")</xm:f>
            <x14:dxf>
              <fill>
                <patternFill patternType="solid">
                  <fgColor indexed="26"/>
                  <bgColor indexed="26"/>
                </patternFill>
              </fill>
            </x14:dxf>
          </x14:cfRule>
          <xm:sqref>AA63:AA74</xm:sqref>
        </x14:conditionalFormatting>
        <x14:conditionalFormatting xmlns:xm="http://schemas.microsoft.com/office/excel/2006/main">
          <x14:cfRule type="expression" priority="59" id="{82C74F20-8926-4438-BFE1-DD9E860C8B86}">
            <xm:f>AND($D63&gt;='Basisdaten zum Projekt'!$D$32,$D63&lt;='Basisdaten zum Projekt'!$E$32,'Basisdaten zum Projekt'!$F$32="x")</xm:f>
            <x14:dxf>
              <fill>
                <patternFill patternType="solid">
                  <fgColor indexed="26"/>
                  <bgColor indexed="26"/>
                </patternFill>
              </fill>
            </x14:dxf>
          </x14:cfRule>
          <xm:sqref>Z63:Z74</xm:sqref>
        </x14:conditionalFormatting>
        <x14:conditionalFormatting xmlns:xm="http://schemas.microsoft.com/office/excel/2006/main">
          <x14:cfRule type="expression" priority="58" id="{D6C396D6-F03C-4650-981F-E05E4367A84A}">
            <xm:f>AND($D63&gt;='Basisdaten zum Projekt'!$D$31,$D63&lt;='Basisdaten zum Projekt'!$E$31,'Basisdaten zum Projekt'!$F$31="x")</xm:f>
            <x14:dxf>
              <fill>
                <patternFill patternType="solid">
                  <fgColor indexed="26"/>
                  <bgColor indexed="26"/>
                </patternFill>
              </fill>
            </x14:dxf>
          </x14:cfRule>
          <xm:sqref>Y63:Y74</xm:sqref>
        </x14:conditionalFormatting>
        <x14:conditionalFormatting xmlns:xm="http://schemas.microsoft.com/office/excel/2006/main">
          <x14:cfRule type="expression" priority="57" id="{B8EE6834-0F09-424C-B8E8-861EFD8C7C52}">
            <xm:f>AND($D63&gt;='Basisdaten zum Projekt'!$D$30,$D63&lt;='Basisdaten zum Projekt'!$E$30,'Basisdaten zum Projekt'!$F$30="x")</xm:f>
            <x14:dxf>
              <fill>
                <patternFill patternType="solid">
                  <fgColor indexed="26"/>
                  <bgColor indexed="26"/>
                </patternFill>
              </fill>
            </x14:dxf>
          </x14:cfRule>
          <xm:sqref>X63:X74</xm:sqref>
        </x14:conditionalFormatting>
        <x14:conditionalFormatting xmlns:xm="http://schemas.microsoft.com/office/excel/2006/main">
          <x14:cfRule type="expression" priority="56" id="{5FDF7971-7176-46DC-BD4A-E9AF673DB2F9}">
            <xm:f>AND($D63&gt;='Basisdaten zum Projekt'!$D$29,$D63&lt;='Basisdaten zum Projekt'!$E$29,'Basisdaten zum Projekt'!$F$29="x")</xm:f>
            <x14:dxf>
              <fill>
                <patternFill patternType="solid">
                  <fgColor indexed="26"/>
                  <bgColor indexed="26"/>
                </patternFill>
              </fill>
            </x14:dxf>
          </x14:cfRule>
          <xm:sqref>W63:W74</xm:sqref>
        </x14:conditionalFormatting>
        <x14:conditionalFormatting xmlns:xm="http://schemas.microsoft.com/office/excel/2006/main">
          <x14:cfRule type="expression" priority="55" id="{377AD7C5-6C42-436B-9DF5-30A996A34A24}">
            <xm:f>AND($D63&gt;='Basisdaten zum Projekt'!$D$28,$D63&lt;='Basisdaten zum Projekt'!$E$28,'Basisdaten zum Projekt'!$F$28="x")</xm:f>
            <x14:dxf>
              <fill>
                <patternFill patternType="solid">
                  <fgColor indexed="26"/>
                  <bgColor indexed="26"/>
                </patternFill>
              </fill>
            </x14:dxf>
          </x14:cfRule>
          <xm:sqref>V63:V74</xm:sqref>
        </x14:conditionalFormatting>
        <x14:conditionalFormatting xmlns:xm="http://schemas.microsoft.com/office/excel/2006/main">
          <x14:cfRule type="expression" priority="54" id="{DF670A7E-2578-4559-9463-2657E4331F9B}">
            <xm:f>AND(D63&gt;='Basisdaten zum Projekt'!$D$27,D63&lt;='Basisdaten zum Projekt'!$E$27,'Basisdaten zum Projekt'!$F$27="x")</xm:f>
            <x14:dxf>
              <fill>
                <patternFill patternType="solid">
                  <fgColor indexed="26"/>
                  <bgColor indexed="26"/>
                </patternFill>
              </fill>
            </x14:dxf>
          </x14:cfRule>
          <xm:sqref>U63:U74</xm:sqref>
        </x14:conditionalFormatting>
        <x14:conditionalFormatting xmlns:xm="http://schemas.microsoft.com/office/excel/2006/main">
          <x14:cfRule type="expression" priority="53" id="{E22F106F-05C7-460E-ACF9-456AFE0AA026}">
            <xm:f>AND($D63&gt;='Basisdaten zum Projekt'!$D$26,$D63&lt;='Basisdaten zum Projekt'!$E$26,'Basisdaten zum Projekt'!$F$26="x")</xm:f>
            <x14:dxf>
              <fill>
                <patternFill patternType="solid">
                  <fgColor indexed="26"/>
                  <bgColor indexed="26"/>
                </patternFill>
              </fill>
            </x14:dxf>
          </x14:cfRule>
          <xm:sqref>T63:T74</xm:sqref>
        </x14:conditionalFormatting>
        <x14:conditionalFormatting xmlns:xm="http://schemas.microsoft.com/office/excel/2006/main">
          <x14:cfRule type="expression" priority="52" id="{3C66918B-0B50-4572-BAEB-C5C1C31FAF87}">
            <xm:f>AND($D63&gt;='Basisdaten zum Projekt'!$D$25,$D63&lt;='Basisdaten zum Projekt'!$E$25,'Basisdaten zum Projekt'!$F$25="x")</xm:f>
            <x14:dxf>
              <fill>
                <patternFill patternType="solid">
                  <fgColor indexed="26"/>
                  <bgColor indexed="26"/>
                </patternFill>
              </fill>
            </x14:dxf>
          </x14:cfRule>
          <xm:sqref>S63:S74</xm:sqref>
        </x14:conditionalFormatting>
        <x14:conditionalFormatting xmlns:xm="http://schemas.microsoft.com/office/excel/2006/main">
          <x14:cfRule type="expression" priority="51" id="{A987E1FD-CEC8-455B-A28C-8D44A628C418}">
            <xm:f>AND($D63&gt;='Basisdaten zum Projekt'!$D$24,$D63&lt;='Basisdaten zum Projekt'!$E$24,'Basisdaten zum Projekt'!$F$24="x")</xm:f>
            <x14:dxf>
              <fill>
                <patternFill patternType="solid">
                  <fgColor indexed="26"/>
                  <bgColor indexed="26"/>
                </patternFill>
              </fill>
            </x14:dxf>
          </x14:cfRule>
          <xm:sqref>R63:R74</xm:sqref>
        </x14:conditionalFormatting>
        <x14:conditionalFormatting xmlns:xm="http://schemas.microsoft.com/office/excel/2006/main">
          <x14:cfRule type="expression" priority="50" id="{2D3271E9-4FAE-4DE7-A4A5-7AF4128F891A}">
            <xm:f>AND($D63&gt;='Basisdaten zum Projekt'!$D$23,$D63&lt;='Basisdaten zum Projekt'!$E$23,'Basisdaten zum Projekt'!$F$23="x")</xm:f>
            <x14:dxf>
              <fill>
                <patternFill patternType="solid">
                  <fgColor indexed="26"/>
                  <bgColor indexed="26"/>
                </patternFill>
              </fill>
            </x14:dxf>
          </x14:cfRule>
          <xm:sqref>Q63:Q74</xm:sqref>
        </x14:conditionalFormatting>
        <x14:conditionalFormatting xmlns:xm="http://schemas.microsoft.com/office/excel/2006/main">
          <x14:cfRule type="expression" priority="49" id="{04295817-8D29-41DD-A76D-D296D92F0708}">
            <xm:f>AND($D63&gt;='Basisdaten zum Projekt'!$D$22,$D63&lt;='Basisdaten zum Projekt'!$E$22,'Basisdaten zum Projekt'!$F$22="x")</xm:f>
            <x14:dxf>
              <fill>
                <patternFill patternType="solid">
                  <fgColor indexed="26"/>
                  <bgColor indexed="26"/>
                </patternFill>
              </fill>
            </x14:dxf>
          </x14:cfRule>
          <xm:sqref>P63:P74</xm:sqref>
        </x14:conditionalFormatting>
        <x14:conditionalFormatting xmlns:xm="http://schemas.microsoft.com/office/excel/2006/main">
          <x14:cfRule type="expression" priority="48" id="{94C0683C-98B6-4E51-82BD-CF18B645E0CC}">
            <xm:f>AND($D63&gt;='Basisdaten zum Projekt'!$D$21,$D63&lt;='Basisdaten zum Projekt'!$E$21,'Basisdaten zum Projekt'!$F$21="x")</xm:f>
            <x14:dxf>
              <fill>
                <patternFill patternType="solid">
                  <fgColor indexed="26"/>
                  <bgColor indexed="26"/>
                </patternFill>
              </fill>
            </x14:dxf>
          </x14:cfRule>
          <xm:sqref>O63:O74</xm:sqref>
        </x14:conditionalFormatting>
        <x14:conditionalFormatting xmlns:xm="http://schemas.microsoft.com/office/excel/2006/main">
          <x14:cfRule type="expression" priority="47" id="{97476200-893A-4D02-BEA4-D04495E2B387}">
            <xm:f>AND($D63&gt;='Basisdaten zum Projekt'!$D$20,$D63&lt;='Basisdaten zum Projekt'!$E$20,'Basisdaten zum Projekt'!$F$20="x")</xm:f>
            <x14:dxf>
              <fill>
                <patternFill patternType="solid">
                  <fgColor indexed="26"/>
                  <bgColor indexed="26"/>
                </patternFill>
              </fill>
            </x14:dxf>
          </x14:cfRule>
          <xm:sqref>N63:N74</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xr:uid="{00000000-0002-0000-0E00-000001000000}">
          <x14:formula1>
            <xm:f>'Übersicht Berichte'!$A$3:$A$8</xm:f>
          </x14:formula1>
          <xm:sqref>H5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3:AL180"/>
  <sheetViews>
    <sheetView showGridLines="0" topLeftCell="Z1" zoomScale="70" zoomScaleNormal="70" workbookViewId="0">
      <selection activeCell="AE6" sqref="AE6:AE14"/>
    </sheetView>
  </sheetViews>
  <sheetFormatPr baseColWidth="10" defaultColWidth="11.5546875" defaultRowHeight="15" outlineLevelRow="1" outlineLevelCol="1" x14ac:dyDescent="0.25"/>
  <cols>
    <col min="1" max="2" width="11.109375" style="4" customWidth="1"/>
    <col min="3" max="11" width="14.6640625" style="4" customWidth="1"/>
    <col min="12" max="12" width="4.77734375" style="4" customWidth="1"/>
    <col min="13" max="13" width="9.5546875" style="4" customWidth="1"/>
    <col min="14" max="14" width="10" style="4" customWidth="1"/>
    <col min="15" max="15" width="10.5546875" style="4" customWidth="1"/>
    <col min="16" max="18" width="10.33203125" style="4" customWidth="1"/>
    <col min="19" max="28" width="10.33203125" style="4" customWidth="1" outlineLevel="1"/>
    <col min="29" max="29" width="10.21875" style="4" bestFit="1" customWidth="1"/>
    <col min="30" max="30" width="19.5546875" style="4" bestFit="1" customWidth="1"/>
    <col min="31" max="31" width="14.77734375" style="4" customWidth="1"/>
    <col min="32" max="36" width="11.5546875" style="4"/>
    <col min="37" max="37" width="0" style="4" hidden="1" customWidth="1"/>
    <col min="38" max="16384" width="11.5546875" style="4"/>
  </cols>
  <sheetData>
    <row r="3" spans="3:38" ht="60.75" customHeight="1" x14ac:dyDescent="0.5">
      <c r="C3" s="370" t="s">
        <v>300</v>
      </c>
      <c r="D3" s="370"/>
      <c r="E3" s="370"/>
      <c r="F3" s="370"/>
      <c r="G3" s="370"/>
      <c r="H3" s="370"/>
      <c r="M3" s="376" t="s">
        <v>301</v>
      </c>
      <c r="N3" s="376"/>
      <c r="O3" s="376"/>
      <c r="P3" s="376"/>
      <c r="Q3" s="376"/>
      <c r="R3" s="376"/>
      <c r="S3" s="376"/>
      <c r="T3" s="376"/>
      <c r="U3" s="376"/>
      <c r="V3" s="376"/>
      <c r="W3" s="376"/>
      <c r="X3" s="376"/>
      <c r="Y3" s="376"/>
      <c r="Z3" s="376"/>
      <c r="AA3" s="376"/>
      <c r="AB3" s="376"/>
      <c r="AC3" s="376"/>
      <c r="AD3" s="376"/>
      <c r="AE3" s="376"/>
      <c r="AF3" s="190"/>
      <c r="AG3" s="190"/>
      <c r="AH3" s="190"/>
      <c r="AI3" s="190"/>
      <c r="AJ3" s="190"/>
      <c r="AK3" s="190"/>
      <c r="AL3" s="190"/>
    </row>
    <row r="4" spans="3:38" ht="15.75" thickBot="1" x14ac:dyDescent="0.3">
      <c r="K4" s="76"/>
      <c r="N4" s="77"/>
    </row>
    <row r="5" spans="3:38" ht="37.5" customHeight="1" x14ac:dyDescent="0.25">
      <c r="C5" s="78" t="s">
        <v>302</v>
      </c>
      <c r="D5" s="207"/>
      <c r="E5" s="79"/>
      <c r="F5" s="80"/>
      <c r="G5" s="230" t="s">
        <v>303</v>
      </c>
      <c r="H5" s="239"/>
      <c r="N5" s="81" t="s">
        <v>304</v>
      </c>
      <c r="O5" s="81" t="s">
        <v>305</v>
      </c>
      <c r="P5" s="81" t="s">
        <v>306</v>
      </c>
      <c r="Q5" s="81" t="s">
        <v>307</v>
      </c>
      <c r="R5" s="81" t="s">
        <v>308</v>
      </c>
      <c r="S5" s="81" t="s">
        <v>309</v>
      </c>
      <c r="T5" s="81" t="s">
        <v>310</v>
      </c>
      <c r="U5" s="81" t="s">
        <v>311</v>
      </c>
      <c r="V5" s="81" t="s">
        <v>312</v>
      </c>
      <c r="W5" s="81" t="s">
        <v>313</v>
      </c>
      <c r="X5" s="81" t="s">
        <v>314</v>
      </c>
      <c r="Y5" s="81" t="s">
        <v>315</v>
      </c>
      <c r="Z5" s="81" t="s">
        <v>316</v>
      </c>
      <c r="AA5" s="81" t="s">
        <v>317</v>
      </c>
      <c r="AB5" s="81" t="s">
        <v>291</v>
      </c>
      <c r="AC5" s="82" t="s">
        <v>292</v>
      </c>
      <c r="AD5" s="83" t="s">
        <v>318</v>
      </c>
      <c r="AE5" s="84" t="s">
        <v>319</v>
      </c>
      <c r="AK5" s="4" t="s">
        <v>320</v>
      </c>
    </row>
    <row r="6" spans="3:38" ht="18.75" outlineLevel="1" x14ac:dyDescent="0.3">
      <c r="C6" s="85" t="s">
        <v>321</v>
      </c>
      <c r="D6" s="371"/>
      <c r="E6" s="372"/>
      <c r="G6" s="230" t="s">
        <v>322</v>
      </c>
      <c r="H6" s="240"/>
      <c r="M6" s="249" t="s">
        <v>77</v>
      </c>
      <c r="N6" s="214"/>
      <c r="O6" s="86"/>
      <c r="P6" s="86"/>
      <c r="Q6" s="86"/>
      <c r="R6" s="86"/>
      <c r="S6" s="86">
        <v>0</v>
      </c>
      <c r="T6" s="86">
        <v>0</v>
      </c>
      <c r="U6" s="86">
        <v>0</v>
      </c>
      <c r="V6" s="86">
        <v>0</v>
      </c>
      <c r="W6" s="86">
        <v>0</v>
      </c>
      <c r="X6" s="86">
        <v>0</v>
      </c>
      <c r="Y6" s="86">
        <v>0</v>
      </c>
      <c r="Z6" s="86">
        <v>0</v>
      </c>
      <c r="AA6" s="86">
        <v>0</v>
      </c>
      <c r="AB6" s="86">
        <v>0</v>
      </c>
      <c r="AC6" s="196">
        <f t="shared" ref="AC6:AC14" si="0">SUM(N6:AB6)</f>
        <v>0</v>
      </c>
      <c r="AD6" s="265"/>
      <c r="AE6" s="88"/>
      <c r="AK6" s="4" t="s">
        <v>323</v>
      </c>
    </row>
    <row r="7" spans="3:38" ht="18.75" outlineLevel="1" x14ac:dyDescent="0.3">
      <c r="C7" s="89"/>
      <c r="H7" s="90"/>
      <c r="M7" s="251" t="s">
        <v>142</v>
      </c>
      <c r="N7" s="86"/>
      <c r="O7" s="86"/>
      <c r="P7" s="86"/>
      <c r="Q7" s="86"/>
      <c r="R7" s="86"/>
      <c r="S7" s="86"/>
      <c r="T7" s="86"/>
      <c r="U7" s="86"/>
      <c r="V7" s="86"/>
      <c r="W7" s="86"/>
      <c r="X7" s="86"/>
      <c r="Y7" s="86"/>
      <c r="Z7" s="86"/>
      <c r="AA7" s="86"/>
      <c r="AB7" s="86"/>
      <c r="AC7" s="196">
        <f t="shared" si="0"/>
        <v>0</v>
      </c>
      <c r="AD7" s="265"/>
      <c r="AE7" s="88"/>
    </row>
    <row r="8" spans="3:38" ht="18.75" customHeight="1" outlineLevel="1" x14ac:dyDescent="0.3">
      <c r="C8" s="379" t="s">
        <v>324</v>
      </c>
      <c r="D8" s="231" t="s">
        <v>83</v>
      </c>
      <c r="E8" s="231" t="s">
        <v>84</v>
      </c>
      <c r="F8" s="231" t="s">
        <v>325</v>
      </c>
      <c r="G8" s="231" t="s">
        <v>326</v>
      </c>
      <c r="H8" s="231" t="s">
        <v>327</v>
      </c>
      <c r="M8" s="252" t="s">
        <v>78</v>
      </c>
      <c r="N8" s="86"/>
      <c r="O8" s="86"/>
      <c r="P8" s="86"/>
      <c r="Q8" s="86"/>
      <c r="R8" s="86"/>
      <c r="S8" s="86"/>
      <c r="T8" s="86"/>
      <c r="U8" s="86"/>
      <c r="V8" s="86"/>
      <c r="W8" s="86"/>
      <c r="X8" s="86"/>
      <c r="Y8" s="86"/>
      <c r="Z8" s="86"/>
      <c r="AA8" s="86"/>
      <c r="AB8" s="86"/>
      <c r="AC8" s="196">
        <f t="shared" si="0"/>
        <v>0</v>
      </c>
      <c r="AD8" s="265"/>
      <c r="AE8" s="88"/>
    </row>
    <row r="9" spans="3:38" ht="18.75" outlineLevel="1" x14ac:dyDescent="0.3">
      <c r="C9" s="380"/>
      <c r="D9" s="91"/>
      <c r="E9" s="91"/>
      <c r="F9" s="206"/>
      <c r="G9" s="93"/>
      <c r="H9" s="93"/>
      <c r="M9" s="253" t="s">
        <v>177</v>
      </c>
      <c r="N9" s="86"/>
      <c r="O9" s="86"/>
      <c r="P9" s="86"/>
      <c r="Q9" s="86"/>
      <c r="R9" s="86"/>
      <c r="S9" s="86"/>
      <c r="T9" s="86"/>
      <c r="U9" s="86"/>
      <c r="V9" s="86"/>
      <c r="W9" s="86"/>
      <c r="X9" s="86"/>
      <c r="Y9" s="86"/>
      <c r="Z9" s="86"/>
      <c r="AA9" s="86"/>
      <c r="AB9" s="86"/>
      <c r="AC9" s="196">
        <f t="shared" si="0"/>
        <v>0</v>
      </c>
      <c r="AD9" s="265"/>
      <c r="AE9" s="88"/>
    </row>
    <row r="10" spans="3:38" ht="18.75" outlineLevel="1" x14ac:dyDescent="0.3">
      <c r="C10" s="380"/>
      <c r="D10" s="91"/>
      <c r="E10" s="91"/>
      <c r="F10" s="206"/>
      <c r="G10" s="93"/>
      <c r="H10" s="93"/>
      <c r="M10" s="254" t="s">
        <v>79</v>
      </c>
      <c r="N10" s="86"/>
      <c r="O10" s="86"/>
      <c r="P10" s="86"/>
      <c r="Q10" s="86"/>
      <c r="R10" s="86"/>
      <c r="S10" s="86"/>
      <c r="T10" s="86"/>
      <c r="U10" s="86"/>
      <c r="V10" s="86"/>
      <c r="W10" s="86"/>
      <c r="X10" s="86"/>
      <c r="Y10" s="86"/>
      <c r="Z10" s="86"/>
      <c r="AA10" s="86"/>
      <c r="AB10" s="86"/>
      <c r="AC10" s="196">
        <f t="shared" si="0"/>
        <v>0</v>
      </c>
      <c r="AD10" s="265"/>
      <c r="AE10" s="88"/>
    </row>
    <row r="11" spans="3:38" ht="18.75" outlineLevel="1" x14ac:dyDescent="0.3">
      <c r="C11" s="380"/>
      <c r="D11" s="91"/>
      <c r="E11" s="91"/>
      <c r="F11" s="92"/>
      <c r="G11" s="93"/>
      <c r="H11" s="93"/>
      <c r="M11" s="255" t="s">
        <v>212</v>
      </c>
      <c r="N11" s="86"/>
      <c r="O11" s="86"/>
      <c r="P11" s="86"/>
      <c r="Q11" s="86"/>
      <c r="R11" s="86"/>
      <c r="S11" s="86"/>
      <c r="T11" s="86"/>
      <c r="U11" s="86"/>
      <c r="V11" s="86"/>
      <c r="W11" s="86"/>
      <c r="X11" s="86"/>
      <c r="Y11" s="86"/>
      <c r="Z11" s="86"/>
      <c r="AA11" s="86"/>
      <c r="AB11" s="86"/>
      <c r="AC11" s="196">
        <f t="shared" si="0"/>
        <v>0</v>
      </c>
      <c r="AD11" s="265"/>
      <c r="AE11" s="88"/>
    </row>
    <row r="12" spans="3:38" ht="18.75" outlineLevel="1" x14ac:dyDescent="0.3">
      <c r="C12" s="380"/>
      <c r="D12" s="93"/>
      <c r="E12" s="93"/>
      <c r="F12" s="92"/>
      <c r="G12" s="93"/>
      <c r="H12" s="93"/>
      <c r="M12" s="256" t="s">
        <v>80</v>
      </c>
      <c r="N12" s="86"/>
      <c r="O12" s="86"/>
      <c r="P12" s="86"/>
      <c r="Q12" s="86"/>
      <c r="R12" s="86"/>
      <c r="S12" s="86"/>
      <c r="T12" s="86"/>
      <c r="U12" s="86"/>
      <c r="V12" s="86"/>
      <c r="W12" s="86"/>
      <c r="X12" s="86"/>
      <c r="Y12" s="86"/>
      <c r="Z12" s="86"/>
      <c r="AA12" s="86"/>
      <c r="AB12" s="86"/>
      <c r="AC12" s="196">
        <f t="shared" si="0"/>
        <v>0</v>
      </c>
      <c r="AD12" s="265"/>
      <c r="AE12" s="88"/>
    </row>
    <row r="13" spans="3:38" ht="18.75" outlineLevel="1" x14ac:dyDescent="0.3">
      <c r="C13" s="381"/>
      <c r="D13" s="93"/>
      <c r="E13" s="93"/>
      <c r="F13" s="92"/>
      <c r="G13" s="93"/>
      <c r="H13" s="93"/>
      <c r="M13" s="256" t="s">
        <v>247</v>
      </c>
      <c r="N13" s="86"/>
      <c r="O13" s="86"/>
      <c r="P13" s="86"/>
      <c r="Q13" s="86"/>
      <c r="R13" s="86"/>
      <c r="S13" s="86"/>
      <c r="T13" s="86"/>
      <c r="U13" s="86"/>
      <c r="V13" s="86"/>
      <c r="W13" s="86"/>
      <c r="X13" s="86"/>
      <c r="Y13" s="86"/>
      <c r="Z13" s="86"/>
      <c r="AA13" s="86"/>
      <c r="AB13" s="86"/>
      <c r="AC13" s="196">
        <f t="shared" si="0"/>
        <v>0</v>
      </c>
      <c r="AD13" s="265"/>
      <c r="AE13" s="88"/>
    </row>
    <row r="14" spans="3:38" ht="18.75" customHeight="1" outlineLevel="1" thickBot="1" x14ac:dyDescent="0.35">
      <c r="C14" s="383" t="s">
        <v>328</v>
      </c>
      <c r="D14" s="378"/>
      <c r="E14" s="94"/>
      <c r="F14" s="95"/>
      <c r="G14" s="96"/>
      <c r="H14" s="96"/>
      <c r="M14" s="257" t="s">
        <v>81</v>
      </c>
      <c r="N14" s="86"/>
      <c r="O14" s="86"/>
      <c r="P14" s="86"/>
      <c r="Q14" s="86"/>
      <c r="R14" s="86"/>
      <c r="S14" s="86"/>
      <c r="T14" s="86"/>
      <c r="U14" s="86"/>
      <c r="V14" s="86"/>
      <c r="W14" s="86"/>
      <c r="X14" s="86"/>
      <c r="Y14" s="86"/>
      <c r="Z14" s="86"/>
      <c r="AA14" s="86"/>
      <c r="AB14" s="86"/>
      <c r="AC14" s="196">
        <f t="shared" si="0"/>
        <v>0</v>
      </c>
      <c r="AD14" s="266"/>
      <c r="AE14" s="88"/>
    </row>
    <row r="15" spans="3:38" outlineLevel="1" x14ac:dyDescent="0.25">
      <c r="C15" s="383"/>
      <c r="D15" s="378"/>
      <c r="E15" s="98"/>
      <c r="F15" s="28"/>
      <c r="G15" s="28"/>
      <c r="H15" s="99"/>
      <c r="I15" s="28"/>
      <c r="J15" s="28"/>
      <c r="K15" s="28"/>
      <c r="M15" s="258"/>
      <c r="N15" s="101"/>
      <c r="O15" s="101"/>
      <c r="P15" s="101"/>
      <c r="Q15" s="101"/>
      <c r="R15" s="101"/>
      <c r="S15" s="101"/>
      <c r="T15" s="101"/>
      <c r="U15" s="101"/>
      <c r="V15" s="101"/>
      <c r="W15" s="101"/>
      <c r="X15" s="101"/>
      <c r="Y15" s="101"/>
      <c r="Z15" s="101"/>
      <c r="AA15" s="101"/>
      <c r="AB15" s="101"/>
      <c r="AC15" s="103"/>
      <c r="AD15" s="147"/>
      <c r="AE15" s="147"/>
    </row>
    <row r="16" spans="3:38" outlineLevel="1" x14ac:dyDescent="0.25">
      <c r="E16" s="98"/>
      <c r="F16" s="28"/>
      <c r="G16" s="28"/>
      <c r="H16" s="99"/>
      <c r="I16" s="28"/>
      <c r="J16" s="28"/>
      <c r="K16" s="28"/>
      <c r="M16" s="258"/>
      <c r="N16" s="101"/>
      <c r="O16" s="101"/>
      <c r="P16" s="101"/>
      <c r="Q16" s="101"/>
      <c r="R16" s="101"/>
      <c r="S16" s="101"/>
      <c r="T16" s="101"/>
      <c r="U16" s="101"/>
      <c r="V16" s="101"/>
      <c r="W16" s="101"/>
      <c r="X16" s="101"/>
      <c r="Y16" s="101"/>
      <c r="Z16" s="101"/>
      <c r="AA16" s="101"/>
      <c r="AB16" s="101"/>
      <c r="AC16" s="103"/>
      <c r="AD16" s="147"/>
      <c r="AE16" s="147"/>
    </row>
    <row r="17" spans="1:31" ht="30" customHeight="1" outlineLevel="1" x14ac:dyDescent="0.5">
      <c r="B17" s="106"/>
      <c r="C17" s="319" t="s">
        <v>57</v>
      </c>
      <c r="D17" s="319"/>
      <c r="E17" s="319"/>
      <c r="F17" s="319"/>
      <c r="G17" s="319"/>
      <c r="H17" s="319"/>
      <c r="I17" s="319"/>
      <c r="J17" s="319"/>
      <c r="K17" s="319"/>
      <c r="M17" s="382" t="s">
        <v>329</v>
      </c>
      <c r="N17" s="382"/>
      <c r="O17" s="382"/>
      <c r="P17" s="382"/>
      <c r="Q17" s="382"/>
      <c r="R17" s="382"/>
      <c r="S17" s="382"/>
      <c r="T17" s="382"/>
      <c r="U17" s="382"/>
      <c r="V17" s="382"/>
      <c r="W17" s="382"/>
      <c r="X17" s="382"/>
      <c r="Y17" s="382"/>
      <c r="Z17" s="382"/>
      <c r="AA17" s="382"/>
      <c r="AB17" s="382"/>
      <c r="AC17" s="382"/>
      <c r="AD17" s="382"/>
      <c r="AE17" s="382"/>
    </row>
    <row r="18" spans="1:31" ht="30" customHeight="1" thickBot="1" x14ac:dyDescent="0.3">
      <c r="E18" s="19"/>
      <c r="K18" s="76"/>
      <c r="M18" s="382"/>
      <c r="N18" s="382"/>
      <c r="O18" s="382"/>
      <c r="P18" s="382"/>
      <c r="Q18" s="382"/>
      <c r="R18" s="382"/>
      <c r="S18" s="382"/>
      <c r="T18" s="382"/>
      <c r="U18" s="382"/>
      <c r="V18" s="382"/>
      <c r="W18" s="382"/>
      <c r="X18" s="382"/>
      <c r="Y18" s="382"/>
      <c r="Z18" s="382"/>
      <c r="AA18" s="382"/>
      <c r="AB18" s="382"/>
      <c r="AC18" s="382"/>
      <c r="AD18" s="382"/>
      <c r="AE18" s="382"/>
    </row>
    <row r="19" spans="1:31" x14ac:dyDescent="0.25">
      <c r="C19" s="356" t="s">
        <v>330</v>
      </c>
      <c r="D19" s="357"/>
      <c r="E19" s="358"/>
      <c r="G19" s="359" t="s">
        <v>331</v>
      </c>
      <c r="H19" s="360"/>
      <c r="I19" s="361"/>
      <c r="K19" s="76"/>
      <c r="M19" s="168"/>
      <c r="N19" s="259"/>
      <c r="O19" s="168"/>
      <c r="P19" s="168"/>
      <c r="Q19" s="168"/>
      <c r="R19" s="168"/>
      <c r="S19" s="168"/>
      <c r="T19" s="168"/>
      <c r="U19" s="168"/>
      <c r="V19" s="168"/>
      <c r="W19" s="168"/>
      <c r="X19" s="168"/>
      <c r="Y19" s="168"/>
      <c r="Z19" s="168"/>
      <c r="AA19" s="168"/>
      <c r="AB19" s="168"/>
      <c r="AC19" s="168"/>
      <c r="AD19" s="168"/>
      <c r="AE19" s="168"/>
    </row>
    <row r="20" spans="1:31" ht="60" customHeight="1" x14ac:dyDescent="0.25">
      <c r="A20" s="362" t="s">
        <v>332</v>
      </c>
      <c r="B20" s="363"/>
      <c r="C20" s="228" t="s">
        <v>333</v>
      </c>
      <c r="D20" s="107" t="s">
        <v>334</v>
      </c>
      <c r="E20" s="108" t="s">
        <v>335</v>
      </c>
      <c r="F20" s="109" t="s">
        <v>336</v>
      </c>
      <c r="G20" s="110" t="s">
        <v>387</v>
      </c>
      <c r="H20" s="107" t="s">
        <v>337</v>
      </c>
      <c r="I20" s="108" t="s">
        <v>338</v>
      </c>
      <c r="J20" s="111" t="s">
        <v>339</v>
      </c>
      <c r="K20" s="107" t="s">
        <v>340</v>
      </c>
      <c r="M20" s="168"/>
      <c r="N20" s="260" t="s">
        <v>304</v>
      </c>
      <c r="O20" s="260" t="s">
        <v>305</v>
      </c>
      <c r="P20" s="260" t="s">
        <v>306</v>
      </c>
      <c r="Q20" s="260" t="s">
        <v>307</v>
      </c>
      <c r="R20" s="260" t="s">
        <v>308</v>
      </c>
      <c r="S20" s="260" t="s">
        <v>309</v>
      </c>
      <c r="T20" s="260" t="s">
        <v>310</v>
      </c>
      <c r="U20" s="260" t="s">
        <v>311</v>
      </c>
      <c r="V20" s="260" t="s">
        <v>312</v>
      </c>
      <c r="W20" s="260" t="s">
        <v>313</v>
      </c>
      <c r="X20" s="260" t="s">
        <v>314</v>
      </c>
      <c r="Y20" s="260" t="s">
        <v>315</v>
      </c>
      <c r="Z20" s="260" t="s">
        <v>316</v>
      </c>
      <c r="AA20" s="260" t="s">
        <v>317</v>
      </c>
      <c r="AB20" s="260" t="s">
        <v>291</v>
      </c>
      <c r="AC20" s="261" t="s">
        <v>292</v>
      </c>
      <c r="AD20" s="260" t="s">
        <v>341</v>
      </c>
      <c r="AE20" s="168"/>
    </row>
    <row r="21" spans="1:31" ht="19.5" customHeight="1" outlineLevel="1" x14ac:dyDescent="0.3">
      <c r="A21" s="364">
        <f>'Basisdaten zum Projekt'!D12</f>
        <v>44652</v>
      </c>
      <c r="B21" s="366">
        <f>'Basisdaten zum Projekt'!E12</f>
        <v>45016</v>
      </c>
      <c r="C21" s="334">
        <f>IFERROR(SUMIF(B:B,M21,G:G),0)</f>
        <v>0</v>
      </c>
      <c r="D21" s="328">
        <f>MROUND(SUMIF(B:B,M21,F:F),0.5)</f>
        <v>0</v>
      </c>
      <c r="E21" s="336">
        <f>IFERROR(C21/D21,0)</f>
        <v>0</v>
      </c>
      <c r="F21" s="338">
        <f>E21*MROUND(J21,0.5)</f>
        <v>0</v>
      </c>
      <c r="G21" s="340">
        <f>SUMIF(B:B,M21,J:J)</f>
        <v>0</v>
      </c>
      <c r="H21" s="342">
        <f>IFERROR(G21-F21,0)</f>
        <v>0</v>
      </c>
      <c r="I21" s="368">
        <f>(SUMIF(B:B,M21,I:I))</f>
        <v>0</v>
      </c>
      <c r="J21" s="346">
        <f>IFERROR(((SUMIF(B:B,M21,AC:AC))/$H$6),0)</f>
        <v>0</v>
      </c>
      <c r="K21" s="328">
        <f>D21-J21</f>
        <v>0</v>
      </c>
      <c r="M21" s="249" t="s">
        <v>77</v>
      </c>
      <c r="N21" s="115">
        <f>IFERROR(IF(($I21&lt;$J21),(SUMIF($B:$B,$M21,N:N)/SUMIF($B:$B,$M21,$AC:$AC)*$I21),(SUMIF($B:$B,$M21,N:N)/SUMIF($B:$B,$M21,$AC:$AC)*$J21)),0)</f>
        <v>0</v>
      </c>
      <c r="O21" s="115">
        <f t="shared" ref="O21:AB29" si="1">IFERROR(IF(($I21&lt;$J21),(SUMIF($B:$B,$M21,O:O)/SUMIF($B:$B,$M21,$AC:$AC)*$I21),(SUMIF($B:$B,$M21,O:O)/SUMIF($B:$B,$M21,$AC:$AC)*$J21)),0)</f>
        <v>0</v>
      </c>
      <c r="P21" s="115">
        <f t="shared" si="1"/>
        <v>0</v>
      </c>
      <c r="Q21" s="115">
        <f t="shared" si="1"/>
        <v>0</v>
      </c>
      <c r="R21" s="115">
        <f t="shared" si="1"/>
        <v>0</v>
      </c>
      <c r="S21" s="115">
        <f t="shared" si="1"/>
        <v>0</v>
      </c>
      <c r="T21" s="115">
        <f t="shared" si="1"/>
        <v>0</v>
      </c>
      <c r="U21" s="115">
        <f t="shared" si="1"/>
        <v>0</v>
      </c>
      <c r="V21" s="115">
        <f t="shared" si="1"/>
        <v>0</v>
      </c>
      <c r="W21" s="115">
        <f t="shared" si="1"/>
        <v>0</v>
      </c>
      <c r="X21" s="115">
        <f t="shared" si="1"/>
        <v>0</v>
      </c>
      <c r="Y21" s="115">
        <f t="shared" si="1"/>
        <v>0</v>
      </c>
      <c r="Z21" s="115">
        <f t="shared" si="1"/>
        <v>0</v>
      </c>
      <c r="AA21" s="115">
        <f t="shared" si="1"/>
        <v>0</v>
      </c>
      <c r="AB21" s="115">
        <f t="shared" si="1"/>
        <v>0</v>
      </c>
      <c r="AC21" s="213">
        <f>SUM(N21:AB21)</f>
        <v>0</v>
      </c>
      <c r="AD21" s="267">
        <f>ROUND(IF(F21&gt;G21,G21,F21),2)</f>
        <v>0</v>
      </c>
      <c r="AE21" s="168"/>
    </row>
    <row r="22" spans="1:31" ht="19.5" customHeight="1" outlineLevel="1" x14ac:dyDescent="0.3">
      <c r="A22" s="365"/>
      <c r="B22" s="367"/>
      <c r="C22" s="335"/>
      <c r="D22" s="329"/>
      <c r="E22" s="337"/>
      <c r="F22" s="339"/>
      <c r="G22" s="341"/>
      <c r="H22" s="343"/>
      <c r="I22" s="369"/>
      <c r="J22" s="347"/>
      <c r="K22" s="329"/>
      <c r="M22" s="251" t="s">
        <v>142</v>
      </c>
      <c r="N22" s="117">
        <f>IFERROR(IF(OR((N6+N7)=N21,N6=0),0,N21-N6-N7),"")</f>
        <v>0</v>
      </c>
      <c r="O22" s="117">
        <f t="shared" ref="O22:AC22" si="2">IFERROR(IF(OR((O6+O7)=O21,O6=0),0,O21-O6-O7),"")</f>
        <v>0</v>
      </c>
      <c r="P22" s="117">
        <f t="shared" si="2"/>
        <v>0</v>
      </c>
      <c r="Q22" s="117">
        <f t="shared" si="2"/>
        <v>0</v>
      </c>
      <c r="R22" s="117">
        <f t="shared" si="2"/>
        <v>0</v>
      </c>
      <c r="S22" s="117">
        <f t="shared" si="2"/>
        <v>0</v>
      </c>
      <c r="T22" s="117">
        <f t="shared" si="2"/>
        <v>0</v>
      </c>
      <c r="U22" s="117">
        <f t="shared" si="2"/>
        <v>0</v>
      </c>
      <c r="V22" s="117">
        <f t="shared" si="2"/>
        <v>0</v>
      </c>
      <c r="W22" s="117">
        <f t="shared" si="2"/>
        <v>0</v>
      </c>
      <c r="X22" s="117">
        <f t="shared" si="2"/>
        <v>0</v>
      </c>
      <c r="Y22" s="117">
        <f t="shared" si="2"/>
        <v>0</v>
      </c>
      <c r="Z22" s="117">
        <f t="shared" si="2"/>
        <v>0</v>
      </c>
      <c r="AA22" s="117">
        <f t="shared" si="2"/>
        <v>0</v>
      </c>
      <c r="AB22" s="117">
        <f t="shared" si="2"/>
        <v>0</v>
      </c>
      <c r="AC22" s="213">
        <f t="shared" si="2"/>
        <v>0</v>
      </c>
      <c r="AD22" s="268">
        <f>IFERROR(IF(OR((AD6+AD7)=AD21,AD6=0),0,AD21-AD6-AD7),"")</f>
        <v>0</v>
      </c>
      <c r="AE22" s="263" t="str">
        <f>IF((AD21)=AD6+AD7,"no adjustment needed",IF(AD6=0,"no adjustment needed","adjustment needed"))</f>
        <v>no adjustment needed</v>
      </c>
    </row>
    <row r="23" spans="1:31" ht="19.5" customHeight="1" outlineLevel="1" x14ac:dyDescent="0.3">
      <c r="A23" s="352">
        <f>'Basisdaten zum Projekt'!D13</f>
        <v>45017</v>
      </c>
      <c r="B23" s="354">
        <f>'Basisdaten zum Projekt'!E13</f>
        <v>45747</v>
      </c>
      <c r="C23" s="334">
        <f>IFERROR(SUMIF(B:B,M23,G:G),0)</f>
        <v>0</v>
      </c>
      <c r="D23" s="328">
        <f>MROUND(SUMIF(B:B,M23,F:F),0.5)</f>
        <v>0</v>
      </c>
      <c r="E23" s="336">
        <f>IFERROR(C23/D23,0)</f>
        <v>0</v>
      </c>
      <c r="F23" s="338">
        <f>E23*MROUND(J23,0.5)</f>
        <v>0</v>
      </c>
      <c r="G23" s="340">
        <f>SUMIF(B:B,M23,J:J)</f>
        <v>0</v>
      </c>
      <c r="H23" s="342">
        <f>IFERROR(G23-F23,0)</f>
        <v>0</v>
      </c>
      <c r="I23" s="344">
        <f t="shared" ref="I23" si="3">(SUMIF(B:B,M23,I:I))</f>
        <v>0</v>
      </c>
      <c r="J23" s="346">
        <f>IFERROR(((SUMIF(B:B,M23,AC:AC))/$H$6),0)</f>
        <v>0</v>
      </c>
      <c r="K23" s="328">
        <f>D23-J23</f>
        <v>0</v>
      </c>
      <c r="M23" s="252" t="s">
        <v>78</v>
      </c>
      <c r="N23" s="115">
        <f>IFERROR(IF(($I23&lt;$J23),(SUMIF($B:$B,$M23,N:N)/SUMIF($B:$B,$M23,$AC:$AC)*$I23),(SUMIF($B:$B,$M23,N:N)/SUMIF($B:$B,$M23,$AC:$AC)*$J23)),0)</f>
        <v>0</v>
      </c>
      <c r="O23" s="115">
        <f t="shared" si="1"/>
        <v>0</v>
      </c>
      <c r="P23" s="115">
        <f t="shared" si="1"/>
        <v>0</v>
      </c>
      <c r="Q23" s="115">
        <f t="shared" si="1"/>
        <v>0</v>
      </c>
      <c r="R23" s="115">
        <f t="shared" si="1"/>
        <v>0</v>
      </c>
      <c r="S23" s="115">
        <f t="shared" si="1"/>
        <v>0</v>
      </c>
      <c r="T23" s="115">
        <f t="shared" si="1"/>
        <v>0</v>
      </c>
      <c r="U23" s="115">
        <f t="shared" si="1"/>
        <v>0</v>
      </c>
      <c r="V23" s="115">
        <f t="shared" si="1"/>
        <v>0</v>
      </c>
      <c r="W23" s="115">
        <f t="shared" si="1"/>
        <v>0</v>
      </c>
      <c r="X23" s="115">
        <f t="shared" si="1"/>
        <v>0</v>
      </c>
      <c r="Y23" s="115">
        <f t="shared" si="1"/>
        <v>0</v>
      </c>
      <c r="Z23" s="115">
        <f t="shared" si="1"/>
        <v>0</v>
      </c>
      <c r="AA23" s="115">
        <f t="shared" si="1"/>
        <v>0</v>
      </c>
      <c r="AB23" s="115">
        <f t="shared" si="1"/>
        <v>0</v>
      </c>
      <c r="AC23" s="213">
        <f>SUM(N23:AB23)</f>
        <v>0</v>
      </c>
      <c r="AD23" s="267">
        <f>ROUND(IF(F23&gt;G23,G23,F23),2)</f>
        <v>0</v>
      </c>
      <c r="AE23" s="264"/>
    </row>
    <row r="24" spans="1:31" ht="19.5" customHeight="1" outlineLevel="1" x14ac:dyDescent="0.3">
      <c r="A24" s="353"/>
      <c r="B24" s="355"/>
      <c r="C24" s="335"/>
      <c r="D24" s="329"/>
      <c r="E24" s="337"/>
      <c r="F24" s="339"/>
      <c r="G24" s="341"/>
      <c r="H24" s="343"/>
      <c r="I24" s="345"/>
      <c r="J24" s="347"/>
      <c r="K24" s="329"/>
      <c r="M24" s="253" t="s">
        <v>177</v>
      </c>
      <c r="N24" s="117">
        <f>IFERROR(IF(OR((N8+N9)=N23,N8=0),0,N23-N8-N9),"")</f>
        <v>0</v>
      </c>
      <c r="O24" s="117">
        <f t="shared" ref="O24:AC24" si="4">IFERROR(IF(OR((O8+O9)=O23,O8=0),0,O23-O8-O9),"")</f>
        <v>0</v>
      </c>
      <c r="P24" s="117">
        <f t="shared" si="4"/>
        <v>0</v>
      </c>
      <c r="Q24" s="117">
        <f t="shared" si="4"/>
        <v>0</v>
      </c>
      <c r="R24" s="117">
        <f t="shared" si="4"/>
        <v>0</v>
      </c>
      <c r="S24" s="117">
        <f t="shared" si="4"/>
        <v>0</v>
      </c>
      <c r="T24" s="117">
        <f t="shared" si="4"/>
        <v>0</v>
      </c>
      <c r="U24" s="117">
        <f t="shared" si="4"/>
        <v>0</v>
      </c>
      <c r="V24" s="117">
        <f t="shared" si="4"/>
        <v>0</v>
      </c>
      <c r="W24" s="117">
        <f t="shared" si="4"/>
        <v>0</v>
      </c>
      <c r="X24" s="117">
        <f t="shared" si="4"/>
        <v>0</v>
      </c>
      <c r="Y24" s="117">
        <f t="shared" si="4"/>
        <v>0</v>
      </c>
      <c r="Z24" s="117">
        <f t="shared" si="4"/>
        <v>0</v>
      </c>
      <c r="AA24" s="117">
        <f t="shared" si="4"/>
        <v>0</v>
      </c>
      <c r="AB24" s="117">
        <f t="shared" si="4"/>
        <v>0</v>
      </c>
      <c r="AC24" s="213">
        <f t="shared" si="4"/>
        <v>0</v>
      </c>
      <c r="AD24" s="268">
        <f>IFERROR(IF(OR((AD8+AD9)=AD23,AD8=0),0,AD23-AD8-AD9),"")</f>
        <v>0</v>
      </c>
      <c r="AE24" s="263" t="str">
        <f>IF((AD23)=AD8+AD9,"no adjustment needed",IF(AD8=0,"no adjustment needed","adjustment needed"))</f>
        <v>no adjustment needed</v>
      </c>
    </row>
    <row r="25" spans="1:31" ht="19.5" customHeight="1" outlineLevel="1" x14ac:dyDescent="0.3">
      <c r="A25" s="348" t="str">
        <f>'Basisdaten zum Projekt'!D14</f>
        <v/>
      </c>
      <c r="B25" s="350" t="str">
        <f>'Basisdaten zum Projekt'!E14</f>
        <v/>
      </c>
      <c r="C25" s="334">
        <f>IFERROR(SUMIF(B:B,M25,G:G),0)</f>
        <v>0</v>
      </c>
      <c r="D25" s="328">
        <f>MROUND(SUMIF(B:B,M25,F:F),0.5)</f>
        <v>0</v>
      </c>
      <c r="E25" s="336">
        <f>IFERROR(C25/D25,0)</f>
        <v>0</v>
      </c>
      <c r="F25" s="338">
        <f>E25*MROUND(J25,0.5)</f>
        <v>0</v>
      </c>
      <c r="G25" s="340">
        <f>SUMIF(B:B,M25,J:J)</f>
        <v>0</v>
      </c>
      <c r="H25" s="342">
        <f>IFERROR(G25-F25,0)</f>
        <v>0</v>
      </c>
      <c r="I25" s="344">
        <f t="shared" ref="I25" si="5">(SUMIF(B:B,M25,I:I))</f>
        <v>0</v>
      </c>
      <c r="J25" s="346">
        <f>IFERROR(((SUMIF(B:B,M25,AC:AC))/$H$6),0)</f>
        <v>0</v>
      </c>
      <c r="K25" s="328">
        <f t="shared" ref="K25:K29" si="6">D25-J25</f>
        <v>0</v>
      </c>
      <c r="M25" s="254" t="s">
        <v>79</v>
      </c>
      <c r="N25" s="115">
        <f>IFERROR(IF(($I25&lt;$J25),(SUMIF($B:$B,$M25,N:N)/SUMIF($B:$B,$M25,$AC:$AC)*$I25),(SUMIF($B:$B,$M25,N:N)/SUMIF($B:$B,$M25,$AC:$AC)*$J25)),0)</f>
        <v>0</v>
      </c>
      <c r="O25" s="115">
        <f t="shared" si="1"/>
        <v>0</v>
      </c>
      <c r="P25" s="115">
        <f t="shared" si="1"/>
        <v>0</v>
      </c>
      <c r="Q25" s="115">
        <f t="shared" si="1"/>
        <v>0</v>
      </c>
      <c r="R25" s="115">
        <f t="shared" si="1"/>
        <v>0</v>
      </c>
      <c r="S25" s="115">
        <f t="shared" si="1"/>
        <v>0</v>
      </c>
      <c r="T25" s="115">
        <f t="shared" si="1"/>
        <v>0</v>
      </c>
      <c r="U25" s="115">
        <f t="shared" si="1"/>
        <v>0</v>
      </c>
      <c r="V25" s="115">
        <f t="shared" si="1"/>
        <v>0</v>
      </c>
      <c r="W25" s="115">
        <f t="shared" si="1"/>
        <v>0</v>
      </c>
      <c r="X25" s="115">
        <f t="shared" si="1"/>
        <v>0</v>
      </c>
      <c r="Y25" s="115">
        <f t="shared" si="1"/>
        <v>0</v>
      </c>
      <c r="Z25" s="115">
        <f t="shared" si="1"/>
        <v>0</v>
      </c>
      <c r="AA25" s="115">
        <f t="shared" si="1"/>
        <v>0</v>
      </c>
      <c r="AB25" s="115">
        <f t="shared" si="1"/>
        <v>0</v>
      </c>
      <c r="AC25" s="213">
        <f t="shared" ref="AC25:AC29" si="7">SUM(N25:AB25)</f>
        <v>0</v>
      </c>
      <c r="AD25" s="267">
        <f>ROUND(IF(F25&gt;G25,G25,F25),2)</f>
        <v>0</v>
      </c>
      <c r="AE25" s="264"/>
    </row>
    <row r="26" spans="1:31" ht="19.5" customHeight="1" outlineLevel="1" x14ac:dyDescent="0.3">
      <c r="A26" s="349"/>
      <c r="B26" s="351"/>
      <c r="C26" s="335"/>
      <c r="D26" s="329"/>
      <c r="E26" s="337"/>
      <c r="F26" s="339"/>
      <c r="G26" s="341"/>
      <c r="H26" s="343"/>
      <c r="I26" s="345"/>
      <c r="J26" s="347"/>
      <c r="K26" s="329"/>
      <c r="M26" s="255" t="s">
        <v>212</v>
      </c>
      <c r="N26" s="117">
        <f>IFERROR(IF(OR((N10+N11)=N25,N10=0),0,N25-N10-N11),"")</f>
        <v>0</v>
      </c>
      <c r="O26" s="117">
        <f t="shared" ref="O26:AC26" si="8">IFERROR(IF(OR((O10+O11)=O25,O10=0),0,O25-O10-O11),"")</f>
        <v>0</v>
      </c>
      <c r="P26" s="117">
        <f t="shared" si="8"/>
        <v>0</v>
      </c>
      <c r="Q26" s="117">
        <f t="shared" si="8"/>
        <v>0</v>
      </c>
      <c r="R26" s="117">
        <f t="shared" si="8"/>
        <v>0</v>
      </c>
      <c r="S26" s="117">
        <f t="shared" si="8"/>
        <v>0</v>
      </c>
      <c r="T26" s="117">
        <f t="shared" si="8"/>
        <v>0</v>
      </c>
      <c r="U26" s="117">
        <f t="shared" si="8"/>
        <v>0</v>
      </c>
      <c r="V26" s="117">
        <f t="shared" si="8"/>
        <v>0</v>
      </c>
      <c r="W26" s="117">
        <f t="shared" si="8"/>
        <v>0</v>
      </c>
      <c r="X26" s="117">
        <f t="shared" si="8"/>
        <v>0</v>
      </c>
      <c r="Y26" s="117">
        <f t="shared" si="8"/>
        <v>0</v>
      </c>
      <c r="Z26" s="117">
        <f t="shared" si="8"/>
        <v>0</v>
      </c>
      <c r="AA26" s="117">
        <f t="shared" si="8"/>
        <v>0</v>
      </c>
      <c r="AB26" s="117">
        <f t="shared" si="8"/>
        <v>0</v>
      </c>
      <c r="AC26" s="213">
        <f t="shared" si="8"/>
        <v>0</v>
      </c>
      <c r="AD26" s="268">
        <f>IFERROR(IF(OR((AD10+AD11)=AD25,AD10=0),0,AD25-AD10-AD11),"")</f>
        <v>0</v>
      </c>
      <c r="AE26" s="263" t="str">
        <f>IF((AD25)=AD10+AD11,"no adjustment needed",IF(AD10=0,"no adjustment needed","adjustment needed"))</f>
        <v>no adjustment needed</v>
      </c>
    </row>
    <row r="27" spans="1:31" ht="19.5" customHeight="1" outlineLevel="1" x14ac:dyDescent="0.3">
      <c r="A27" s="330" t="str">
        <f>'Basisdaten zum Projekt'!D15</f>
        <v/>
      </c>
      <c r="B27" s="332" t="str">
        <f>'Basisdaten zum Projekt'!E15</f>
        <v/>
      </c>
      <c r="C27" s="334">
        <f>IFERROR(SUMIF(B:B,M27,G:G),0)</f>
        <v>0</v>
      </c>
      <c r="D27" s="328">
        <f>MROUND(SUMIF(B:B,M27,F:F),0.5)</f>
        <v>0</v>
      </c>
      <c r="E27" s="336">
        <f>IFERROR(C27/D27,0)</f>
        <v>0</v>
      </c>
      <c r="F27" s="338">
        <f>E27*MROUND(J27,0.5)</f>
        <v>0</v>
      </c>
      <c r="G27" s="340">
        <f>SUMIF(B:B,M27,J:J)</f>
        <v>0</v>
      </c>
      <c r="H27" s="342">
        <f>IFERROR(G27-F27,0)</f>
        <v>0</v>
      </c>
      <c r="I27" s="344">
        <f t="shared" ref="I27" si="9">(SUMIF(B:B,M27,I:I))</f>
        <v>0</v>
      </c>
      <c r="J27" s="346">
        <f>IFERROR(((SUMIF(B:B,M27,AC:AC))/$H$6),0)</f>
        <v>0</v>
      </c>
      <c r="K27" s="328">
        <f t="shared" si="6"/>
        <v>0</v>
      </c>
      <c r="M27" s="256" t="s">
        <v>80</v>
      </c>
      <c r="N27" s="115">
        <f>IFERROR(IF(($I27&lt;$J27),(SUMIF($B:$B,$M27,N:N)/SUMIF($B:$B,$M27,$AC:$AC)*$I27),(SUMIF($B:$B,$M27,N:N)/SUMIF($B:$B,$M27,$AC:$AC)*$J27)),0)</f>
        <v>0</v>
      </c>
      <c r="O27" s="115">
        <f t="shared" si="1"/>
        <v>0</v>
      </c>
      <c r="P27" s="115">
        <f t="shared" si="1"/>
        <v>0</v>
      </c>
      <c r="Q27" s="115">
        <f t="shared" si="1"/>
        <v>0</v>
      </c>
      <c r="R27" s="115">
        <f t="shared" si="1"/>
        <v>0</v>
      </c>
      <c r="S27" s="115">
        <f t="shared" si="1"/>
        <v>0</v>
      </c>
      <c r="T27" s="115">
        <f t="shared" si="1"/>
        <v>0</v>
      </c>
      <c r="U27" s="115">
        <f t="shared" si="1"/>
        <v>0</v>
      </c>
      <c r="V27" s="115">
        <f t="shared" si="1"/>
        <v>0</v>
      </c>
      <c r="W27" s="115">
        <f t="shared" si="1"/>
        <v>0</v>
      </c>
      <c r="X27" s="115">
        <f t="shared" si="1"/>
        <v>0</v>
      </c>
      <c r="Y27" s="115">
        <f t="shared" si="1"/>
        <v>0</v>
      </c>
      <c r="Z27" s="115">
        <f t="shared" si="1"/>
        <v>0</v>
      </c>
      <c r="AA27" s="115">
        <f t="shared" si="1"/>
        <v>0</v>
      </c>
      <c r="AB27" s="115">
        <f t="shared" si="1"/>
        <v>0</v>
      </c>
      <c r="AC27" s="213">
        <f t="shared" si="7"/>
        <v>0</v>
      </c>
      <c r="AD27" s="267">
        <f>ROUND(IF(F27&gt;G27,G27,F27),2)</f>
        <v>0</v>
      </c>
      <c r="AE27" s="168"/>
    </row>
    <row r="28" spans="1:31" ht="19.5" customHeight="1" outlineLevel="1" x14ac:dyDescent="0.3">
      <c r="A28" s="331"/>
      <c r="B28" s="333"/>
      <c r="C28" s="335"/>
      <c r="D28" s="329"/>
      <c r="E28" s="337"/>
      <c r="F28" s="339"/>
      <c r="G28" s="341"/>
      <c r="H28" s="343"/>
      <c r="I28" s="345"/>
      <c r="J28" s="347"/>
      <c r="K28" s="329"/>
      <c r="M28" s="256" t="s">
        <v>247</v>
      </c>
      <c r="N28" s="117">
        <f>IFERROR(IF(OR((N12+N13)=N27,N12=0),0,N27-N12-N13),"")</f>
        <v>0</v>
      </c>
      <c r="O28" s="117">
        <f t="shared" ref="O28:AC28" si="10">IFERROR(IF(OR((O12+O13)=O27,O12=0),0,O27-O12-O13),"")</f>
        <v>0</v>
      </c>
      <c r="P28" s="117">
        <f t="shared" si="10"/>
        <v>0</v>
      </c>
      <c r="Q28" s="117">
        <f t="shared" si="10"/>
        <v>0</v>
      </c>
      <c r="R28" s="117">
        <f t="shared" si="10"/>
        <v>0</v>
      </c>
      <c r="S28" s="117">
        <f t="shared" si="10"/>
        <v>0</v>
      </c>
      <c r="T28" s="117">
        <f t="shared" si="10"/>
        <v>0</v>
      </c>
      <c r="U28" s="117">
        <f t="shared" si="10"/>
        <v>0</v>
      </c>
      <c r="V28" s="117">
        <f t="shared" si="10"/>
        <v>0</v>
      </c>
      <c r="W28" s="117">
        <f t="shared" si="10"/>
        <v>0</v>
      </c>
      <c r="X28" s="117">
        <f t="shared" si="10"/>
        <v>0</v>
      </c>
      <c r="Y28" s="117">
        <f t="shared" si="10"/>
        <v>0</v>
      </c>
      <c r="Z28" s="117">
        <f t="shared" si="10"/>
        <v>0</v>
      </c>
      <c r="AA28" s="117">
        <f t="shared" si="10"/>
        <v>0</v>
      </c>
      <c r="AB28" s="117">
        <f t="shared" si="10"/>
        <v>0</v>
      </c>
      <c r="AC28" s="213">
        <f t="shared" si="10"/>
        <v>0</v>
      </c>
      <c r="AD28" s="268">
        <f>IFERROR(IF(OR((AD12+AD13)=AD27,AD12=0),0,AD27-AD12-AD13),"")</f>
        <v>0</v>
      </c>
      <c r="AE28" s="263" t="str">
        <f>IF((AD27)=AD12+AD13,"no adjustment needed",IF(AD12=0,"no adjustment needed","adjustment needed"))</f>
        <v>no adjustment needed</v>
      </c>
    </row>
    <row r="29" spans="1:31" ht="19.5" customHeight="1" outlineLevel="1" thickBot="1" x14ac:dyDescent="0.35">
      <c r="A29" s="121" t="str">
        <f>'Basisdaten zum Projekt'!D16</f>
        <v/>
      </c>
      <c r="B29" s="122" t="str">
        <f>'Basisdaten zum Projekt'!E16</f>
        <v/>
      </c>
      <c r="C29" s="191">
        <f>IFERROR(SUMIF(B:B,M29,G:G),0)</f>
        <v>0</v>
      </c>
      <c r="D29" s="123">
        <f>MROUND(SUMIF(A:A,M29,G:G),0.5)</f>
        <v>0</v>
      </c>
      <c r="E29" s="192">
        <f>IFERROR(C29/D29,0)</f>
        <v>0</v>
      </c>
      <c r="F29" s="124">
        <f>E29*MROUND(J29,0.5)</f>
        <v>0</v>
      </c>
      <c r="G29" s="193">
        <f>SUMIF(B:B,M29,J:J)</f>
        <v>0</v>
      </c>
      <c r="H29" s="194">
        <f>IFERROR(G29-F29,0)</f>
        <v>0</v>
      </c>
      <c r="I29" s="125">
        <f>(SUMIF(B:B,M29,I:I))</f>
        <v>0</v>
      </c>
      <c r="J29" s="195">
        <f>IFERROR(((SUMIF(B:B,M29,AC:AC))/$H$6),0)</f>
        <v>0</v>
      </c>
      <c r="K29" s="114">
        <f t="shared" si="6"/>
        <v>0</v>
      </c>
      <c r="M29" s="257" t="s">
        <v>81</v>
      </c>
      <c r="N29" s="115">
        <f>IFERROR(IF(($I29&lt;$J29),(SUMIF($B:$B,$M29,N:N)/SUMIF($B:$B,$M29,$AC:$AC)*$I29),(SUMIF($B:$B,$M29,N:N)/SUMIF($B:$B,$M29,$AC:$AC)*$J29)),0)</f>
        <v>0</v>
      </c>
      <c r="O29" s="115">
        <f t="shared" si="1"/>
        <v>0</v>
      </c>
      <c r="P29" s="115">
        <f t="shared" si="1"/>
        <v>0</v>
      </c>
      <c r="Q29" s="115">
        <f t="shared" si="1"/>
        <v>0</v>
      </c>
      <c r="R29" s="115">
        <f t="shared" si="1"/>
        <v>0</v>
      </c>
      <c r="S29" s="115">
        <f t="shared" si="1"/>
        <v>0</v>
      </c>
      <c r="T29" s="115">
        <f t="shared" si="1"/>
        <v>0</v>
      </c>
      <c r="U29" s="115">
        <f t="shared" si="1"/>
        <v>0</v>
      </c>
      <c r="V29" s="115">
        <f t="shared" si="1"/>
        <v>0</v>
      </c>
      <c r="W29" s="115">
        <f t="shared" si="1"/>
        <v>0</v>
      </c>
      <c r="X29" s="115">
        <f t="shared" si="1"/>
        <v>0</v>
      </c>
      <c r="Y29" s="115">
        <f t="shared" si="1"/>
        <v>0</v>
      </c>
      <c r="Z29" s="115">
        <f t="shared" si="1"/>
        <v>0</v>
      </c>
      <c r="AA29" s="115">
        <f t="shared" si="1"/>
        <v>0</v>
      </c>
      <c r="AB29" s="115">
        <f t="shared" si="1"/>
        <v>0</v>
      </c>
      <c r="AC29" s="213">
        <f t="shared" si="7"/>
        <v>0</v>
      </c>
      <c r="AD29" s="267">
        <f>ROUND(IF(F29&gt;G29,G29,F29),2)</f>
        <v>0</v>
      </c>
      <c r="AE29" s="168"/>
    </row>
    <row r="30" spans="1:31" outlineLevel="1" x14ac:dyDescent="0.25">
      <c r="A30" s="126"/>
      <c r="B30" s="126"/>
      <c r="C30" s="127"/>
      <c r="D30" s="127"/>
      <c r="E30" s="128"/>
      <c r="F30" s="129"/>
      <c r="G30" s="130"/>
      <c r="H30" s="104"/>
      <c r="J30" s="129"/>
      <c r="K30" s="131"/>
      <c r="M30" s="100"/>
      <c r="N30" s="100"/>
      <c r="O30" s="100"/>
      <c r="P30" s="100"/>
      <c r="Q30" s="100"/>
      <c r="R30" s="100"/>
      <c r="S30" s="100"/>
      <c r="T30" s="100"/>
      <c r="U30" s="100"/>
      <c r="V30" s="100"/>
      <c r="W30" s="100"/>
      <c r="X30" s="100"/>
      <c r="Y30" s="100"/>
      <c r="Z30" s="100"/>
      <c r="AA30" s="100"/>
      <c r="AB30" s="100"/>
      <c r="AC30" s="100"/>
      <c r="AD30" s="100"/>
    </row>
    <row r="31" spans="1:31" outlineLevel="1" x14ac:dyDescent="0.25">
      <c r="A31" s="126"/>
      <c r="B31" s="126"/>
      <c r="C31" s="126"/>
      <c r="D31" s="126"/>
      <c r="E31" s="128"/>
      <c r="F31" s="129"/>
      <c r="G31" s="130"/>
      <c r="H31" s="104"/>
      <c r="K31" s="131"/>
      <c r="M31" s="100"/>
      <c r="N31" s="100"/>
      <c r="O31" s="100"/>
      <c r="P31" s="100"/>
      <c r="Q31" s="100"/>
      <c r="R31" s="100"/>
      <c r="S31" s="100"/>
      <c r="T31" s="100"/>
      <c r="U31" s="100"/>
      <c r="V31" s="100"/>
      <c r="W31" s="100"/>
      <c r="X31" s="100"/>
      <c r="Y31" s="100"/>
      <c r="Z31" s="100"/>
      <c r="AA31" s="100"/>
      <c r="AB31" s="100"/>
      <c r="AC31" s="100"/>
      <c r="AD31" s="100"/>
    </row>
    <row r="32" spans="1:31" ht="31.5" x14ac:dyDescent="0.25">
      <c r="C32" s="319" t="s">
        <v>59</v>
      </c>
      <c r="D32" s="319"/>
      <c r="E32" s="319"/>
      <c r="F32" s="319"/>
      <c r="G32" s="319"/>
      <c r="H32" s="319"/>
      <c r="I32" s="319"/>
      <c r="J32" s="132"/>
      <c r="N32" s="77"/>
    </row>
    <row r="33" spans="1:31" x14ac:dyDescent="0.25">
      <c r="N33" s="77"/>
    </row>
    <row r="34" spans="1:31" ht="47.25" customHeight="1" x14ac:dyDescent="0.25">
      <c r="C34" s="112" t="s">
        <v>342</v>
      </c>
      <c r="D34" s="112" t="s">
        <v>343</v>
      </c>
      <c r="E34" s="112" t="s">
        <v>344</v>
      </c>
      <c r="F34" s="112" t="s">
        <v>388</v>
      </c>
      <c r="G34" s="112" t="s">
        <v>346</v>
      </c>
      <c r="H34" s="133"/>
      <c r="I34" s="134"/>
      <c r="J34" s="134"/>
      <c r="M34" s="77"/>
    </row>
    <row r="35" spans="1:31" ht="15" customHeight="1" outlineLevel="1" x14ac:dyDescent="0.25">
      <c r="C35" s="135">
        <f>IF('Basisdaten zum Projekt'!C5=0,0,DATE(YEAR('Basisdaten zum Projekt'!C5),1,1))</f>
        <v>44562</v>
      </c>
      <c r="D35" s="136">
        <f>F60</f>
        <v>0</v>
      </c>
      <c r="E35" s="137">
        <f t="shared" ref="E35" si="11">IFERROR(AC61,0)</f>
        <v>0</v>
      </c>
      <c r="F35" s="138">
        <f t="shared" ref="F35:F41" si="12">D35-E35</f>
        <v>0</v>
      </c>
      <c r="G35" s="139" t="str">
        <f>INDEX($B$1:B149,SUMPRODUCT(MAX((B48:B59&lt;&gt;"")*ROW(B48:B59))))</f>
        <v>P1</v>
      </c>
      <c r="H35" s="320" t="s">
        <v>347</v>
      </c>
      <c r="I35" s="140"/>
      <c r="J35" s="140"/>
      <c r="K35" s="141"/>
      <c r="L35" s="142"/>
      <c r="M35" s="143"/>
    </row>
    <row r="36" spans="1:31" outlineLevel="1" x14ac:dyDescent="0.25">
      <c r="C36" s="135">
        <f>IFERROR(IF(EDATE(C35,12)&lt;=(DATE(YEAR('Basisdaten zum Projekt'!$C$6),1,1)),EDATE(C35,12),""),"")</f>
        <v>44927</v>
      </c>
      <c r="D36" s="136">
        <f>F75</f>
        <v>0</v>
      </c>
      <c r="E36" s="137">
        <f>IFERROR(AC76,0)</f>
        <v>0</v>
      </c>
      <c r="F36" s="138">
        <f t="shared" si="12"/>
        <v>0</v>
      </c>
      <c r="G36" s="139" t="str">
        <f>INDEX(B1:B149,SUMPRODUCT(MAX((B63:B74&lt;&gt;"")*ROW(B63:B74))))</f>
        <v>P2</v>
      </c>
      <c r="H36" s="320"/>
      <c r="I36" s="140"/>
      <c r="J36" s="140"/>
      <c r="K36" s="141"/>
      <c r="L36" s="141"/>
      <c r="M36" s="77"/>
    </row>
    <row r="37" spans="1:31" ht="15.75" outlineLevel="1" x14ac:dyDescent="0.25">
      <c r="C37" s="135">
        <f>IFERROR(IF(EDATE(C36,12)&lt;=(DATE(YEAR('Basisdaten zum Projekt'!$C$6),1,1)),EDATE(C36,12),""),"")</f>
        <v>45292</v>
      </c>
      <c r="D37" s="136">
        <f>F90</f>
        <v>0</v>
      </c>
      <c r="E37" s="137">
        <f>IFERROR(AC91,0)</f>
        <v>0</v>
      </c>
      <c r="F37" s="138">
        <f t="shared" si="12"/>
        <v>0</v>
      </c>
      <c r="G37" s="139" t="str">
        <f>INDEX(B1:B149,SUMPRODUCT(MAX((B78:B89&lt;&gt;"")*ROW(B78:B89))))</f>
        <v>P2</v>
      </c>
      <c r="H37" s="320"/>
      <c r="M37"/>
    </row>
    <row r="38" spans="1:31" outlineLevel="1" x14ac:dyDescent="0.25">
      <c r="C38" s="135">
        <f>IFERROR(IF(EDATE(C37,12)&lt;=(DATE(YEAR('Basisdaten zum Projekt'!$C$6),1,1)),EDATE(C37,12),""),"")</f>
        <v>45658</v>
      </c>
      <c r="D38" s="136">
        <f>F105</f>
        <v>0</v>
      </c>
      <c r="E38" s="137">
        <f>IFERROR(AC106,0)</f>
        <v>0</v>
      </c>
      <c r="F38" s="138">
        <f t="shared" si="12"/>
        <v>0</v>
      </c>
      <c r="G38" s="139" t="str">
        <f>INDEX(B1:B149,SUMPRODUCT(MAX((B93:B104&lt;&gt;"")*ROW(B93:B104))))</f>
        <v>P2</v>
      </c>
      <c r="H38" s="320"/>
      <c r="M38" s="77"/>
    </row>
    <row r="39" spans="1:31" outlineLevel="1" x14ac:dyDescent="0.25">
      <c r="C39" s="135" t="str">
        <f>IFERROR(IF(EDATE(C38,12)&lt;=(DATE(YEAR('Basisdaten zum Projekt'!$C$6),1,1)),EDATE(C38,12),""),"")</f>
        <v/>
      </c>
      <c r="D39" s="136">
        <f>F120</f>
        <v>0</v>
      </c>
      <c r="E39" s="137">
        <f>IFERROR(AC121,0)</f>
        <v>0</v>
      </c>
      <c r="F39" s="138">
        <f t="shared" si="12"/>
        <v>0</v>
      </c>
      <c r="G39" s="139">
        <f>INDEX(B1:B149,SUMPRODUCT(MAX((B108:B119&lt;&gt;"")*ROW(B108:B119))))</f>
        <v>0</v>
      </c>
      <c r="H39" s="320"/>
      <c r="M39" s="144"/>
    </row>
    <row r="40" spans="1:31" outlineLevel="1" x14ac:dyDescent="0.25">
      <c r="C40" s="135" t="str">
        <f>IFERROR(IF(EDATE(C39,12)&lt;=(DATE(YEAR('Basisdaten zum Projekt'!$C$6),1,1)),EDATE(C39,12),""),"")</f>
        <v/>
      </c>
      <c r="D40" s="136">
        <f>F135</f>
        <v>0</v>
      </c>
      <c r="E40" s="137">
        <f>IFERROR(AC136,0)</f>
        <v>0</v>
      </c>
      <c r="F40" s="138">
        <f t="shared" si="12"/>
        <v>0</v>
      </c>
      <c r="G40" s="139">
        <f>INDEX(B1:B149,SUMPRODUCT(MAX((B123:B134&lt;&gt;"")*ROW(B123:B134))))</f>
        <v>0</v>
      </c>
      <c r="H40" s="320"/>
      <c r="M40" s="77"/>
    </row>
    <row r="41" spans="1:31" outlineLevel="1" x14ac:dyDescent="0.25">
      <c r="C41" s="135" t="str">
        <f>IFERROR(IF(EDATE(C40,12)&lt;=(DATE(YEAR('Basisdaten zum Projekt'!$C$6),1,1)),EDATE(C40,12),""),"")</f>
        <v/>
      </c>
      <c r="D41" s="136">
        <f>F150</f>
        <v>0</v>
      </c>
      <c r="E41" s="137">
        <f>IFERROR(AC151,0)</f>
        <v>0</v>
      </c>
      <c r="F41" s="138">
        <f t="shared" si="12"/>
        <v>0</v>
      </c>
      <c r="G41" s="139">
        <f>INDEX(B1:B149,SUMPRODUCT(MAX((B138:B149&lt;&gt;"")*ROW(B138:B149))))</f>
        <v>0</v>
      </c>
      <c r="H41" s="320"/>
      <c r="N41" s="77"/>
    </row>
    <row r="42" spans="1:31" outlineLevel="1" x14ac:dyDescent="0.25">
      <c r="E42" s="145"/>
      <c r="F42" s="146"/>
      <c r="G42" s="103"/>
      <c r="H42" s="147"/>
      <c r="I42" s="148"/>
      <c r="J42" s="149"/>
      <c r="O42" s="77"/>
    </row>
    <row r="43" spans="1:31" ht="24.75" customHeight="1" outlineLevel="1" x14ac:dyDescent="0.25">
      <c r="E43" s="145"/>
      <c r="F43" s="146"/>
      <c r="G43" s="103"/>
      <c r="H43" s="147"/>
      <c r="I43" s="150"/>
      <c r="J43" s="150"/>
      <c r="K43" s="149"/>
      <c r="O43" s="77"/>
    </row>
    <row r="44" spans="1:31" ht="33.75" x14ac:dyDescent="0.25">
      <c r="B44" s="319" t="s">
        <v>54</v>
      </c>
      <c r="C44" s="319"/>
      <c r="D44" s="319"/>
      <c r="E44" s="319"/>
      <c r="F44" s="319"/>
      <c r="G44" s="319"/>
      <c r="H44" s="319"/>
      <c r="I44" s="319"/>
      <c r="J44" s="319"/>
      <c r="K44" s="151"/>
      <c r="M44" s="321" t="s">
        <v>55</v>
      </c>
      <c r="N44" s="321"/>
      <c r="O44" s="321"/>
      <c r="P44" s="321"/>
      <c r="Q44" s="321"/>
      <c r="R44" s="321"/>
      <c r="S44" s="321"/>
      <c r="T44" s="321"/>
      <c r="U44" s="321"/>
      <c r="V44" s="321"/>
      <c r="W44" s="321"/>
      <c r="X44" s="321"/>
      <c r="Y44" s="321"/>
      <c r="Z44" s="321"/>
      <c r="AA44" s="321"/>
      <c r="AB44" s="321"/>
      <c r="AC44" s="321"/>
      <c r="AD44" s="321"/>
      <c r="AE44" s="321"/>
    </row>
    <row r="45" spans="1:31" ht="15.75" thickBot="1" x14ac:dyDescent="0.3">
      <c r="A45" s="45"/>
      <c r="E45" s="45"/>
    </row>
    <row r="46" spans="1:31" ht="15.75" customHeight="1" x14ac:dyDescent="0.25">
      <c r="B46" s="152"/>
      <c r="C46" s="152"/>
      <c r="D46" s="152"/>
      <c r="E46" s="322" t="s">
        <v>330</v>
      </c>
      <c r="F46" s="323"/>
      <c r="G46" s="324"/>
      <c r="H46" s="322" t="s">
        <v>331</v>
      </c>
      <c r="I46" s="323"/>
      <c r="J46" s="324"/>
      <c r="N46" s="325" t="s">
        <v>348</v>
      </c>
      <c r="O46" s="326"/>
      <c r="P46" s="326"/>
      <c r="Q46" s="326"/>
      <c r="R46" s="326"/>
      <c r="S46" s="326"/>
      <c r="T46" s="326"/>
      <c r="U46" s="326"/>
      <c r="V46" s="326"/>
      <c r="W46" s="326"/>
      <c r="X46" s="326"/>
      <c r="Y46" s="326"/>
      <c r="Z46" s="326"/>
      <c r="AA46" s="326"/>
      <c r="AB46" s="326"/>
      <c r="AC46" s="327"/>
    </row>
    <row r="47" spans="1:31" ht="49.5" customHeight="1" x14ac:dyDescent="0.25">
      <c r="B47" s="153" t="s">
        <v>105</v>
      </c>
      <c r="C47" s="153" t="s">
        <v>71</v>
      </c>
      <c r="D47" s="154" t="s">
        <v>349</v>
      </c>
      <c r="E47" s="155" t="s">
        <v>350</v>
      </c>
      <c r="F47" s="31" t="s">
        <v>351</v>
      </c>
      <c r="G47" s="156" t="s">
        <v>352</v>
      </c>
      <c r="H47" s="157" t="s">
        <v>350</v>
      </c>
      <c r="I47" s="31" t="s">
        <v>351</v>
      </c>
      <c r="J47" s="156" t="s">
        <v>353</v>
      </c>
      <c r="M47" s="31" t="s">
        <v>349</v>
      </c>
      <c r="N47" s="158" t="s">
        <v>354</v>
      </c>
      <c r="O47" s="158" t="s">
        <v>355</v>
      </c>
      <c r="P47" s="158" t="s">
        <v>356</v>
      </c>
      <c r="Q47" s="158" t="s">
        <v>357</v>
      </c>
      <c r="R47" s="158" t="s">
        <v>358</v>
      </c>
      <c r="S47" s="31" t="s">
        <v>359</v>
      </c>
      <c r="T47" s="31" t="s">
        <v>360</v>
      </c>
      <c r="U47" s="31" t="s">
        <v>361</v>
      </c>
      <c r="V47" s="31" t="s">
        <v>362</v>
      </c>
      <c r="W47" s="31" t="s">
        <v>363</v>
      </c>
      <c r="X47" s="31" t="s">
        <v>364</v>
      </c>
      <c r="Y47" s="31" t="s">
        <v>365</v>
      </c>
      <c r="Z47" s="31" t="s">
        <v>366</v>
      </c>
      <c r="AA47" s="31" t="s">
        <v>367</v>
      </c>
      <c r="AB47" s="31" t="s">
        <v>368</v>
      </c>
      <c r="AC47" s="158" t="s">
        <v>369</v>
      </c>
      <c r="AE47" s="159"/>
    </row>
    <row r="48" spans="1:31" outlineLevel="1" x14ac:dyDescent="0.25">
      <c r="B48" s="160" t="str">
        <f>IF(C48&gt;0,IFERROR(_xlfn.IFS(D48&lt;=DATE(YEAR('Basisdaten zum Projekt'!$E$12),MONTH('Basisdaten zum Projekt'!$E$12),1),'Basisdaten zum Projekt'!$A$12,D48&lt;=DATE(YEAR('Basisdaten zum Projekt'!$E$13),MONTH('Basisdaten zum Projekt'!$E$13),1),'Basisdaten zum Projekt'!$A$13,D48&lt;=DATE(YEAR('Basisdaten zum Projekt'!$E$14),MONTH('Basisdaten zum Projekt'!$E$14),1),'Basisdaten zum Projekt'!$A$14,D48&lt;=DATE(YEAR('Basisdaten zum Projekt'!$E$15),MONTH('Basisdaten zum Projekt'!$E$15),1),'Basisdaten zum Projekt'!$A$15,D48&lt;=DATE(YEAR('Basisdaten zum Projekt'!$E$16),MONTH('Basisdaten zum Projekt'!$E$16),1),'Basisdaten zum Projekt'!$A$16),""),"")</f>
        <v/>
      </c>
      <c r="C48" s="160">
        <f>IF(DATE(YEAR('Basisdaten zum Projekt'!$C$5),MONTH('Basisdaten zum Projekt'!$C$5),1)=D48,1,0)</f>
        <v>0</v>
      </c>
      <c r="D48" s="161">
        <f>IF('Basisdaten zum Projekt'!C5=0,0,DATE(YEAR('Basisdaten zum Projekt'!$C$5),1,1))</f>
        <v>44562</v>
      </c>
      <c r="E48" s="162"/>
      <c r="F48" s="115">
        <f t="shared" ref="F48:F59" si="13">215/12*E48</f>
        <v>0</v>
      </c>
      <c r="G48" s="163"/>
      <c r="H48" s="162"/>
      <c r="I48" s="115">
        <f t="shared" ref="I48:I59" si="14">215/12*H48</f>
        <v>0</v>
      </c>
      <c r="J48" s="164"/>
      <c r="M48" s="161">
        <f t="shared" ref="M48:M105" si="15">D48</f>
        <v>44562</v>
      </c>
      <c r="N48" s="166"/>
      <c r="O48" s="166"/>
      <c r="P48" s="166"/>
      <c r="Q48" s="166"/>
      <c r="R48" s="166"/>
      <c r="S48" s="166"/>
      <c r="T48" s="166"/>
      <c r="U48" s="166"/>
      <c r="V48" s="166"/>
      <c r="W48" s="166"/>
      <c r="X48" s="166"/>
      <c r="Y48" s="166"/>
      <c r="Z48" s="166"/>
      <c r="AA48" s="166"/>
      <c r="AB48" s="166"/>
      <c r="AC48" s="137">
        <f t="shared" ref="AC48:AC59" si="16">SUM(N48:AB48)</f>
        <v>0</v>
      </c>
      <c r="AE48" s="159"/>
    </row>
    <row r="49" spans="2:31" outlineLevel="1" x14ac:dyDescent="0.25">
      <c r="B49" s="160" t="str">
        <f>IF(C49&gt;0,IFERROR(_xlfn.IFS(D49&lt;=DATE(YEAR('Basisdaten zum Projekt'!$E$12),MONTH('Basisdaten zum Projekt'!$E$12),1),'Basisdaten zum Projekt'!$A$12,D49&lt;=DATE(YEAR('Basisdaten zum Projekt'!$E$13),MONTH('Basisdaten zum Projekt'!$E$13),1),'Basisdaten zum Projekt'!$A$13,D49&lt;=DATE(YEAR('Basisdaten zum Projekt'!$E$14),MONTH('Basisdaten zum Projekt'!$E$14),1),'Basisdaten zum Projekt'!$A$14,D49&lt;=DATE(YEAR('Basisdaten zum Projekt'!$E$15),MONTH('Basisdaten zum Projekt'!$E$15),1),'Basisdaten zum Projekt'!$A$15,D49&lt;=DATE(YEAR('Basisdaten zum Projekt'!$E$16),MONTH('Basisdaten zum Projekt'!$E$16),1),'Basisdaten zum Projekt'!$A$16),""),"")</f>
        <v/>
      </c>
      <c r="C49" s="160">
        <f>IF(C48&gt;0,C48+1,IF(DATE(YEAR('Basisdaten zum Projekt'!$C$5),MONTH('Basisdaten zum Projekt'!$C$5),1)=D49,1,0))</f>
        <v>0</v>
      </c>
      <c r="D49" s="161">
        <f t="shared" ref="D49:D59" si="17">DATE(YEAR(D48),MONTH(D48)+1,DAY(D48))</f>
        <v>44593</v>
      </c>
      <c r="E49" s="162"/>
      <c r="F49" s="115">
        <f t="shared" si="13"/>
        <v>0</v>
      </c>
      <c r="G49" s="163"/>
      <c r="H49" s="162"/>
      <c r="I49" s="115">
        <f t="shared" si="14"/>
        <v>0</v>
      </c>
      <c r="J49" s="164"/>
      <c r="M49" s="161">
        <f t="shared" si="15"/>
        <v>44593</v>
      </c>
      <c r="N49" s="166"/>
      <c r="O49" s="166"/>
      <c r="P49" s="166"/>
      <c r="Q49" s="166"/>
      <c r="R49" s="166"/>
      <c r="S49" s="166"/>
      <c r="T49" s="166"/>
      <c r="U49" s="166"/>
      <c r="V49" s="166"/>
      <c r="W49" s="166"/>
      <c r="X49" s="166"/>
      <c r="Y49" s="166"/>
      <c r="Z49" s="166"/>
      <c r="AA49" s="166"/>
      <c r="AB49" s="166"/>
      <c r="AC49" s="137">
        <f t="shared" si="16"/>
        <v>0</v>
      </c>
      <c r="AE49" s="159"/>
    </row>
    <row r="50" spans="2:31" outlineLevel="1" x14ac:dyDescent="0.25">
      <c r="B50" s="160" t="str">
        <f>IF(C50&gt;0,IFERROR(_xlfn.IFS(D50&lt;=DATE(YEAR('Basisdaten zum Projekt'!$E$12),MONTH('Basisdaten zum Projekt'!$E$12),1),'Basisdaten zum Projekt'!$A$12,D50&lt;=DATE(YEAR('Basisdaten zum Projekt'!$E$13),MONTH('Basisdaten zum Projekt'!$E$13),1),'Basisdaten zum Projekt'!$A$13,D50&lt;=DATE(YEAR('Basisdaten zum Projekt'!$E$14),MONTH('Basisdaten zum Projekt'!$E$14),1),'Basisdaten zum Projekt'!$A$14,D50&lt;=DATE(YEAR('Basisdaten zum Projekt'!$E$15),MONTH('Basisdaten zum Projekt'!$E$15),1),'Basisdaten zum Projekt'!$A$15,D50&lt;=DATE(YEAR('Basisdaten zum Projekt'!$E$16),MONTH('Basisdaten zum Projekt'!$E$16),1),'Basisdaten zum Projekt'!$A$16),""),"")</f>
        <v/>
      </c>
      <c r="C50" s="160">
        <f>IF(C49&gt;0,C49+1,IF(DATE(YEAR('Basisdaten zum Projekt'!$C$5),MONTH('Basisdaten zum Projekt'!$C$5),1)=D50,1,0))</f>
        <v>0</v>
      </c>
      <c r="D50" s="161">
        <f t="shared" si="17"/>
        <v>44621</v>
      </c>
      <c r="E50" s="162"/>
      <c r="F50" s="115">
        <f t="shared" si="13"/>
        <v>0</v>
      </c>
      <c r="G50" s="163"/>
      <c r="H50" s="162"/>
      <c r="I50" s="115">
        <f t="shared" si="14"/>
        <v>0</v>
      </c>
      <c r="J50" s="164"/>
      <c r="M50" s="161">
        <f t="shared" si="15"/>
        <v>44621</v>
      </c>
      <c r="N50" s="166"/>
      <c r="O50" s="166"/>
      <c r="P50" s="166"/>
      <c r="Q50" s="166"/>
      <c r="R50" s="166"/>
      <c r="S50" s="166"/>
      <c r="T50" s="166"/>
      <c r="U50" s="166"/>
      <c r="V50" s="166"/>
      <c r="W50" s="166"/>
      <c r="X50" s="166"/>
      <c r="Y50" s="166"/>
      <c r="Z50" s="166"/>
      <c r="AA50" s="166"/>
      <c r="AB50" s="166"/>
      <c r="AC50" s="137">
        <f t="shared" si="16"/>
        <v>0</v>
      </c>
      <c r="AE50" s="159"/>
    </row>
    <row r="51" spans="2:31" outlineLevel="1" x14ac:dyDescent="0.25">
      <c r="B51" s="160" t="str">
        <f>IF(C51&gt;0,IFERROR(_xlfn.IFS(D51&lt;=DATE(YEAR('Basisdaten zum Projekt'!$E$12),MONTH('Basisdaten zum Projekt'!$E$12),1),'Basisdaten zum Projekt'!$A$12,D51&lt;=DATE(YEAR('Basisdaten zum Projekt'!$E$13),MONTH('Basisdaten zum Projekt'!$E$13),1),'Basisdaten zum Projekt'!$A$13,D51&lt;=DATE(YEAR('Basisdaten zum Projekt'!$E$14),MONTH('Basisdaten zum Projekt'!$E$14),1),'Basisdaten zum Projekt'!$A$14,D51&lt;=DATE(YEAR('Basisdaten zum Projekt'!$E$15),MONTH('Basisdaten zum Projekt'!$E$15),1),'Basisdaten zum Projekt'!$A$15,D51&lt;=DATE(YEAR('Basisdaten zum Projekt'!$E$16),MONTH('Basisdaten zum Projekt'!$E$16),1),'Basisdaten zum Projekt'!$A$16),""),"")</f>
        <v>P1</v>
      </c>
      <c r="C51" s="160">
        <f>IF(C50&gt;0,C50+1,IF(DATE(YEAR('Basisdaten zum Projekt'!$C$5),MONTH('Basisdaten zum Projekt'!$C$5),1)=D51,1,0))</f>
        <v>1</v>
      </c>
      <c r="D51" s="161">
        <f t="shared" si="17"/>
        <v>44652</v>
      </c>
      <c r="E51" s="162"/>
      <c r="F51" s="115">
        <f t="shared" si="13"/>
        <v>0</v>
      </c>
      <c r="G51" s="163"/>
      <c r="H51" s="162"/>
      <c r="I51" s="115">
        <f t="shared" si="14"/>
        <v>0</v>
      </c>
      <c r="J51" s="164"/>
      <c r="M51" s="161">
        <f t="shared" si="15"/>
        <v>44652</v>
      </c>
      <c r="N51" s="166"/>
      <c r="O51" s="166"/>
      <c r="P51" s="166"/>
      <c r="Q51" s="166"/>
      <c r="R51" s="166"/>
      <c r="S51" s="166"/>
      <c r="T51" s="166"/>
      <c r="U51" s="166"/>
      <c r="V51" s="166"/>
      <c r="W51" s="166"/>
      <c r="X51" s="166"/>
      <c r="Y51" s="166"/>
      <c r="Z51" s="166"/>
      <c r="AA51" s="166"/>
      <c r="AB51" s="166"/>
      <c r="AC51" s="137">
        <f t="shared" si="16"/>
        <v>0</v>
      </c>
      <c r="AD51" s="167"/>
    </row>
    <row r="52" spans="2:31" outlineLevel="1" x14ac:dyDescent="0.25">
      <c r="B52" s="160" t="str">
        <f>IF(C52&gt;0,IFERROR(_xlfn.IFS(D52&lt;=DATE(YEAR('Basisdaten zum Projekt'!$E$12),MONTH('Basisdaten zum Projekt'!$E$12),1),'Basisdaten zum Projekt'!$A$12,D52&lt;=DATE(YEAR('Basisdaten zum Projekt'!$E$13),MONTH('Basisdaten zum Projekt'!$E$13),1),'Basisdaten zum Projekt'!$A$13,D52&lt;=DATE(YEAR('Basisdaten zum Projekt'!$E$14),MONTH('Basisdaten zum Projekt'!$E$14),1),'Basisdaten zum Projekt'!$A$14,D52&lt;=DATE(YEAR('Basisdaten zum Projekt'!$E$15),MONTH('Basisdaten zum Projekt'!$E$15),1),'Basisdaten zum Projekt'!$A$15,D52&lt;=DATE(YEAR('Basisdaten zum Projekt'!$E$16),MONTH('Basisdaten zum Projekt'!$E$16),1),'Basisdaten zum Projekt'!$A$16),""),"")</f>
        <v>P1</v>
      </c>
      <c r="C52" s="160">
        <f>IF(C51&gt;0,C51+1,IF(DATE(YEAR('Basisdaten zum Projekt'!$C$5),MONTH('Basisdaten zum Projekt'!$C$5),1)=D52,1,0))</f>
        <v>2</v>
      </c>
      <c r="D52" s="161">
        <f t="shared" si="17"/>
        <v>44682</v>
      </c>
      <c r="E52" s="198"/>
      <c r="F52" s="115">
        <f t="shared" si="13"/>
        <v>0</v>
      </c>
      <c r="G52" s="199"/>
      <c r="H52" s="198"/>
      <c r="I52" s="115">
        <f t="shared" si="14"/>
        <v>0</v>
      </c>
      <c r="J52" s="200"/>
      <c r="M52" s="161">
        <f t="shared" si="15"/>
        <v>44682</v>
      </c>
      <c r="N52" s="166"/>
      <c r="O52" s="166"/>
      <c r="P52" s="166"/>
      <c r="Q52" s="166"/>
      <c r="R52" s="166"/>
      <c r="S52" s="166"/>
      <c r="T52" s="166"/>
      <c r="U52" s="166"/>
      <c r="V52" s="166"/>
      <c r="W52" s="166"/>
      <c r="X52" s="166"/>
      <c r="Y52" s="166"/>
      <c r="Z52" s="166"/>
      <c r="AA52" s="166"/>
      <c r="AB52" s="166"/>
      <c r="AC52" s="137">
        <f t="shared" si="16"/>
        <v>0</v>
      </c>
      <c r="AD52" s="167"/>
      <c r="AE52" s="159"/>
    </row>
    <row r="53" spans="2:31" outlineLevel="1" x14ac:dyDescent="0.25">
      <c r="B53" s="160" t="str">
        <f>IF(C53&gt;0,IFERROR(_xlfn.IFS(D53&lt;=DATE(YEAR('Basisdaten zum Projekt'!$E$12),MONTH('Basisdaten zum Projekt'!$E$12),1),'Basisdaten zum Projekt'!$A$12,D53&lt;=DATE(YEAR('Basisdaten zum Projekt'!$E$13),MONTH('Basisdaten zum Projekt'!$E$13),1),'Basisdaten zum Projekt'!$A$13,D53&lt;=DATE(YEAR('Basisdaten zum Projekt'!$E$14),MONTH('Basisdaten zum Projekt'!$E$14),1),'Basisdaten zum Projekt'!$A$14,D53&lt;=DATE(YEAR('Basisdaten zum Projekt'!$E$15),MONTH('Basisdaten zum Projekt'!$E$15),1),'Basisdaten zum Projekt'!$A$15,D53&lt;=DATE(YEAR('Basisdaten zum Projekt'!$E$16),MONTH('Basisdaten zum Projekt'!$E$16),1),'Basisdaten zum Projekt'!$A$16),""),"")</f>
        <v>P1</v>
      </c>
      <c r="C53" s="160">
        <f>IF(C52&gt;0,C52+1,IF(DATE(YEAR('Basisdaten zum Projekt'!$C$5),MONTH('Basisdaten zum Projekt'!$C$5),1)=D53,1,0))</f>
        <v>3</v>
      </c>
      <c r="D53" s="161">
        <f t="shared" si="17"/>
        <v>44713</v>
      </c>
      <c r="E53" s="198"/>
      <c r="F53" s="115">
        <f t="shared" si="13"/>
        <v>0</v>
      </c>
      <c r="G53" s="199"/>
      <c r="H53" s="198"/>
      <c r="I53" s="115">
        <f t="shared" si="14"/>
        <v>0</v>
      </c>
      <c r="J53" s="200"/>
      <c r="M53" s="161">
        <f t="shared" si="15"/>
        <v>44713</v>
      </c>
      <c r="N53" s="166"/>
      <c r="O53" s="166"/>
      <c r="P53" s="166"/>
      <c r="Q53" s="166"/>
      <c r="R53" s="166"/>
      <c r="S53" s="166"/>
      <c r="T53" s="166"/>
      <c r="U53" s="166"/>
      <c r="V53" s="166"/>
      <c r="W53" s="166"/>
      <c r="X53" s="166"/>
      <c r="Y53" s="166"/>
      <c r="Z53" s="166"/>
      <c r="AA53" s="166"/>
      <c r="AB53" s="166"/>
      <c r="AC53" s="137">
        <f t="shared" si="16"/>
        <v>0</v>
      </c>
      <c r="AD53" s="167"/>
      <c r="AE53" s="159"/>
    </row>
    <row r="54" spans="2:31" outlineLevel="1" x14ac:dyDescent="0.25">
      <c r="B54" s="160" t="str">
        <f>IF(C54&gt;0,IFERROR(_xlfn.IFS(D54&lt;=DATE(YEAR('Basisdaten zum Projekt'!$E$12),MONTH('Basisdaten zum Projekt'!$E$12),1),'Basisdaten zum Projekt'!$A$12,D54&lt;=DATE(YEAR('Basisdaten zum Projekt'!$E$13),MONTH('Basisdaten zum Projekt'!$E$13),1),'Basisdaten zum Projekt'!$A$13,D54&lt;=DATE(YEAR('Basisdaten zum Projekt'!$E$14),MONTH('Basisdaten zum Projekt'!$E$14),1),'Basisdaten zum Projekt'!$A$14,D54&lt;=DATE(YEAR('Basisdaten zum Projekt'!$E$15),MONTH('Basisdaten zum Projekt'!$E$15),1),'Basisdaten zum Projekt'!$A$15,D54&lt;=DATE(YEAR('Basisdaten zum Projekt'!$E$16),MONTH('Basisdaten zum Projekt'!$E$16),1),'Basisdaten zum Projekt'!$A$16),""),"")</f>
        <v>P1</v>
      </c>
      <c r="C54" s="160">
        <f>IF(C53&gt;0,C53+1,IF(DATE(YEAR('Basisdaten zum Projekt'!$C$5),MONTH('Basisdaten zum Projekt'!$C$5),1)=D54,1,0))</f>
        <v>4</v>
      </c>
      <c r="D54" s="161">
        <f t="shared" si="17"/>
        <v>44743</v>
      </c>
      <c r="E54" s="198"/>
      <c r="F54" s="115">
        <f t="shared" si="13"/>
        <v>0</v>
      </c>
      <c r="G54" s="199"/>
      <c r="H54" s="198"/>
      <c r="I54" s="115">
        <f t="shared" si="14"/>
        <v>0</v>
      </c>
      <c r="J54" s="200"/>
      <c r="M54" s="161">
        <f t="shared" si="15"/>
        <v>44743</v>
      </c>
      <c r="N54" s="166"/>
      <c r="O54" s="166"/>
      <c r="P54" s="166"/>
      <c r="Q54" s="166"/>
      <c r="R54" s="166"/>
      <c r="S54" s="166"/>
      <c r="T54" s="166"/>
      <c r="U54" s="166"/>
      <c r="V54" s="166"/>
      <c r="W54" s="166"/>
      <c r="X54" s="166"/>
      <c r="Y54" s="166"/>
      <c r="Z54" s="166"/>
      <c r="AA54" s="166"/>
      <c r="AB54" s="166"/>
      <c r="AC54" s="137">
        <f t="shared" si="16"/>
        <v>0</v>
      </c>
      <c r="AD54" s="167"/>
      <c r="AE54" s="151"/>
    </row>
    <row r="55" spans="2:31" outlineLevel="1" x14ac:dyDescent="0.25">
      <c r="B55" s="160" t="str">
        <f>IF(C55&gt;0,IFERROR(_xlfn.IFS(D55&lt;=DATE(YEAR('Basisdaten zum Projekt'!$E$12),MONTH('Basisdaten zum Projekt'!$E$12),1),'Basisdaten zum Projekt'!$A$12,D55&lt;=DATE(YEAR('Basisdaten zum Projekt'!$E$13),MONTH('Basisdaten zum Projekt'!$E$13),1),'Basisdaten zum Projekt'!$A$13,D55&lt;=DATE(YEAR('Basisdaten zum Projekt'!$E$14),MONTH('Basisdaten zum Projekt'!$E$14),1),'Basisdaten zum Projekt'!$A$14,D55&lt;=DATE(YEAR('Basisdaten zum Projekt'!$E$15),MONTH('Basisdaten zum Projekt'!$E$15),1),'Basisdaten zum Projekt'!$A$15,D55&lt;=DATE(YEAR('Basisdaten zum Projekt'!$E$16),MONTH('Basisdaten zum Projekt'!$E$16),1),'Basisdaten zum Projekt'!$A$16),""),"")</f>
        <v>P1</v>
      </c>
      <c r="C55" s="160">
        <f>IF(C54&gt;0,C54+1,IF(DATE(YEAR('Basisdaten zum Projekt'!$C$5),MONTH('Basisdaten zum Projekt'!$C$5),1)=D55,1,0))</f>
        <v>5</v>
      </c>
      <c r="D55" s="161">
        <f t="shared" si="17"/>
        <v>44774</v>
      </c>
      <c r="E55" s="162"/>
      <c r="F55" s="115">
        <f t="shared" si="13"/>
        <v>0</v>
      </c>
      <c r="G55" s="163"/>
      <c r="H55" s="162"/>
      <c r="I55" s="115">
        <f t="shared" si="14"/>
        <v>0</v>
      </c>
      <c r="J55" s="164"/>
      <c r="M55" s="161">
        <f t="shared" si="15"/>
        <v>44774</v>
      </c>
      <c r="N55" s="166"/>
      <c r="O55" s="166"/>
      <c r="P55" s="166"/>
      <c r="Q55" s="166"/>
      <c r="R55" s="166"/>
      <c r="S55" s="166"/>
      <c r="T55" s="166"/>
      <c r="U55" s="166"/>
      <c r="V55" s="166"/>
      <c r="W55" s="166"/>
      <c r="X55" s="166"/>
      <c r="Y55" s="166"/>
      <c r="Z55" s="166"/>
      <c r="AA55" s="166"/>
      <c r="AB55" s="166"/>
      <c r="AC55" s="137">
        <f t="shared" si="16"/>
        <v>0</v>
      </c>
      <c r="AD55" s="167"/>
      <c r="AE55" s="151"/>
    </row>
    <row r="56" spans="2:31" outlineLevel="1" x14ac:dyDescent="0.25">
      <c r="B56" s="160" t="str">
        <f>IF(C56&gt;0,IFERROR(_xlfn.IFS(D56&lt;=DATE(YEAR('Basisdaten zum Projekt'!$E$12),MONTH('Basisdaten zum Projekt'!$E$12),1),'Basisdaten zum Projekt'!$A$12,D56&lt;=DATE(YEAR('Basisdaten zum Projekt'!$E$13),MONTH('Basisdaten zum Projekt'!$E$13),1),'Basisdaten zum Projekt'!$A$13,D56&lt;=DATE(YEAR('Basisdaten zum Projekt'!$E$14),MONTH('Basisdaten zum Projekt'!$E$14),1),'Basisdaten zum Projekt'!$A$14,D56&lt;=DATE(YEAR('Basisdaten zum Projekt'!$E$15),MONTH('Basisdaten zum Projekt'!$E$15),1),'Basisdaten zum Projekt'!$A$15,D56&lt;=DATE(YEAR('Basisdaten zum Projekt'!$E$16),MONTH('Basisdaten zum Projekt'!$E$16),1),'Basisdaten zum Projekt'!$A$16),""),"")</f>
        <v>P1</v>
      </c>
      <c r="C56" s="160">
        <f>IF(C55&gt;0,C55+1,IF(DATE(YEAR('Basisdaten zum Projekt'!$C$5),MONTH('Basisdaten zum Projekt'!$C$5),1)=D56,1,0))</f>
        <v>6</v>
      </c>
      <c r="D56" s="161">
        <f t="shared" si="17"/>
        <v>44805</v>
      </c>
      <c r="E56" s="162"/>
      <c r="F56" s="115">
        <f t="shared" si="13"/>
        <v>0</v>
      </c>
      <c r="G56" s="163"/>
      <c r="H56" s="162"/>
      <c r="I56" s="115">
        <f t="shared" si="14"/>
        <v>0</v>
      </c>
      <c r="J56" s="164"/>
      <c r="M56" s="161">
        <f t="shared" si="15"/>
        <v>44805</v>
      </c>
      <c r="N56" s="166"/>
      <c r="O56" s="166"/>
      <c r="P56" s="166"/>
      <c r="Q56" s="166"/>
      <c r="R56" s="166"/>
      <c r="S56" s="166"/>
      <c r="T56" s="166"/>
      <c r="U56" s="166"/>
      <c r="V56" s="166"/>
      <c r="W56" s="166"/>
      <c r="X56" s="166"/>
      <c r="Y56" s="166"/>
      <c r="Z56" s="166"/>
      <c r="AA56" s="166"/>
      <c r="AB56" s="166"/>
      <c r="AC56" s="137">
        <f t="shared" si="16"/>
        <v>0</v>
      </c>
      <c r="AD56" s="167"/>
    </row>
    <row r="57" spans="2:31" outlineLevel="1" x14ac:dyDescent="0.25">
      <c r="B57" s="160" t="str">
        <f>IF(C57&gt;0,IFERROR(_xlfn.IFS(D57&lt;=DATE(YEAR('Basisdaten zum Projekt'!$E$12),MONTH('Basisdaten zum Projekt'!$E$12),1),'Basisdaten zum Projekt'!$A$12,D57&lt;=DATE(YEAR('Basisdaten zum Projekt'!$E$13),MONTH('Basisdaten zum Projekt'!$E$13),1),'Basisdaten zum Projekt'!$A$13,D57&lt;=DATE(YEAR('Basisdaten zum Projekt'!$E$14),MONTH('Basisdaten zum Projekt'!$E$14),1),'Basisdaten zum Projekt'!$A$14,D57&lt;=DATE(YEAR('Basisdaten zum Projekt'!$E$15),MONTH('Basisdaten zum Projekt'!$E$15),1),'Basisdaten zum Projekt'!$A$15,D57&lt;=DATE(YEAR('Basisdaten zum Projekt'!$E$16),MONTH('Basisdaten zum Projekt'!$E$16),1),'Basisdaten zum Projekt'!$A$16),""),"")</f>
        <v>P1</v>
      </c>
      <c r="C57" s="160">
        <f>IF(C56&gt;0,C56+1,IF(DATE(YEAR('Basisdaten zum Projekt'!$C$5),MONTH('Basisdaten zum Projekt'!$C$5),1)=D57,1,0))</f>
        <v>7</v>
      </c>
      <c r="D57" s="161">
        <f t="shared" si="17"/>
        <v>44835</v>
      </c>
      <c r="E57" s="162"/>
      <c r="F57" s="115">
        <f t="shared" si="13"/>
        <v>0</v>
      </c>
      <c r="G57" s="163"/>
      <c r="H57" s="162"/>
      <c r="I57" s="115">
        <f t="shared" si="14"/>
        <v>0</v>
      </c>
      <c r="J57" s="164"/>
      <c r="M57" s="161">
        <f t="shared" si="15"/>
        <v>44835</v>
      </c>
      <c r="N57" s="166"/>
      <c r="O57" s="166"/>
      <c r="P57" s="166"/>
      <c r="Q57" s="166"/>
      <c r="R57" s="166"/>
      <c r="S57" s="166"/>
      <c r="T57" s="166"/>
      <c r="U57" s="166"/>
      <c r="V57" s="166"/>
      <c r="W57" s="166"/>
      <c r="X57" s="166"/>
      <c r="Y57" s="166"/>
      <c r="Z57" s="166"/>
      <c r="AA57" s="166"/>
      <c r="AB57" s="166"/>
      <c r="AC57" s="137">
        <f t="shared" si="16"/>
        <v>0</v>
      </c>
      <c r="AD57" s="167"/>
      <c r="AE57" s="168"/>
    </row>
    <row r="58" spans="2:31" outlineLevel="1" x14ac:dyDescent="0.25">
      <c r="B58" s="160" t="str">
        <f>IF(C58&gt;0,IFERROR(_xlfn.IFS(D58&lt;=DATE(YEAR('Basisdaten zum Projekt'!$E$12),MONTH('Basisdaten zum Projekt'!$E$12),1),'Basisdaten zum Projekt'!$A$12,D58&lt;=DATE(YEAR('Basisdaten zum Projekt'!$E$13),MONTH('Basisdaten zum Projekt'!$E$13),1),'Basisdaten zum Projekt'!$A$13,D58&lt;=DATE(YEAR('Basisdaten zum Projekt'!$E$14),MONTH('Basisdaten zum Projekt'!$E$14),1),'Basisdaten zum Projekt'!$A$14,D58&lt;=DATE(YEAR('Basisdaten zum Projekt'!$E$15),MONTH('Basisdaten zum Projekt'!$E$15),1),'Basisdaten zum Projekt'!$A$15,D58&lt;=DATE(YEAR('Basisdaten zum Projekt'!$E$16),MONTH('Basisdaten zum Projekt'!$E$16),1),'Basisdaten zum Projekt'!$A$16),""),"")</f>
        <v>P1</v>
      </c>
      <c r="C58" s="160">
        <f>IF(C57&gt;0,C57+1,IF(DATE(YEAR('Basisdaten zum Projekt'!$C$5),MONTH('Basisdaten zum Projekt'!$C$5),1)=D58,1,0))</f>
        <v>8</v>
      </c>
      <c r="D58" s="161">
        <f t="shared" si="17"/>
        <v>44866</v>
      </c>
      <c r="E58" s="162"/>
      <c r="F58" s="115">
        <f t="shared" si="13"/>
        <v>0</v>
      </c>
      <c r="G58" s="163"/>
      <c r="H58" s="162"/>
      <c r="I58" s="115">
        <f t="shared" si="14"/>
        <v>0</v>
      </c>
      <c r="J58" s="164"/>
      <c r="M58" s="161">
        <f t="shared" si="15"/>
        <v>44866</v>
      </c>
      <c r="N58" s="166"/>
      <c r="O58" s="166"/>
      <c r="P58" s="166"/>
      <c r="Q58" s="166"/>
      <c r="R58" s="166"/>
      <c r="S58" s="166"/>
      <c r="T58" s="166"/>
      <c r="U58" s="166"/>
      <c r="V58" s="166"/>
      <c r="W58" s="166"/>
      <c r="X58" s="166"/>
      <c r="Y58" s="166"/>
      <c r="Z58" s="166"/>
      <c r="AA58" s="166"/>
      <c r="AB58" s="166"/>
      <c r="AC58" s="137">
        <f t="shared" si="16"/>
        <v>0</v>
      </c>
      <c r="AD58" s="167"/>
    </row>
    <row r="59" spans="2:31" outlineLevel="1" x14ac:dyDescent="0.25">
      <c r="B59" s="160" t="str">
        <f>IF(C59&gt;0,IFERROR(_xlfn.IFS(D59&lt;=DATE(YEAR('Basisdaten zum Projekt'!$E$12),MONTH('Basisdaten zum Projekt'!$E$12),1),'Basisdaten zum Projekt'!$A$12,D59&lt;=DATE(YEAR('Basisdaten zum Projekt'!$E$13),MONTH('Basisdaten zum Projekt'!$E$13),1),'Basisdaten zum Projekt'!$A$13,D59&lt;=DATE(YEAR('Basisdaten zum Projekt'!$E$14),MONTH('Basisdaten zum Projekt'!$E$14),1),'Basisdaten zum Projekt'!$A$14,D59&lt;=DATE(YEAR('Basisdaten zum Projekt'!$E$15),MONTH('Basisdaten zum Projekt'!$E$15),1),'Basisdaten zum Projekt'!$A$15,D59&lt;=DATE(YEAR('Basisdaten zum Projekt'!$E$16),MONTH('Basisdaten zum Projekt'!$E$16),1),'Basisdaten zum Projekt'!$A$16),""),"")</f>
        <v>P1</v>
      </c>
      <c r="C59" s="160">
        <f>IF(C58&gt;0,C58+1,IF(DATE(YEAR('Basisdaten zum Projekt'!$C$5),MONTH('Basisdaten zum Projekt'!$C$5),1)=D59,1,0))</f>
        <v>9</v>
      </c>
      <c r="D59" s="161">
        <f t="shared" si="17"/>
        <v>44896</v>
      </c>
      <c r="E59" s="162"/>
      <c r="F59" s="115">
        <f t="shared" si="13"/>
        <v>0</v>
      </c>
      <c r="G59" s="163"/>
      <c r="H59" s="162"/>
      <c r="I59" s="115">
        <f t="shared" si="14"/>
        <v>0</v>
      </c>
      <c r="J59" s="164"/>
      <c r="M59" s="161">
        <f t="shared" si="15"/>
        <v>44896</v>
      </c>
      <c r="N59" s="166"/>
      <c r="O59" s="166"/>
      <c r="P59" s="166"/>
      <c r="Q59" s="166"/>
      <c r="R59" s="166"/>
      <c r="S59" s="166"/>
      <c r="T59" s="166"/>
      <c r="U59" s="166"/>
      <c r="V59" s="166"/>
      <c r="W59" s="166"/>
      <c r="X59" s="166"/>
      <c r="Y59" s="166"/>
      <c r="Z59" s="166"/>
      <c r="AA59" s="166"/>
      <c r="AB59" s="166"/>
      <c r="AC59" s="137">
        <f t="shared" si="16"/>
        <v>0</v>
      </c>
      <c r="AD59" s="167"/>
    </row>
    <row r="60" spans="2:31" ht="15.75" thickBot="1" x14ac:dyDescent="0.3">
      <c r="B60" s="169"/>
      <c r="C60" s="170"/>
      <c r="D60" s="171">
        <f>D59</f>
        <v>44896</v>
      </c>
      <c r="E60" s="172"/>
      <c r="F60" s="173">
        <f>SUM(F48:F59)</f>
        <v>0</v>
      </c>
      <c r="G60" s="174">
        <f>SUM(G48:G59)</f>
        <v>0</v>
      </c>
      <c r="H60" s="175"/>
      <c r="I60" s="173">
        <f>SUM(I48:I59)</f>
        <v>0</v>
      </c>
      <c r="J60" s="174">
        <f>SUM(J48:J59)</f>
        <v>0</v>
      </c>
      <c r="M60" s="171">
        <f t="shared" si="15"/>
        <v>44896</v>
      </c>
      <c r="N60" s="178">
        <f>SUM(N48:N59)</f>
        <v>0</v>
      </c>
      <c r="O60" s="177">
        <f>SUM(O48:O59)</f>
        <v>0</v>
      </c>
      <c r="P60" s="178">
        <f>SUM(P48:P59)</f>
        <v>0</v>
      </c>
      <c r="Q60" s="177">
        <f>SUM(Q48:Q59)</f>
        <v>0</v>
      </c>
      <c r="R60" s="177">
        <f>SUM(R48:R59)</f>
        <v>0</v>
      </c>
      <c r="S60" s="177">
        <f t="shared" ref="S60:AB60" si="18">SUM(S48:S59)</f>
        <v>0</v>
      </c>
      <c r="T60" s="177">
        <f t="shared" si="18"/>
        <v>0</v>
      </c>
      <c r="U60" s="177">
        <f t="shared" si="18"/>
        <v>0</v>
      </c>
      <c r="V60" s="177">
        <f t="shared" si="18"/>
        <v>0</v>
      </c>
      <c r="W60" s="177">
        <f t="shared" si="18"/>
        <v>0</v>
      </c>
      <c r="X60" s="177">
        <f t="shared" si="18"/>
        <v>0</v>
      </c>
      <c r="Y60" s="177">
        <f t="shared" si="18"/>
        <v>0</v>
      </c>
      <c r="Z60" s="177">
        <f t="shared" si="18"/>
        <v>0</v>
      </c>
      <c r="AA60" s="177">
        <f t="shared" si="18"/>
        <v>0</v>
      </c>
      <c r="AB60" s="177">
        <f t="shared" si="18"/>
        <v>0</v>
      </c>
      <c r="AC60" s="177">
        <f>SUM(AC48:AC59)</f>
        <v>0</v>
      </c>
      <c r="AD60" s="167"/>
    </row>
    <row r="61" spans="2:31" ht="28.5" customHeight="1" x14ac:dyDescent="0.25">
      <c r="B61" s="19"/>
      <c r="C61" s="19"/>
      <c r="N61" s="178">
        <f>IFERROR(N60/$H$6,0)</f>
        <v>0</v>
      </c>
      <c r="O61" s="178">
        <f>IFERROR(O60/$H$6,0)</f>
        <v>0</v>
      </c>
      <c r="P61" s="178">
        <f>IFERROR(P60/$H$6,0)</f>
        <v>0</v>
      </c>
      <c r="Q61" s="178">
        <f>IFERROR(Q60/$H$6,0)</f>
        <v>0</v>
      </c>
      <c r="R61" s="178">
        <f>IFERROR(R60/$H$6,0)</f>
        <v>0</v>
      </c>
      <c r="S61" s="178">
        <f t="shared" ref="S61:AB61" si="19">IFERROR(S60/$H$6,0)</f>
        <v>0</v>
      </c>
      <c r="T61" s="178">
        <f t="shared" si="19"/>
        <v>0</v>
      </c>
      <c r="U61" s="178">
        <f t="shared" si="19"/>
        <v>0</v>
      </c>
      <c r="V61" s="178">
        <f t="shared" si="19"/>
        <v>0</v>
      </c>
      <c r="W61" s="178">
        <f t="shared" si="19"/>
        <v>0</v>
      </c>
      <c r="X61" s="178">
        <f t="shared" si="19"/>
        <v>0</v>
      </c>
      <c r="Y61" s="178">
        <f t="shared" si="19"/>
        <v>0</v>
      </c>
      <c r="Z61" s="178">
        <f t="shared" si="19"/>
        <v>0</v>
      </c>
      <c r="AA61" s="178">
        <f t="shared" si="19"/>
        <v>0</v>
      </c>
      <c r="AB61" s="178">
        <f t="shared" si="19"/>
        <v>0</v>
      </c>
      <c r="AC61" s="178">
        <f>IFERROR(AC60/$H$6,0)</f>
        <v>0</v>
      </c>
      <c r="AD61" s="180" t="s">
        <v>370</v>
      </c>
    </row>
    <row r="62" spans="2:31" ht="15.75" thickBot="1" x14ac:dyDescent="0.3">
      <c r="B62" s="19"/>
      <c r="C62" s="19"/>
      <c r="N62" s="181"/>
      <c r="O62" s="181"/>
      <c r="P62" s="181"/>
      <c r="Q62" s="181"/>
      <c r="R62" s="181"/>
      <c r="S62" s="281"/>
      <c r="T62" s="282"/>
      <c r="U62" s="283"/>
      <c r="V62" s="283"/>
      <c r="W62" s="283"/>
      <c r="X62" s="283"/>
      <c r="Y62" s="283"/>
      <c r="Z62" s="283"/>
      <c r="AA62" s="283"/>
      <c r="AB62" s="284"/>
      <c r="AC62" s="181"/>
      <c r="AD62" s="182"/>
    </row>
    <row r="63" spans="2:31" outlineLevel="1" x14ac:dyDescent="0.25">
      <c r="B63" s="160" t="str">
        <f>IF(C63&gt;0,IFERROR(_xlfn.IFS(D63&lt;=DATE(YEAR('Basisdaten zum Projekt'!$E$12),MONTH('Basisdaten zum Projekt'!$E$12),1),'Basisdaten zum Projekt'!$A$12,D63&lt;=DATE(YEAR('Basisdaten zum Projekt'!$E$13),MONTH('Basisdaten zum Projekt'!$E$13),1),'Basisdaten zum Projekt'!$A$13,D63&lt;=DATE(YEAR('Basisdaten zum Projekt'!$E$14),MONTH('Basisdaten zum Projekt'!$E$14),1),'Basisdaten zum Projekt'!$A$14,D63&lt;=DATE(YEAR('Basisdaten zum Projekt'!$E$15),MONTH('Basisdaten zum Projekt'!$E$15),1),'Basisdaten zum Projekt'!$A$15,D63&lt;=DATE(YEAR('Basisdaten zum Projekt'!$E$16),MONTH('Basisdaten zum Projekt'!$E$16),1),'Basisdaten zum Projekt'!$A$16),""),"")</f>
        <v>P1</v>
      </c>
      <c r="C63" s="160">
        <f>IF(C59&gt;0,C59+1,IF(DATE(YEAR('Basisdaten zum Projekt'!$C$5),MONTH('Basisdaten zum Projekt'!$C$5),1)=D63,1,0))</f>
        <v>10</v>
      </c>
      <c r="D63" s="161">
        <f>DATE(YEAR(D59),MONTH(D59)+1,DAY(D59))</f>
        <v>44927</v>
      </c>
      <c r="E63" s="183"/>
      <c r="F63" s="184">
        <f t="shared" ref="F63:F74" si="20">215/12*E63</f>
        <v>0</v>
      </c>
      <c r="G63" s="185"/>
      <c r="H63" s="183"/>
      <c r="I63" s="184">
        <f t="shared" ref="I63:I74" si="21">215/12*H63</f>
        <v>0</v>
      </c>
      <c r="J63" s="186"/>
      <c r="M63" s="161">
        <f t="shared" si="15"/>
        <v>44927</v>
      </c>
      <c r="N63" s="166"/>
      <c r="O63" s="166"/>
      <c r="P63" s="166"/>
      <c r="Q63" s="166"/>
      <c r="R63" s="166"/>
      <c r="S63" s="166"/>
      <c r="T63" s="166"/>
      <c r="U63" s="166"/>
      <c r="V63" s="166"/>
      <c r="W63" s="166"/>
      <c r="X63" s="166"/>
      <c r="Y63" s="166"/>
      <c r="Z63" s="166"/>
      <c r="AA63" s="166"/>
      <c r="AB63" s="166"/>
      <c r="AC63" s="137">
        <f t="shared" ref="AC63:AC74" si="22">SUM(N63:AB63)</f>
        <v>0</v>
      </c>
      <c r="AD63" s="167"/>
      <c r="AE63" s="168"/>
    </row>
    <row r="64" spans="2:31" outlineLevel="1" x14ac:dyDescent="0.25">
      <c r="B64" s="160" t="str">
        <f>IF(C64&gt;0,IFERROR(_xlfn.IFS(D64&lt;=DATE(YEAR('Basisdaten zum Projekt'!$E$12),MONTH('Basisdaten zum Projekt'!$E$12),1),'Basisdaten zum Projekt'!$A$12,D64&lt;=DATE(YEAR('Basisdaten zum Projekt'!$E$13),MONTH('Basisdaten zum Projekt'!$E$13),1),'Basisdaten zum Projekt'!$A$13,D64&lt;=DATE(YEAR('Basisdaten zum Projekt'!$E$14),MONTH('Basisdaten zum Projekt'!$E$14),1),'Basisdaten zum Projekt'!$A$14,D64&lt;=DATE(YEAR('Basisdaten zum Projekt'!$E$15),MONTH('Basisdaten zum Projekt'!$E$15),1),'Basisdaten zum Projekt'!$A$15,D64&lt;=DATE(YEAR('Basisdaten zum Projekt'!$E$16),MONTH('Basisdaten zum Projekt'!$E$16),1),'Basisdaten zum Projekt'!$A$16),""),"")</f>
        <v>P1</v>
      </c>
      <c r="C64" s="160">
        <f>IF(C63&gt;0,C63+1,IF(DATE(YEAR('Basisdaten zum Projekt'!$C$5),MONTH('Basisdaten zum Projekt'!$C$5),1)=D64,1,0))</f>
        <v>11</v>
      </c>
      <c r="D64" s="161">
        <f t="shared" ref="D64:D74" si="23">DATE(YEAR(D63),MONTH(D63)+1,DAY(D63))</f>
        <v>44958</v>
      </c>
      <c r="E64" s="198"/>
      <c r="F64" s="115">
        <f t="shared" si="20"/>
        <v>0</v>
      </c>
      <c r="G64" s="199"/>
      <c r="H64" s="198"/>
      <c r="I64" s="115">
        <f t="shared" si="21"/>
        <v>0</v>
      </c>
      <c r="J64" s="200"/>
      <c r="M64" s="161">
        <f t="shared" si="15"/>
        <v>44958</v>
      </c>
      <c r="N64" s="166"/>
      <c r="O64" s="166"/>
      <c r="P64" s="166"/>
      <c r="Q64" s="166"/>
      <c r="R64" s="166"/>
      <c r="S64" s="166"/>
      <c r="T64" s="166"/>
      <c r="U64" s="166"/>
      <c r="V64" s="166"/>
      <c r="W64" s="166"/>
      <c r="X64" s="166"/>
      <c r="Y64" s="166"/>
      <c r="Z64" s="166"/>
      <c r="AA64" s="166"/>
      <c r="AB64" s="166"/>
      <c r="AC64" s="137">
        <f t="shared" si="22"/>
        <v>0</v>
      </c>
      <c r="AD64" s="167"/>
    </row>
    <row r="65" spans="2:30" outlineLevel="1" x14ac:dyDescent="0.25">
      <c r="B65" s="160" t="str">
        <f>IF(C65&gt;0,IFERROR(_xlfn.IFS(D65&lt;=DATE(YEAR('Basisdaten zum Projekt'!$E$12),MONTH('Basisdaten zum Projekt'!$E$12),1),'Basisdaten zum Projekt'!$A$12,D65&lt;=DATE(YEAR('Basisdaten zum Projekt'!$E$13),MONTH('Basisdaten zum Projekt'!$E$13),1),'Basisdaten zum Projekt'!$A$13,D65&lt;=DATE(YEAR('Basisdaten zum Projekt'!$E$14),MONTH('Basisdaten zum Projekt'!$E$14),1),'Basisdaten zum Projekt'!$A$14,D65&lt;=DATE(YEAR('Basisdaten zum Projekt'!$E$15),MONTH('Basisdaten zum Projekt'!$E$15),1),'Basisdaten zum Projekt'!$A$15,D65&lt;=DATE(YEAR('Basisdaten zum Projekt'!$E$16),MONTH('Basisdaten zum Projekt'!$E$16),1),'Basisdaten zum Projekt'!$A$16),""),"")</f>
        <v>P1</v>
      </c>
      <c r="C65" s="160">
        <f>IF(C64&gt;0,C64+1,IF(DATE(YEAR('Basisdaten zum Projekt'!$C$5),MONTH('Basisdaten zum Projekt'!$C$5),1)=D65,1,0))</f>
        <v>12</v>
      </c>
      <c r="D65" s="161">
        <f t="shared" si="23"/>
        <v>44986</v>
      </c>
      <c r="E65" s="198"/>
      <c r="F65" s="115">
        <f t="shared" si="20"/>
        <v>0</v>
      </c>
      <c r="G65" s="199"/>
      <c r="H65" s="198"/>
      <c r="I65" s="115">
        <f t="shared" si="21"/>
        <v>0</v>
      </c>
      <c r="J65" s="200"/>
      <c r="M65" s="161">
        <f t="shared" si="15"/>
        <v>44986</v>
      </c>
      <c r="N65" s="166"/>
      <c r="O65" s="166"/>
      <c r="P65" s="166"/>
      <c r="Q65" s="166"/>
      <c r="R65" s="166"/>
      <c r="S65" s="166"/>
      <c r="T65" s="166"/>
      <c r="U65" s="166"/>
      <c r="V65" s="166"/>
      <c r="W65" s="166"/>
      <c r="X65" s="166"/>
      <c r="Y65" s="166"/>
      <c r="Z65" s="166"/>
      <c r="AA65" s="166"/>
      <c r="AB65" s="166"/>
      <c r="AC65" s="137">
        <f t="shared" si="22"/>
        <v>0</v>
      </c>
      <c r="AD65" s="167"/>
    </row>
    <row r="66" spans="2:30" outlineLevel="1" x14ac:dyDescent="0.25">
      <c r="B66" s="160" t="str">
        <f>IF(C66&gt;0,IFERROR(_xlfn.IFS(D66&lt;=DATE(YEAR('Basisdaten zum Projekt'!$E$12),MONTH('Basisdaten zum Projekt'!$E$12),1),'Basisdaten zum Projekt'!$A$12,D66&lt;=DATE(YEAR('Basisdaten zum Projekt'!$E$13),MONTH('Basisdaten zum Projekt'!$E$13),1),'Basisdaten zum Projekt'!$A$13,D66&lt;=DATE(YEAR('Basisdaten zum Projekt'!$E$14),MONTH('Basisdaten zum Projekt'!$E$14),1),'Basisdaten zum Projekt'!$A$14,D66&lt;=DATE(YEAR('Basisdaten zum Projekt'!$E$15),MONTH('Basisdaten zum Projekt'!$E$15),1),'Basisdaten zum Projekt'!$A$15,D66&lt;=DATE(YEAR('Basisdaten zum Projekt'!$E$16),MONTH('Basisdaten zum Projekt'!$E$16),1),'Basisdaten zum Projekt'!$A$16),""),"")</f>
        <v>P2</v>
      </c>
      <c r="C66" s="160">
        <f>IF(C65&gt;0,C65+1,IF(DATE(YEAR('Basisdaten zum Projekt'!$C$5),MONTH('Basisdaten zum Projekt'!$C$5),1)=D66,1,0))</f>
        <v>13</v>
      </c>
      <c r="D66" s="161">
        <f t="shared" si="23"/>
        <v>45017</v>
      </c>
      <c r="E66" s="162"/>
      <c r="F66" s="115">
        <f t="shared" si="20"/>
        <v>0</v>
      </c>
      <c r="G66" s="163"/>
      <c r="H66" s="162"/>
      <c r="I66" s="115">
        <f t="shared" si="21"/>
        <v>0</v>
      </c>
      <c r="J66" s="164"/>
      <c r="M66" s="161">
        <f t="shared" si="15"/>
        <v>45017</v>
      </c>
      <c r="N66" s="166"/>
      <c r="O66" s="166"/>
      <c r="P66" s="166"/>
      <c r="Q66" s="166"/>
      <c r="R66" s="166"/>
      <c r="S66" s="166"/>
      <c r="T66" s="166"/>
      <c r="U66" s="166"/>
      <c r="V66" s="166"/>
      <c r="W66" s="166"/>
      <c r="X66" s="166"/>
      <c r="Y66" s="166"/>
      <c r="Z66" s="166"/>
      <c r="AA66" s="166"/>
      <c r="AB66" s="166"/>
      <c r="AC66" s="137">
        <f t="shared" si="22"/>
        <v>0</v>
      </c>
      <c r="AD66" s="167"/>
    </row>
    <row r="67" spans="2:30" outlineLevel="1" x14ac:dyDescent="0.25">
      <c r="B67" s="160" t="str">
        <f>IF(C67&gt;0,IFERROR(_xlfn.IFS(D67&lt;=DATE(YEAR('Basisdaten zum Projekt'!$E$12),MONTH('Basisdaten zum Projekt'!$E$12),1),'Basisdaten zum Projekt'!$A$12,D67&lt;=DATE(YEAR('Basisdaten zum Projekt'!$E$13),MONTH('Basisdaten zum Projekt'!$E$13),1),'Basisdaten zum Projekt'!$A$13,D67&lt;=DATE(YEAR('Basisdaten zum Projekt'!$E$14),MONTH('Basisdaten zum Projekt'!$E$14),1),'Basisdaten zum Projekt'!$A$14,D67&lt;=DATE(YEAR('Basisdaten zum Projekt'!$E$15),MONTH('Basisdaten zum Projekt'!$E$15),1),'Basisdaten zum Projekt'!$A$15,D67&lt;=DATE(YEAR('Basisdaten zum Projekt'!$E$16),MONTH('Basisdaten zum Projekt'!$E$16),1),'Basisdaten zum Projekt'!$A$16),""),"")</f>
        <v>P2</v>
      </c>
      <c r="C67" s="160">
        <f>IF(C66&gt;0,C66+1,IF(DATE(YEAR('Basisdaten zum Projekt'!$C$5),MONTH('Basisdaten zum Projekt'!$C$5),1)=D67,1,0))</f>
        <v>14</v>
      </c>
      <c r="D67" s="161">
        <f t="shared" si="23"/>
        <v>45047</v>
      </c>
      <c r="E67" s="162"/>
      <c r="F67" s="115">
        <f t="shared" si="20"/>
        <v>0</v>
      </c>
      <c r="G67" s="163"/>
      <c r="H67" s="162"/>
      <c r="I67" s="115">
        <f t="shared" si="21"/>
        <v>0</v>
      </c>
      <c r="J67" s="164"/>
      <c r="M67" s="161">
        <f t="shared" si="15"/>
        <v>45047</v>
      </c>
      <c r="N67" s="166"/>
      <c r="O67" s="166"/>
      <c r="P67" s="166"/>
      <c r="Q67" s="166"/>
      <c r="R67" s="166"/>
      <c r="S67" s="166"/>
      <c r="T67" s="166"/>
      <c r="U67" s="166"/>
      <c r="V67" s="166"/>
      <c r="W67" s="166"/>
      <c r="X67" s="166"/>
      <c r="Y67" s="166"/>
      <c r="Z67" s="166"/>
      <c r="AA67" s="166"/>
      <c r="AB67" s="166"/>
      <c r="AC67" s="137">
        <f t="shared" si="22"/>
        <v>0</v>
      </c>
      <c r="AD67" s="167"/>
    </row>
    <row r="68" spans="2:30" outlineLevel="1" x14ac:dyDescent="0.25">
      <c r="B68" s="160" t="str">
        <f>IF(C68&gt;0,IFERROR(_xlfn.IFS(D68&lt;=DATE(YEAR('Basisdaten zum Projekt'!$E$12),MONTH('Basisdaten zum Projekt'!$E$12),1),'Basisdaten zum Projekt'!$A$12,D68&lt;=DATE(YEAR('Basisdaten zum Projekt'!$E$13),MONTH('Basisdaten zum Projekt'!$E$13),1),'Basisdaten zum Projekt'!$A$13,D68&lt;=DATE(YEAR('Basisdaten zum Projekt'!$E$14),MONTH('Basisdaten zum Projekt'!$E$14),1),'Basisdaten zum Projekt'!$A$14,D68&lt;=DATE(YEAR('Basisdaten zum Projekt'!$E$15),MONTH('Basisdaten zum Projekt'!$E$15),1),'Basisdaten zum Projekt'!$A$15,D68&lt;=DATE(YEAR('Basisdaten zum Projekt'!$E$16),MONTH('Basisdaten zum Projekt'!$E$16),1),'Basisdaten zum Projekt'!$A$16),""),"")</f>
        <v>P2</v>
      </c>
      <c r="C68" s="160">
        <f>IF(C67&gt;0,C67+1,IF(DATE(YEAR('Basisdaten zum Projekt'!$C$5),MONTH('Basisdaten zum Projekt'!$C$5),1)=D68,1,0))</f>
        <v>15</v>
      </c>
      <c r="D68" s="161">
        <f t="shared" si="23"/>
        <v>45078</v>
      </c>
      <c r="E68" s="162"/>
      <c r="F68" s="115">
        <f t="shared" si="20"/>
        <v>0</v>
      </c>
      <c r="G68" s="163"/>
      <c r="H68" s="162"/>
      <c r="I68" s="115">
        <f t="shared" si="21"/>
        <v>0</v>
      </c>
      <c r="J68" s="164"/>
      <c r="M68" s="161">
        <f t="shared" si="15"/>
        <v>45078</v>
      </c>
      <c r="N68" s="166"/>
      <c r="O68" s="166"/>
      <c r="P68" s="166"/>
      <c r="Q68" s="166"/>
      <c r="R68" s="166"/>
      <c r="S68" s="166"/>
      <c r="T68" s="166"/>
      <c r="U68" s="166"/>
      <c r="V68" s="166"/>
      <c r="W68" s="166"/>
      <c r="X68" s="166"/>
      <c r="Y68" s="166"/>
      <c r="Z68" s="166"/>
      <c r="AA68" s="166"/>
      <c r="AB68" s="166"/>
      <c r="AC68" s="137">
        <f t="shared" si="22"/>
        <v>0</v>
      </c>
      <c r="AD68" s="167"/>
    </row>
    <row r="69" spans="2:30" outlineLevel="1" x14ac:dyDescent="0.25">
      <c r="B69" s="160" t="str">
        <f>IF(C69&gt;0,IFERROR(_xlfn.IFS(D69&lt;=DATE(YEAR('Basisdaten zum Projekt'!$E$12),MONTH('Basisdaten zum Projekt'!$E$12),1),'Basisdaten zum Projekt'!$A$12,D69&lt;=DATE(YEAR('Basisdaten zum Projekt'!$E$13),MONTH('Basisdaten zum Projekt'!$E$13),1),'Basisdaten zum Projekt'!$A$13,D69&lt;=DATE(YEAR('Basisdaten zum Projekt'!$E$14),MONTH('Basisdaten zum Projekt'!$E$14),1),'Basisdaten zum Projekt'!$A$14,D69&lt;=DATE(YEAR('Basisdaten zum Projekt'!$E$15),MONTH('Basisdaten zum Projekt'!$E$15),1),'Basisdaten zum Projekt'!$A$15,D69&lt;=DATE(YEAR('Basisdaten zum Projekt'!$E$16),MONTH('Basisdaten zum Projekt'!$E$16),1),'Basisdaten zum Projekt'!$A$16),""),"")</f>
        <v>P2</v>
      </c>
      <c r="C69" s="160">
        <f>IF(C68&gt;0,C68+1,IF(DATE(YEAR('Basisdaten zum Projekt'!$C$5),MONTH('Basisdaten zum Projekt'!$C$5),1)=D69,1,0))</f>
        <v>16</v>
      </c>
      <c r="D69" s="161">
        <f t="shared" si="23"/>
        <v>45108</v>
      </c>
      <c r="E69" s="162"/>
      <c r="F69" s="115">
        <f t="shared" si="20"/>
        <v>0</v>
      </c>
      <c r="G69" s="163"/>
      <c r="H69" s="162"/>
      <c r="I69" s="115">
        <f t="shared" si="21"/>
        <v>0</v>
      </c>
      <c r="J69" s="164"/>
      <c r="M69" s="161">
        <f t="shared" si="15"/>
        <v>45108</v>
      </c>
      <c r="N69" s="166"/>
      <c r="O69" s="166"/>
      <c r="P69" s="166"/>
      <c r="Q69" s="166"/>
      <c r="R69" s="166"/>
      <c r="S69" s="166"/>
      <c r="T69" s="166"/>
      <c r="U69" s="166"/>
      <c r="V69" s="166"/>
      <c r="W69" s="166"/>
      <c r="X69" s="166"/>
      <c r="Y69" s="166"/>
      <c r="Z69" s="166"/>
      <c r="AA69" s="166"/>
      <c r="AB69" s="166"/>
      <c r="AC69" s="137">
        <f t="shared" si="22"/>
        <v>0</v>
      </c>
      <c r="AD69" s="167"/>
    </row>
    <row r="70" spans="2:30" outlineLevel="1" x14ac:dyDescent="0.25">
      <c r="B70" s="160" t="str">
        <f>IF(C70&gt;0,IFERROR(_xlfn.IFS(D70&lt;=DATE(YEAR('Basisdaten zum Projekt'!$E$12),MONTH('Basisdaten zum Projekt'!$E$12),1),'Basisdaten zum Projekt'!$A$12,D70&lt;=DATE(YEAR('Basisdaten zum Projekt'!$E$13),MONTH('Basisdaten zum Projekt'!$E$13),1),'Basisdaten zum Projekt'!$A$13,D70&lt;=DATE(YEAR('Basisdaten zum Projekt'!$E$14),MONTH('Basisdaten zum Projekt'!$E$14),1),'Basisdaten zum Projekt'!$A$14,D70&lt;=DATE(YEAR('Basisdaten zum Projekt'!$E$15),MONTH('Basisdaten zum Projekt'!$E$15),1),'Basisdaten zum Projekt'!$A$15,D70&lt;=DATE(YEAR('Basisdaten zum Projekt'!$E$16),MONTH('Basisdaten zum Projekt'!$E$16),1),'Basisdaten zum Projekt'!$A$16),""),"")</f>
        <v>P2</v>
      </c>
      <c r="C70" s="160">
        <f>IF(C69&gt;0,C69+1,IF(DATE(YEAR('Basisdaten zum Projekt'!$C$5),MONTH('Basisdaten zum Projekt'!$C$5),1)=D70,1,0))</f>
        <v>17</v>
      </c>
      <c r="D70" s="161">
        <f t="shared" si="23"/>
        <v>45139</v>
      </c>
      <c r="E70" s="162"/>
      <c r="F70" s="115">
        <f t="shared" si="20"/>
        <v>0</v>
      </c>
      <c r="G70" s="163"/>
      <c r="H70" s="162"/>
      <c r="I70" s="115">
        <f t="shared" si="21"/>
        <v>0</v>
      </c>
      <c r="J70" s="164"/>
      <c r="M70" s="161">
        <f t="shared" si="15"/>
        <v>45139</v>
      </c>
      <c r="N70" s="166"/>
      <c r="O70" s="166"/>
      <c r="P70" s="166"/>
      <c r="Q70" s="166"/>
      <c r="R70" s="166"/>
      <c r="S70" s="166"/>
      <c r="T70" s="166"/>
      <c r="U70" s="166"/>
      <c r="V70" s="166"/>
      <c r="W70" s="166"/>
      <c r="X70" s="166"/>
      <c r="Y70" s="166"/>
      <c r="Z70" s="166"/>
      <c r="AA70" s="166"/>
      <c r="AB70" s="166"/>
      <c r="AC70" s="137">
        <f t="shared" si="22"/>
        <v>0</v>
      </c>
      <c r="AD70" s="167"/>
    </row>
    <row r="71" spans="2:30" outlineLevel="1" x14ac:dyDescent="0.25">
      <c r="B71" s="160" t="str">
        <f>IF(C71&gt;0,IFERROR(_xlfn.IFS(D71&lt;=DATE(YEAR('Basisdaten zum Projekt'!$E$12),MONTH('Basisdaten zum Projekt'!$E$12),1),'Basisdaten zum Projekt'!$A$12,D71&lt;=DATE(YEAR('Basisdaten zum Projekt'!$E$13),MONTH('Basisdaten zum Projekt'!$E$13),1),'Basisdaten zum Projekt'!$A$13,D71&lt;=DATE(YEAR('Basisdaten zum Projekt'!$E$14),MONTH('Basisdaten zum Projekt'!$E$14),1),'Basisdaten zum Projekt'!$A$14,D71&lt;=DATE(YEAR('Basisdaten zum Projekt'!$E$15),MONTH('Basisdaten zum Projekt'!$E$15),1),'Basisdaten zum Projekt'!$A$15,D71&lt;=DATE(YEAR('Basisdaten zum Projekt'!$E$16),MONTH('Basisdaten zum Projekt'!$E$16),1),'Basisdaten zum Projekt'!$A$16),""),"")</f>
        <v>P2</v>
      </c>
      <c r="C71" s="160">
        <f>IF(C70&gt;0,C70+1,IF(DATE(YEAR('Basisdaten zum Projekt'!$C$5),MONTH('Basisdaten zum Projekt'!$C$5),1)=D71,1,0))</f>
        <v>18</v>
      </c>
      <c r="D71" s="161">
        <f t="shared" si="23"/>
        <v>45170</v>
      </c>
      <c r="E71" s="162"/>
      <c r="F71" s="115">
        <f t="shared" si="20"/>
        <v>0</v>
      </c>
      <c r="G71" s="163"/>
      <c r="H71" s="162"/>
      <c r="I71" s="115">
        <f t="shared" si="21"/>
        <v>0</v>
      </c>
      <c r="J71" s="164"/>
      <c r="M71" s="161">
        <f t="shared" si="15"/>
        <v>45170</v>
      </c>
      <c r="N71" s="166"/>
      <c r="O71" s="166"/>
      <c r="P71" s="166"/>
      <c r="Q71" s="166"/>
      <c r="R71" s="166"/>
      <c r="S71" s="166"/>
      <c r="T71" s="166"/>
      <c r="U71" s="166"/>
      <c r="V71" s="166"/>
      <c r="W71" s="166"/>
      <c r="X71" s="166"/>
      <c r="Y71" s="166"/>
      <c r="Z71" s="166"/>
      <c r="AA71" s="166"/>
      <c r="AB71" s="166"/>
      <c r="AC71" s="137">
        <f t="shared" si="22"/>
        <v>0</v>
      </c>
      <c r="AD71" s="167"/>
    </row>
    <row r="72" spans="2:30" outlineLevel="1" x14ac:dyDescent="0.25">
      <c r="B72" s="160" t="str">
        <f>IF(C72&gt;0,IFERROR(_xlfn.IFS(D72&lt;=DATE(YEAR('Basisdaten zum Projekt'!$E$12),MONTH('Basisdaten zum Projekt'!$E$12),1),'Basisdaten zum Projekt'!$A$12,D72&lt;=DATE(YEAR('Basisdaten zum Projekt'!$E$13),MONTH('Basisdaten zum Projekt'!$E$13),1),'Basisdaten zum Projekt'!$A$13,D72&lt;=DATE(YEAR('Basisdaten zum Projekt'!$E$14),MONTH('Basisdaten zum Projekt'!$E$14),1),'Basisdaten zum Projekt'!$A$14,D72&lt;=DATE(YEAR('Basisdaten zum Projekt'!$E$15),MONTH('Basisdaten zum Projekt'!$E$15),1),'Basisdaten zum Projekt'!$A$15,D72&lt;=DATE(YEAR('Basisdaten zum Projekt'!$E$16),MONTH('Basisdaten zum Projekt'!$E$16),1),'Basisdaten zum Projekt'!$A$16),""),"")</f>
        <v>P2</v>
      </c>
      <c r="C72" s="160">
        <f>IF(C71&gt;0,C71+1,IF(DATE(YEAR('Basisdaten zum Projekt'!$C$5),MONTH('Basisdaten zum Projekt'!$C$5),1)=D72,1,0))</f>
        <v>19</v>
      </c>
      <c r="D72" s="161">
        <f t="shared" si="23"/>
        <v>45200</v>
      </c>
      <c r="E72" s="162"/>
      <c r="F72" s="115">
        <f t="shared" si="20"/>
        <v>0</v>
      </c>
      <c r="G72" s="163"/>
      <c r="H72" s="162"/>
      <c r="I72" s="115">
        <f t="shared" si="21"/>
        <v>0</v>
      </c>
      <c r="J72" s="164"/>
      <c r="M72" s="161">
        <f t="shared" si="15"/>
        <v>45200</v>
      </c>
      <c r="N72" s="166"/>
      <c r="O72" s="166"/>
      <c r="P72" s="166"/>
      <c r="Q72" s="166"/>
      <c r="R72" s="166"/>
      <c r="S72" s="166"/>
      <c r="T72" s="166"/>
      <c r="U72" s="166"/>
      <c r="V72" s="166"/>
      <c r="W72" s="166"/>
      <c r="X72" s="166"/>
      <c r="Y72" s="166"/>
      <c r="Z72" s="166"/>
      <c r="AA72" s="166"/>
      <c r="AB72" s="166"/>
      <c r="AC72" s="137">
        <f t="shared" si="22"/>
        <v>0</v>
      </c>
      <c r="AD72" s="167"/>
    </row>
    <row r="73" spans="2:30" outlineLevel="1" x14ac:dyDescent="0.25">
      <c r="B73" s="160" t="str">
        <f>IF(C73&gt;0,IFERROR(_xlfn.IFS(D73&lt;=DATE(YEAR('Basisdaten zum Projekt'!$E$12),MONTH('Basisdaten zum Projekt'!$E$12),1),'Basisdaten zum Projekt'!$A$12,D73&lt;=DATE(YEAR('Basisdaten zum Projekt'!$E$13),MONTH('Basisdaten zum Projekt'!$E$13),1),'Basisdaten zum Projekt'!$A$13,D73&lt;=DATE(YEAR('Basisdaten zum Projekt'!$E$14),MONTH('Basisdaten zum Projekt'!$E$14),1),'Basisdaten zum Projekt'!$A$14,D73&lt;=DATE(YEAR('Basisdaten zum Projekt'!$E$15),MONTH('Basisdaten zum Projekt'!$E$15),1),'Basisdaten zum Projekt'!$A$15,D73&lt;=DATE(YEAR('Basisdaten zum Projekt'!$E$16),MONTH('Basisdaten zum Projekt'!$E$16),1),'Basisdaten zum Projekt'!$A$16),""),"")</f>
        <v>P2</v>
      </c>
      <c r="C73" s="160">
        <f>IF(C72&gt;0,C72+1,IF(DATE(YEAR('Basisdaten zum Projekt'!$C$5),MONTH('Basisdaten zum Projekt'!$C$5),1)=D73,1,0))</f>
        <v>20</v>
      </c>
      <c r="D73" s="161">
        <f t="shared" si="23"/>
        <v>45231</v>
      </c>
      <c r="E73" s="162"/>
      <c r="F73" s="115">
        <f t="shared" si="20"/>
        <v>0</v>
      </c>
      <c r="G73" s="163"/>
      <c r="H73" s="162"/>
      <c r="I73" s="115">
        <f t="shared" si="21"/>
        <v>0</v>
      </c>
      <c r="J73" s="164"/>
      <c r="M73" s="161">
        <f t="shared" si="15"/>
        <v>45231</v>
      </c>
      <c r="N73" s="166"/>
      <c r="O73" s="166"/>
      <c r="P73" s="166"/>
      <c r="Q73" s="166"/>
      <c r="R73" s="166"/>
      <c r="S73" s="166"/>
      <c r="T73" s="166"/>
      <c r="U73" s="166"/>
      <c r="V73" s="166"/>
      <c r="W73" s="166"/>
      <c r="X73" s="166"/>
      <c r="Y73" s="166"/>
      <c r="Z73" s="166"/>
      <c r="AA73" s="166"/>
      <c r="AB73" s="166"/>
      <c r="AC73" s="137">
        <f t="shared" si="22"/>
        <v>0</v>
      </c>
      <c r="AD73" s="167"/>
    </row>
    <row r="74" spans="2:30" outlineLevel="1" x14ac:dyDescent="0.25">
      <c r="B74" s="160" t="str">
        <f>IF(C74&gt;0,IFERROR(_xlfn.IFS(D74&lt;=DATE(YEAR('Basisdaten zum Projekt'!$E$12),MONTH('Basisdaten zum Projekt'!$E$12),1),'Basisdaten zum Projekt'!$A$12,D74&lt;=DATE(YEAR('Basisdaten zum Projekt'!$E$13),MONTH('Basisdaten zum Projekt'!$E$13),1),'Basisdaten zum Projekt'!$A$13,D74&lt;=DATE(YEAR('Basisdaten zum Projekt'!$E$14),MONTH('Basisdaten zum Projekt'!$E$14),1),'Basisdaten zum Projekt'!$A$14,D74&lt;=DATE(YEAR('Basisdaten zum Projekt'!$E$15),MONTH('Basisdaten zum Projekt'!$E$15),1),'Basisdaten zum Projekt'!$A$15,D74&lt;=DATE(YEAR('Basisdaten zum Projekt'!$E$16),MONTH('Basisdaten zum Projekt'!$E$16),1),'Basisdaten zum Projekt'!$A$16),""),"")</f>
        <v>P2</v>
      </c>
      <c r="C74" s="160">
        <f>IF(C73&gt;0,C73+1,IF(DATE(YEAR('Basisdaten zum Projekt'!$C$5),MONTH('Basisdaten zum Projekt'!$C$5),1)=D74,1,0))</f>
        <v>21</v>
      </c>
      <c r="D74" s="161">
        <f t="shared" si="23"/>
        <v>45261</v>
      </c>
      <c r="E74" s="162"/>
      <c r="F74" s="115">
        <f t="shared" si="20"/>
        <v>0</v>
      </c>
      <c r="G74" s="163"/>
      <c r="H74" s="162"/>
      <c r="I74" s="115">
        <f t="shared" si="21"/>
        <v>0</v>
      </c>
      <c r="J74" s="164"/>
      <c r="M74" s="161">
        <f t="shared" si="15"/>
        <v>45261</v>
      </c>
      <c r="N74" s="166"/>
      <c r="O74" s="166"/>
      <c r="P74" s="166"/>
      <c r="Q74" s="166"/>
      <c r="R74" s="166"/>
      <c r="S74" s="166"/>
      <c r="T74" s="166"/>
      <c r="U74" s="166"/>
      <c r="V74" s="166"/>
      <c r="W74" s="166"/>
      <c r="X74" s="166"/>
      <c r="Y74" s="166"/>
      <c r="Z74" s="166"/>
      <c r="AA74" s="166"/>
      <c r="AB74" s="166"/>
      <c r="AC74" s="137">
        <f t="shared" si="22"/>
        <v>0</v>
      </c>
      <c r="AD74" s="167"/>
    </row>
    <row r="75" spans="2:30" ht="15.75" thickBot="1" x14ac:dyDescent="0.3">
      <c r="B75" s="169"/>
      <c r="C75" s="170"/>
      <c r="D75" s="171">
        <f>D74</f>
        <v>45261</v>
      </c>
      <c r="E75" s="172"/>
      <c r="F75" s="173">
        <f>SUM(F63:F74)</f>
        <v>0</v>
      </c>
      <c r="G75" s="174">
        <f>SUM(G63:G74)</f>
        <v>0</v>
      </c>
      <c r="H75" s="187"/>
      <c r="I75" s="173">
        <f>SUM(I63:I74)</f>
        <v>0</v>
      </c>
      <c r="J75" s="174">
        <f>SUM(J63:J74)</f>
        <v>0</v>
      </c>
      <c r="M75" s="171">
        <f t="shared" si="15"/>
        <v>45261</v>
      </c>
      <c r="N75" s="177">
        <f>SUM(N63:N74)</f>
        <v>0</v>
      </c>
      <c r="O75" s="177">
        <f>SUM(O63:O74)</f>
        <v>0</v>
      </c>
      <c r="P75" s="177">
        <f>SUM(P63:P74)</f>
        <v>0</v>
      </c>
      <c r="Q75" s="177">
        <f>SUM(Q63:Q74)</f>
        <v>0</v>
      </c>
      <c r="R75" s="177">
        <f>SUM(R63:R74)</f>
        <v>0</v>
      </c>
      <c r="S75" s="177">
        <f t="shared" ref="S75:AB75" si="24">SUM(S63:S74)</f>
        <v>0</v>
      </c>
      <c r="T75" s="177">
        <f t="shared" si="24"/>
        <v>0</v>
      </c>
      <c r="U75" s="177">
        <f t="shared" si="24"/>
        <v>0</v>
      </c>
      <c r="V75" s="177">
        <f t="shared" si="24"/>
        <v>0</v>
      </c>
      <c r="W75" s="177">
        <f t="shared" si="24"/>
        <v>0</v>
      </c>
      <c r="X75" s="177">
        <f t="shared" si="24"/>
        <v>0</v>
      </c>
      <c r="Y75" s="177">
        <f t="shared" si="24"/>
        <v>0</v>
      </c>
      <c r="Z75" s="177">
        <f t="shared" si="24"/>
        <v>0</v>
      </c>
      <c r="AA75" s="177">
        <f t="shared" si="24"/>
        <v>0</v>
      </c>
      <c r="AB75" s="177">
        <f t="shared" si="24"/>
        <v>0</v>
      </c>
      <c r="AC75" s="177">
        <f>SUM(AC63:AC74)</f>
        <v>0</v>
      </c>
      <c r="AD75" s="167"/>
    </row>
    <row r="76" spans="2:30" ht="28.5" customHeight="1" x14ac:dyDescent="0.25">
      <c r="B76" s="19"/>
      <c r="C76" s="19"/>
      <c r="N76" s="178">
        <f>IFERROR(N75/$H$6,0)</f>
        <v>0</v>
      </c>
      <c r="O76" s="178">
        <f>IFERROR(O75/$H$6,0)</f>
        <v>0</v>
      </c>
      <c r="P76" s="178">
        <f>IFERROR(P75/$H$6,0)</f>
        <v>0</v>
      </c>
      <c r="Q76" s="178">
        <f>IFERROR(Q75/$H$6,0)</f>
        <v>0</v>
      </c>
      <c r="R76" s="178">
        <f>IFERROR(R75/$H$6,0)</f>
        <v>0</v>
      </c>
      <c r="S76" s="178">
        <f t="shared" ref="S76:AB76" si="25">IFERROR(S75/$H$6,0)</f>
        <v>0</v>
      </c>
      <c r="T76" s="178">
        <f t="shared" si="25"/>
        <v>0</v>
      </c>
      <c r="U76" s="178">
        <f t="shared" si="25"/>
        <v>0</v>
      </c>
      <c r="V76" s="178">
        <f t="shared" si="25"/>
        <v>0</v>
      </c>
      <c r="W76" s="178">
        <f t="shared" si="25"/>
        <v>0</v>
      </c>
      <c r="X76" s="178">
        <f t="shared" si="25"/>
        <v>0</v>
      </c>
      <c r="Y76" s="178">
        <f t="shared" si="25"/>
        <v>0</v>
      </c>
      <c r="Z76" s="178">
        <f t="shared" si="25"/>
        <v>0</v>
      </c>
      <c r="AA76" s="178">
        <f t="shared" si="25"/>
        <v>0</v>
      </c>
      <c r="AB76" s="178">
        <f t="shared" si="25"/>
        <v>0</v>
      </c>
      <c r="AC76" s="178">
        <f>IFERROR(AC75/$H$6,0)</f>
        <v>0</v>
      </c>
      <c r="AD76" s="180" t="s">
        <v>370</v>
      </c>
    </row>
    <row r="77" spans="2:30" ht="15.75" thickBot="1" x14ac:dyDescent="0.3">
      <c r="B77" s="19"/>
      <c r="C77" s="19"/>
      <c r="N77" s="181"/>
      <c r="O77" s="181"/>
      <c r="P77" s="181"/>
      <c r="Q77" s="181"/>
      <c r="R77" s="181"/>
      <c r="S77" s="281"/>
      <c r="T77" s="282"/>
      <c r="U77" s="283"/>
      <c r="V77" s="283"/>
      <c r="W77" s="283"/>
      <c r="X77" s="283"/>
      <c r="Y77" s="283"/>
      <c r="Z77" s="283"/>
      <c r="AA77" s="283"/>
      <c r="AB77" s="284"/>
      <c r="AC77" s="181"/>
      <c r="AD77" s="182"/>
    </row>
    <row r="78" spans="2:30" outlineLevel="1" x14ac:dyDescent="0.25">
      <c r="B78" s="160" t="str">
        <f>IF(C78&gt;0,IFERROR(_xlfn.IFS(D78&lt;=DATE(YEAR('Basisdaten zum Projekt'!$E$12),MONTH('Basisdaten zum Projekt'!$E$12),1),'Basisdaten zum Projekt'!$A$12,D78&lt;=DATE(YEAR('Basisdaten zum Projekt'!$E$13),MONTH('Basisdaten zum Projekt'!$E$13),1),'Basisdaten zum Projekt'!$A$13,D78&lt;=DATE(YEAR('Basisdaten zum Projekt'!$E$14),MONTH('Basisdaten zum Projekt'!$E$14),1),'Basisdaten zum Projekt'!$A$14,D78&lt;=DATE(YEAR('Basisdaten zum Projekt'!$E$15),MONTH('Basisdaten zum Projekt'!$E$15),1),'Basisdaten zum Projekt'!$A$15,D78&lt;=DATE(YEAR('Basisdaten zum Projekt'!$E$16),MONTH('Basisdaten zum Projekt'!$E$16),1),'Basisdaten zum Projekt'!$A$16),""),"")</f>
        <v>P2</v>
      </c>
      <c r="C78" s="160">
        <f>IF(C74&gt;0,C74+1,IF(DATE(YEAR('Basisdaten zum Projekt'!$C$5),MONTH('Basisdaten zum Projekt'!$C$5),1)=D78,1,0))</f>
        <v>22</v>
      </c>
      <c r="D78" s="161">
        <f>DATE(YEAR(D74),MONTH(D74)+1,DAY(D74))</f>
        <v>45292</v>
      </c>
      <c r="E78" s="183"/>
      <c r="F78" s="184">
        <f t="shared" ref="F78:F89" si="26">215/12*E78</f>
        <v>0</v>
      </c>
      <c r="G78" s="185"/>
      <c r="H78" s="183"/>
      <c r="I78" s="184">
        <f t="shared" ref="I78:I89" si="27">215/12*H78</f>
        <v>0</v>
      </c>
      <c r="J78" s="186"/>
      <c r="M78" s="161">
        <f t="shared" si="15"/>
        <v>45292</v>
      </c>
      <c r="N78" s="166"/>
      <c r="O78" s="166"/>
      <c r="P78" s="166"/>
      <c r="Q78" s="166"/>
      <c r="R78" s="166"/>
      <c r="S78" s="166"/>
      <c r="T78" s="166"/>
      <c r="U78" s="166"/>
      <c r="V78" s="166"/>
      <c r="W78" s="166"/>
      <c r="X78" s="166"/>
      <c r="Y78" s="166"/>
      <c r="Z78" s="166"/>
      <c r="AA78" s="166"/>
      <c r="AB78" s="166"/>
      <c r="AC78" s="137">
        <f t="shared" ref="AC78:AC89" si="28">SUM(N78:AB78)</f>
        <v>0</v>
      </c>
      <c r="AD78" s="167"/>
    </row>
    <row r="79" spans="2:30" outlineLevel="1" x14ac:dyDescent="0.25">
      <c r="B79" s="160" t="str">
        <f>IF(C79&gt;0,IFERROR(_xlfn.IFS(D79&lt;=DATE(YEAR('Basisdaten zum Projekt'!$E$12),MONTH('Basisdaten zum Projekt'!$E$12),1),'Basisdaten zum Projekt'!$A$12,D79&lt;=DATE(YEAR('Basisdaten zum Projekt'!$E$13),MONTH('Basisdaten zum Projekt'!$E$13),1),'Basisdaten zum Projekt'!$A$13,D79&lt;=DATE(YEAR('Basisdaten zum Projekt'!$E$14),MONTH('Basisdaten zum Projekt'!$E$14),1),'Basisdaten zum Projekt'!$A$14,D79&lt;=DATE(YEAR('Basisdaten zum Projekt'!$E$15),MONTH('Basisdaten zum Projekt'!$E$15),1),'Basisdaten zum Projekt'!$A$15,D79&lt;=DATE(YEAR('Basisdaten zum Projekt'!$E$16),MONTH('Basisdaten zum Projekt'!$E$16),1),'Basisdaten zum Projekt'!$A$16),""),"")</f>
        <v>P2</v>
      </c>
      <c r="C79" s="160">
        <f>IF(C78&gt;0,C78+1,IF(DATE(YEAR('Basisdaten zum Projekt'!$C$5),MONTH('Basisdaten zum Projekt'!$C$5),1)=D79,1,0))</f>
        <v>23</v>
      </c>
      <c r="D79" s="161">
        <f t="shared" ref="D79:D89" si="29">DATE(YEAR(D78),MONTH(D78)+1,DAY(D78))</f>
        <v>45323</v>
      </c>
      <c r="E79" s="162"/>
      <c r="F79" s="115">
        <f t="shared" si="26"/>
        <v>0</v>
      </c>
      <c r="G79" s="163"/>
      <c r="H79" s="162"/>
      <c r="I79" s="115">
        <f t="shared" si="27"/>
        <v>0</v>
      </c>
      <c r="J79" s="164"/>
      <c r="M79" s="161">
        <f t="shared" si="15"/>
        <v>45323</v>
      </c>
      <c r="N79" s="166"/>
      <c r="O79" s="166"/>
      <c r="P79" s="166"/>
      <c r="Q79" s="166"/>
      <c r="R79" s="166"/>
      <c r="S79" s="166"/>
      <c r="T79" s="166"/>
      <c r="U79" s="166"/>
      <c r="V79" s="166"/>
      <c r="W79" s="166"/>
      <c r="X79" s="166"/>
      <c r="Y79" s="166"/>
      <c r="Z79" s="166"/>
      <c r="AA79" s="166"/>
      <c r="AB79" s="166"/>
      <c r="AC79" s="137">
        <f t="shared" si="28"/>
        <v>0</v>
      </c>
      <c r="AD79" s="167"/>
    </row>
    <row r="80" spans="2:30" outlineLevel="1" x14ac:dyDescent="0.25">
      <c r="B80" s="160" t="str">
        <f>IF(C80&gt;0,IFERROR(_xlfn.IFS(D80&lt;=DATE(YEAR('Basisdaten zum Projekt'!$E$12),MONTH('Basisdaten zum Projekt'!$E$12),1),'Basisdaten zum Projekt'!$A$12,D80&lt;=DATE(YEAR('Basisdaten zum Projekt'!$E$13),MONTH('Basisdaten zum Projekt'!$E$13),1),'Basisdaten zum Projekt'!$A$13,D80&lt;=DATE(YEAR('Basisdaten zum Projekt'!$E$14),MONTH('Basisdaten zum Projekt'!$E$14),1),'Basisdaten zum Projekt'!$A$14,D80&lt;=DATE(YEAR('Basisdaten zum Projekt'!$E$15),MONTH('Basisdaten zum Projekt'!$E$15),1),'Basisdaten zum Projekt'!$A$15,D80&lt;=DATE(YEAR('Basisdaten zum Projekt'!$E$16),MONTH('Basisdaten zum Projekt'!$E$16),1),'Basisdaten zum Projekt'!$A$16),""),"")</f>
        <v>P2</v>
      </c>
      <c r="C80" s="160">
        <f>IF(C79&gt;0,C79+1,IF(DATE(YEAR('Basisdaten zum Projekt'!$C$5),MONTH('Basisdaten zum Projekt'!$C$5),1)=D80,1,0))</f>
        <v>24</v>
      </c>
      <c r="D80" s="161">
        <f t="shared" si="29"/>
        <v>45352</v>
      </c>
      <c r="E80" s="162"/>
      <c r="F80" s="115">
        <f t="shared" si="26"/>
        <v>0</v>
      </c>
      <c r="G80" s="163"/>
      <c r="H80" s="162"/>
      <c r="I80" s="115">
        <f t="shared" si="27"/>
        <v>0</v>
      </c>
      <c r="J80" s="164"/>
      <c r="M80" s="161">
        <f t="shared" si="15"/>
        <v>45352</v>
      </c>
      <c r="N80" s="166"/>
      <c r="O80" s="166"/>
      <c r="P80" s="166"/>
      <c r="Q80" s="166"/>
      <c r="R80" s="166"/>
      <c r="S80" s="166"/>
      <c r="T80" s="166"/>
      <c r="U80" s="166"/>
      <c r="V80" s="166"/>
      <c r="W80" s="166"/>
      <c r="X80" s="166"/>
      <c r="Y80" s="166"/>
      <c r="Z80" s="166"/>
      <c r="AA80" s="166"/>
      <c r="AB80" s="166"/>
      <c r="AC80" s="137">
        <f t="shared" si="28"/>
        <v>0</v>
      </c>
      <c r="AD80" s="167"/>
    </row>
    <row r="81" spans="2:30" outlineLevel="1" x14ac:dyDescent="0.25">
      <c r="B81" s="160" t="str">
        <f>IF(C81&gt;0,IFERROR(_xlfn.IFS(D81&lt;=DATE(YEAR('Basisdaten zum Projekt'!$E$12),MONTH('Basisdaten zum Projekt'!$E$12),1),'Basisdaten zum Projekt'!$A$12,D81&lt;=DATE(YEAR('Basisdaten zum Projekt'!$E$13),MONTH('Basisdaten zum Projekt'!$E$13),1),'Basisdaten zum Projekt'!$A$13,D81&lt;=DATE(YEAR('Basisdaten zum Projekt'!$E$14),MONTH('Basisdaten zum Projekt'!$E$14),1),'Basisdaten zum Projekt'!$A$14,D81&lt;=DATE(YEAR('Basisdaten zum Projekt'!$E$15),MONTH('Basisdaten zum Projekt'!$E$15),1),'Basisdaten zum Projekt'!$A$15,D81&lt;=DATE(YEAR('Basisdaten zum Projekt'!$E$16),MONTH('Basisdaten zum Projekt'!$E$16),1),'Basisdaten zum Projekt'!$A$16),""),"")</f>
        <v>P2</v>
      </c>
      <c r="C81" s="160">
        <f>IF(C80&gt;0,C80+1,IF(DATE(YEAR('Basisdaten zum Projekt'!$C$5),MONTH('Basisdaten zum Projekt'!$C$5),1)=D81,1,0))</f>
        <v>25</v>
      </c>
      <c r="D81" s="161">
        <f t="shared" si="29"/>
        <v>45383</v>
      </c>
      <c r="E81" s="162"/>
      <c r="F81" s="115">
        <f t="shared" si="26"/>
        <v>0</v>
      </c>
      <c r="G81" s="163"/>
      <c r="H81" s="162"/>
      <c r="I81" s="115">
        <f t="shared" si="27"/>
        <v>0</v>
      </c>
      <c r="J81" s="164"/>
      <c r="M81" s="161">
        <f t="shared" si="15"/>
        <v>45383</v>
      </c>
      <c r="N81" s="166"/>
      <c r="O81" s="166"/>
      <c r="P81" s="166"/>
      <c r="Q81" s="166"/>
      <c r="R81" s="166"/>
      <c r="S81" s="166"/>
      <c r="T81" s="166"/>
      <c r="U81" s="166"/>
      <c r="V81" s="166"/>
      <c r="W81" s="166"/>
      <c r="X81" s="166"/>
      <c r="Y81" s="166"/>
      <c r="Z81" s="166"/>
      <c r="AA81" s="166"/>
      <c r="AB81" s="166"/>
      <c r="AC81" s="137">
        <f t="shared" si="28"/>
        <v>0</v>
      </c>
      <c r="AD81" s="167"/>
    </row>
    <row r="82" spans="2:30" outlineLevel="1" x14ac:dyDescent="0.25">
      <c r="B82" s="160" t="str">
        <f>IF(C82&gt;0,IFERROR(_xlfn.IFS(D82&lt;=DATE(YEAR('Basisdaten zum Projekt'!$E$12),MONTH('Basisdaten zum Projekt'!$E$12),1),'Basisdaten zum Projekt'!$A$12,D82&lt;=DATE(YEAR('Basisdaten zum Projekt'!$E$13),MONTH('Basisdaten zum Projekt'!$E$13),1),'Basisdaten zum Projekt'!$A$13,D82&lt;=DATE(YEAR('Basisdaten zum Projekt'!$E$14),MONTH('Basisdaten zum Projekt'!$E$14),1),'Basisdaten zum Projekt'!$A$14,D82&lt;=DATE(YEAR('Basisdaten zum Projekt'!$E$15),MONTH('Basisdaten zum Projekt'!$E$15),1),'Basisdaten zum Projekt'!$A$15,D82&lt;=DATE(YEAR('Basisdaten zum Projekt'!$E$16),MONTH('Basisdaten zum Projekt'!$E$16),1),'Basisdaten zum Projekt'!$A$16),""),"")</f>
        <v>P2</v>
      </c>
      <c r="C82" s="160">
        <f>IF(C81&gt;0,C81+1,IF(DATE(YEAR('Basisdaten zum Projekt'!$C$5),MONTH('Basisdaten zum Projekt'!$C$5),1)=D82,1,0))</f>
        <v>26</v>
      </c>
      <c r="D82" s="161">
        <f t="shared" si="29"/>
        <v>45413</v>
      </c>
      <c r="E82" s="162"/>
      <c r="F82" s="115">
        <f t="shared" si="26"/>
        <v>0</v>
      </c>
      <c r="G82" s="163"/>
      <c r="H82" s="162"/>
      <c r="I82" s="115">
        <f t="shared" si="27"/>
        <v>0</v>
      </c>
      <c r="J82" s="164"/>
      <c r="M82" s="161">
        <f t="shared" si="15"/>
        <v>45413</v>
      </c>
      <c r="N82" s="166"/>
      <c r="O82" s="166"/>
      <c r="P82" s="166"/>
      <c r="Q82" s="166"/>
      <c r="R82" s="166"/>
      <c r="S82" s="166"/>
      <c r="T82" s="166"/>
      <c r="U82" s="166"/>
      <c r="V82" s="166"/>
      <c r="W82" s="166"/>
      <c r="X82" s="166"/>
      <c r="Y82" s="166"/>
      <c r="Z82" s="166"/>
      <c r="AA82" s="166"/>
      <c r="AB82" s="166"/>
      <c r="AC82" s="137">
        <f t="shared" si="28"/>
        <v>0</v>
      </c>
      <c r="AD82" s="167"/>
    </row>
    <row r="83" spans="2:30" outlineLevel="1" x14ac:dyDescent="0.25">
      <c r="B83" s="160" t="str">
        <f>IF(C83&gt;0,IFERROR(_xlfn.IFS(D83&lt;=DATE(YEAR('Basisdaten zum Projekt'!$E$12),MONTH('Basisdaten zum Projekt'!$E$12),1),'Basisdaten zum Projekt'!$A$12,D83&lt;=DATE(YEAR('Basisdaten zum Projekt'!$E$13),MONTH('Basisdaten zum Projekt'!$E$13),1),'Basisdaten zum Projekt'!$A$13,D83&lt;=DATE(YEAR('Basisdaten zum Projekt'!$E$14),MONTH('Basisdaten zum Projekt'!$E$14),1),'Basisdaten zum Projekt'!$A$14,D83&lt;=DATE(YEAR('Basisdaten zum Projekt'!$E$15),MONTH('Basisdaten zum Projekt'!$E$15),1),'Basisdaten zum Projekt'!$A$15,D83&lt;=DATE(YEAR('Basisdaten zum Projekt'!$E$16),MONTH('Basisdaten zum Projekt'!$E$16),1),'Basisdaten zum Projekt'!$A$16),""),"")</f>
        <v>P2</v>
      </c>
      <c r="C83" s="160">
        <f>IF(C82&gt;0,C82+1,IF(DATE(YEAR('Basisdaten zum Projekt'!$C$5),MONTH('Basisdaten zum Projekt'!$C$5),1)=D83,1,0))</f>
        <v>27</v>
      </c>
      <c r="D83" s="161">
        <f t="shared" si="29"/>
        <v>45444</v>
      </c>
      <c r="E83" s="162"/>
      <c r="F83" s="115">
        <f t="shared" si="26"/>
        <v>0</v>
      </c>
      <c r="G83" s="163"/>
      <c r="H83" s="162"/>
      <c r="I83" s="115">
        <f t="shared" si="27"/>
        <v>0</v>
      </c>
      <c r="J83" s="164"/>
      <c r="M83" s="161">
        <f t="shared" si="15"/>
        <v>45444</v>
      </c>
      <c r="N83" s="166"/>
      <c r="O83" s="166"/>
      <c r="P83" s="166"/>
      <c r="Q83" s="166"/>
      <c r="R83" s="166"/>
      <c r="S83" s="166"/>
      <c r="T83" s="166"/>
      <c r="U83" s="166"/>
      <c r="V83" s="166"/>
      <c r="W83" s="166"/>
      <c r="X83" s="166"/>
      <c r="Y83" s="166"/>
      <c r="Z83" s="166"/>
      <c r="AA83" s="166"/>
      <c r="AB83" s="166"/>
      <c r="AC83" s="137">
        <f t="shared" si="28"/>
        <v>0</v>
      </c>
      <c r="AD83" s="167"/>
    </row>
    <row r="84" spans="2:30" outlineLevel="1" x14ac:dyDescent="0.25">
      <c r="B84" s="160" t="str">
        <f>IF(C84&gt;0,IFERROR(_xlfn.IFS(D84&lt;=DATE(YEAR('Basisdaten zum Projekt'!$E$12),MONTH('Basisdaten zum Projekt'!$E$12),1),'Basisdaten zum Projekt'!$A$12,D84&lt;=DATE(YEAR('Basisdaten zum Projekt'!$E$13),MONTH('Basisdaten zum Projekt'!$E$13),1),'Basisdaten zum Projekt'!$A$13,D84&lt;=DATE(YEAR('Basisdaten zum Projekt'!$E$14),MONTH('Basisdaten zum Projekt'!$E$14),1),'Basisdaten zum Projekt'!$A$14,D84&lt;=DATE(YEAR('Basisdaten zum Projekt'!$E$15),MONTH('Basisdaten zum Projekt'!$E$15),1),'Basisdaten zum Projekt'!$A$15,D84&lt;=DATE(YEAR('Basisdaten zum Projekt'!$E$16),MONTH('Basisdaten zum Projekt'!$E$16),1),'Basisdaten zum Projekt'!$A$16),""),"")</f>
        <v>P2</v>
      </c>
      <c r="C84" s="160">
        <f>IF(C83&gt;0,C83+1,IF(DATE(YEAR('Basisdaten zum Projekt'!$C$5),MONTH('Basisdaten zum Projekt'!$C$5),1)=D84,1,0))</f>
        <v>28</v>
      </c>
      <c r="D84" s="161">
        <f t="shared" si="29"/>
        <v>45474</v>
      </c>
      <c r="E84" s="162"/>
      <c r="F84" s="115">
        <f t="shared" si="26"/>
        <v>0</v>
      </c>
      <c r="G84" s="163"/>
      <c r="H84" s="162"/>
      <c r="I84" s="115">
        <f t="shared" si="27"/>
        <v>0</v>
      </c>
      <c r="J84" s="164"/>
      <c r="M84" s="161">
        <f t="shared" si="15"/>
        <v>45474</v>
      </c>
      <c r="N84" s="166"/>
      <c r="O84" s="166"/>
      <c r="P84" s="166"/>
      <c r="Q84" s="166"/>
      <c r="R84" s="166"/>
      <c r="S84" s="166"/>
      <c r="T84" s="166"/>
      <c r="U84" s="166"/>
      <c r="V84" s="166"/>
      <c r="W84" s="166"/>
      <c r="X84" s="166"/>
      <c r="Y84" s="166"/>
      <c r="Z84" s="166"/>
      <c r="AA84" s="166"/>
      <c r="AB84" s="166"/>
      <c r="AC84" s="137">
        <f t="shared" si="28"/>
        <v>0</v>
      </c>
      <c r="AD84" s="167"/>
    </row>
    <row r="85" spans="2:30" outlineLevel="1" x14ac:dyDescent="0.25">
      <c r="B85" s="160" t="str">
        <f>IF(C85&gt;0,IFERROR(_xlfn.IFS(D85&lt;=DATE(YEAR('Basisdaten zum Projekt'!$E$12),MONTH('Basisdaten zum Projekt'!$E$12),1),'Basisdaten zum Projekt'!$A$12,D85&lt;=DATE(YEAR('Basisdaten zum Projekt'!$E$13),MONTH('Basisdaten zum Projekt'!$E$13),1),'Basisdaten zum Projekt'!$A$13,D85&lt;=DATE(YEAR('Basisdaten zum Projekt'!$E$14),MONTH('Basisdaten zum Projekt'!$E$14),1),'Basisdaten zum Projekt'!$A$14,D85&lt;=DATE(YEAR('Basisdaten zum Projekt'!$E$15),MONTH('Basisdaten zum Projekt'!$E$15),1),'Basisdaten zum Projekt'!$A$15,D85&lt;=DATE(YEAR('Basisdaten zum Projekt'!$E$16),MONTH('Basisdaten zum Projekt'!$E$16),1),'Basisdaten zum Projekt'!$A$16),""),"")</f>
        <v>P2</v>
      </c>
      <c r="C85" s="160">
        <f>IF(C84&gt;0,C84+1,IF(DATE(YEAR('Basisdaten zum Projekt'!$C$5),MONTH('Basisdaten zum Projekt'!$C$5),1)=D85,1,0))</f>
        <v>29</v>
      </c>
      <c r="D85" s="161">
        <f t="shared" si="29"/>
        <v>45505</v>
      </c>
      <c r="E85" s="162"/>
      <c r="F85" s="115">
        <f t="shared" si="26"/>
        <v>0</v>
      </c>
      <c r="G85" s="163"/>
      <c r="H85" s="162"/>
      <c r="I85" s="115">
        <f t="shared" si="27"/>
        <v>0</v>
      </c>
      <c r="J85" s="164"/>
      <c r="M85" s="161">
        <f t="shared" si="15"/>
        <v>45505</v>
      </c>
      <c r="N85" s="166"/>
      <c r="O85" s="166"/>
      <c r="P85" s="166"/>
      <c r="Q85" s="166"/>
      <c r="R85" s="166"/>
      <c r="S85" s="166"/>
      <c r="T85" s="166"/>
      <c r="U85" s="166"/>
      <c r="V85" s="166"/>
      <c r="W85" s="166"/>
      <c r="X85" s="166"/>
      <c r="Y85" s="166"/>
      <c r="Z85" s="166"/>
      <c r="AA85" s="166"/>
      <c r="AB85" s="166"/>
      <c r="AC85" s="137">
        <f t="shared" si="28"/>
        <v>0</v>
      </c>
      <c r="AD85" s="167"/>
    </row>
    <row r="86" spans="2:30" outlineLevel="1" x14ac:dyDescent="0.25">
      <c r="B86" s="160" t="str">
        <f>IF(C86&gt;0,IFERROR(_xlfn.IFS(D86&lt;=DATE(YEAR('Basisdaten zum Projekt'!$E$12),MONTH('Basisdaten zum Projekt'!$E$12),1),'Basisdaten zum Projekt'!$A$12,D86&lt;=DATE(YEAR('Basisdaten zum Projekt'!$E$13),MONTH('Basisdaten zum Projekt'!$E$13),1),'Basisdaten zum Projekt'!$A$13,D86&lt;=DATE(YEAR('Basisdaten zum Projekt'!$E$14),MONTH('Basisdaten zum Projekt'!$E$14),1),'Basisdaten zum Projekt'!$A$14,D86&lt;=DATE(YEAR('Basisdaten zum Projekt'!$E$15),MONTH('Basisdaten zum Projekt'!$E$15),1),'Basisdaten zum Projekt'!$A$15,D86&lt;=DATE(YEAR('Basisdaten zum Projekt'!$E$16),MONTH('Basisdaten zum Projekt'!$E$16),1),'Basisdaten zum Projekt'!$A$16),""),"")</f>
        <v>P2</v>
      </c>
      <c r="C86" s="160">
        <f>IF(C85&gt;0,C85+1,IF(DATE(YEAR('Basisdaten zum Projekt'!$C$5),MONTH('Basisdaten zum Projekt'!$C$5),1)=D86,1,0))</f>
        <v>30</v>
      </c>
      <c r="D86" s="161">
        <f t="shared" si="29"/>
        <v>45536</v>
      </c>
      <c r="E86" s="162"/>
      <c r="F86" s="115">
        <f t="shared" si="26"/>
        <v>0</v>
      </c>
      <c r="G86" s="163"/>
      <c r="H86" s="162"/>
      <c r="I86" s="115">
        <f t="shared" si="27"/>
        <v>0</v>
      </c>
      <c r="J86" s="164"/>
      <c r="M86" s="161">
        <f t="shared" si="15"/>
        <v>45536</v>
      </c>
      <c r="N86" s="166"/>
      <c r="O86" s="166"/>
      <c r="P86" s="166"/>
      <c r="Q86" s="166"/>
      <c r="R86" s="166"/>
      <c r="S86" s="166"/>
      <c r="T86" s="166"/>
      <c r="U86" s="166"/>
      <c r="V86" s="166"/>
      <c r="W86" s="166"/>
      <c r="X86" s="166"/>
      <c r="Y86" s="166"/>
      <c r="Z86" s="166"/>
      <c r="AA86" s="166"/>
      <c r="AB86" s="166"/>
      <c r="AC86" s="137">
        <f t="shared" si="28"/>
        <v>0</v>
      </c>
      <c r="AD86" s="167"/>
    </row>
    <row r="87" spans="2:30" outlineLevel="1" x14ac:dyDescent="0.25">
      <c r="B87" s="160" t="str">
        <f>IF(C87&gt;0,IFERROR(_xlfn.IFS(D87&lt;=DATE(YEAR('Basisdaten zum Projekt'!$E$12),MONTH('Basisdaten zum Projekt'!$E$12),1),'Basisdaten zum Projekt'!$A$12,D87&lt;=DATE(YEAR('Basisdaten zum Projekt'!$E$13),MONTH('Basisdaten zum Projekt'!$E$13),1),'Basisdaten zum Projekt'!$A$13,D87&lt;=DATE(YEAR('Basisdaten zum Projekt'!$E$14),MONTH('Basisdaten zum Projekt'!$E$14),1),'Basisdaten zum Projekt'!$A$14,D87&lt;=DATE(YEAR('Basisdaten zum Projekt'!$E$15),MONTH('Basisdaten zum Projekt'!$E$15),1),'Basisdaten zum Projekt'!$A$15,D87&lt;=DATE(YEAR('Basisdaten zum Projekt'!$E$16),MONTH('Basisdaten zum Projekt'!$E$16),1),'Basisdaten zum Projekt'!$A$16),""),"")</f>
        <v>P2</v>
      </c>
      <c r="C87" s="160">
        <f>IF(C86&gt;0,C86+1,IF(DATE(YEAR('Basisdaten zum Projekt'!$C$5),MONTH('Basisdaten zum Projekt'!$C$5),1)=D87,1,0))</f>
        <v>31</v>
      </c>
      <c r="D87" s="161">
        <f t="shared" si="29"/>
        <v>45566</v>
      </c>
      <c r="E87" s="162"/>
      <c r="F87" s="115">
        <f t="shared" si="26"/>
        <v>0</v>
      </c>
      <c r="G87" s="163"/>
      <c r="H87" s="162"/>
      <c r="I87" s="115">
        <f t="shared" si="27"/>
        <v>0</v>
      </c>
      <c r="J87" s="164"/>
      <c r="M87" s="161">
        <f t="shared" si="15"/>
        <v>45566</v>
      </c>
      <c r="N87" s="166"/>
      <c r="O87" s="166"/>
      <c r="P87" s="166"/>
      <c r="Q87" s="166"/>
      <c r="R87" s="166"/>
      <c r="S87" s="166"/>
      <c r="T87" s="166"/>
      <c r="U87" s="166"/>
      <c r="V87" s="166"/>
      <c r="W87" s="166"/>
      <c r="X87" s="166"/>
      <c r="Y87" s="166"/>
      <c r="Z87" s="166"/>
      <c r="AA87" s="166"/>
      <c r="AB87" s="166"/>
      <c r="AC87" s="137">
        <f t="shared" si="28"/>
        <v>0</v>
      </c>
      <c r="AD87" s="167"/>
    </row>
    <row r="88" spans="2:30" outlineLevel="1" x14ac:dyDescent="0.25">
      <c r="B88" s="160" t="str">
        <f>IF(C88&gt;0,IFERROR(_xlfn.IFS(D88&lt;=DATE(YEAR('Basisdaten zum Projekt'!$E$12),MONTH('Basisdaten zum Projekt'!$E$12),1),'Basisdaten zum Projekt'!$A$12,D88&lt;=DATE(YEAR('Basisdaten zum Projekt'!$E$13),MONTH('Basisdaten zum Projekt'!$E$13),1),'Basisdaten zum Projekt'!$A$13,D88&lt;=DATE(YEAR('Basisdaten zum Projekt'!$E$14),MONTH('Basisdaten zum Projekt'!$E$14),1),'Basisdaten zum Projekt'!$A$14,D88&lt;=DATE(YEAR('Basisdaten zum Projekt'!$E$15),MONTH('Basisdaten zum Projekt'!$E$15),1),'Basisdaten zum Projekt'!$A$15,D88&lt;=DATE(YEAR('Basisdaten zum Projekt'!$E$16),MONTH('Basisdaten zum Projekt'!$E$16),1),'Basisdaten zum Projekt'!$A$16),""),"")</f>
        <v>P2</v>
      </c>
      <c r="C88" s="160">
        <f>IF(C87&gt;0,C87+1,IF(DATE(YEAR('Basisdaten zum Projekt'!$C$5),MONTH('Basisdaten zum Projekt'!$C$5),1)=D88,1,0))</f>
        <v>32</v>
      </c>
      <c r="D88" s="161">
        <f t="shared" si="29"/>
        <v>45597</v>
      </c>
      <c r="E88" s="162"/>
      <c r="F88" s="115">
        <f t="shared" si="26"/>
        <v>0</v>
      </c>
      <c r="G88" s="163"/>
      <c r="H88" s="162"/>
      <c r="I88" s="115">
        <f t="shared" si="27"/>
        <v>0</v>
      </c>
      <c r="J88" s="164"/>
      <c r="M88" s="161">
        <f t="shared" si="15"/>
        <v>45597</v>
      </c>
      <c r="N88" s="166"/>
      <c r="O88" s="166"/>
      <c r="P88" s="166"/>
      <c r="Q88" s="166"/>
      <c r="R88" s="166"/>
      <c r="S88" s="166"/>
      <c r="T88" s="166"/>
      <c r="U88" s="166"/>
      <c r="V88" s="166"/>
      <c r="W88" s="166"/>
      <c r="X88" s="166"/>
      <c r="Y88" s="166"/>
      <c r="Z88" s="166"/>
      <c r="AA88" s="166"/>
      <c r="AB88" s="166"/>
      <c r="AC88" s="137">
        <f t="shared" si="28"/>
        <v>0</v>
      </c>
      <c r="AD88" s="167"/>
    </row>
    <row r="89" spans="2:30" outlineLevel="1" x14ac:dyDescent="0.25">
      <c r="B89" s="160" t="str">
        <f>IF(C89&gt;0,IFERROR(_xlfn.IFS(D89&lt;=DATE(YEAR('Basisdaten zum Projekt'!$E$12),MONTH('Basisdaten zum Projekt'!$E$12),1),'Basisdaten zum Projekt'!$A$12,D89&lt;=DATE(YEAR('Basisdaten zum Projekt'!$E$13),MONTH('Basisdaten zum Projekt'!$E$13),1),'Basisdaten zum Projekt'!$A$13,D89&lt;=DATE(YEAR('Basisdaten zum Projekt'!$E$14),MONTH('Basisdaten zum Projekt'!$E$14),1),'Basisdaten zum Projekt'!$A$14,D89&lt;=DATE(YEAR('Basisdaten zum Projekt'!$E$15),MONTH('Basisdaten zum Projekt'!$E$15),1),'Basisdaten zum Projekt'!$A$15,D89&lt;=DATE(YEAR('Basisdaten zum Projekt'!$E$16),MONTH('Basisdaten zum Projekt'!$E$16),1),'Basisdaten zum Projekt'!$A$16),""),"")</f>
        <v>P2</v>
      </c>
      <c r="C89" s="160">
        <f>IF(C88&gt;0,C88+1,IF(DATE(YEAR('Basisdaten zum Projekt'!$C$5),MONTH('Basisdaten zum Projekt'!$C$5),1)=D89,1,0))</f>
        <v>33</v>
      </c>
      <c r="D89" s="161">
        <f t="shared" si="29"/>
        <v>45627</v>
      </c>
      <c r="E89" s="162"/>
      <c r="F89" s="115">
        <f t="shared" si="26"/>
        <v>0</v>
      </c>
      <c r="G89" s="163"/>
      <c r="H89" s="162"/>
      <c r="I89" s="115">
        <f t="shared" si="27"/>
        <v>0</v>
      </c>
      <c r="J89" s="164"/>
      <c r="M89" s="161">
        <f t="shared" si="15"/>
        <v>45627</v>
      </c>
      <c r="N89" s="166"/>
      <c r="O89" s="166"/>
      <c r="P89" s="166"/>
      <c r="Q89" s="166"/>
      <c r="R89" s="166"/>
      <c r="S89" s="166"/>
      <c r="T89" s="166"/>
      <c r="U89" s="166"/>
      <c r="V89" s="166"/>
      <c r="W89" s="166"/>
      <c r="X89" s="166"/>
      <c r="Y89" s="166"/>
      <c r="Z89" s="166"/>
      <c r="AA89" s="166"/>
      <c r="AB89" s="166"/>
      <c r="AC89" s="137">
        <f t="shared" si="28"/>
        <v>0</v>
      </c>
      <c r="AD89" s="167"/>
    </row>
    <row r="90" spans="2:30" ht="15.75" thickBot="1" x14ac:dyDescent="0.3">
      <c r="B90" s="169"/>
      <c r="C90" s="170"/>
      <c r="D90" s="171">
        <f>D89</f>
        <v>45627</v>
      </c>
      <c r="E90" s="172"/>
      <c r="F90" s="173">
        <f>SUM(F78:F89)</f>
        <v>0</v>
      </c>
      <c r="G90" s="174">
        <f>SUM(G78:G89)</f>
        <v>0</v>
      </c>
      <c r="H90" s="187"/>
      <c r="I90" s="173">
        <f>SUM(I78:I89)</f>
        <v>0</v>
      </c>
      <c r="J90" s="174">
        <f>SUM(J78:J89)</f>
        <v>0</v>
      </c>
      <c r="M90" s="171">
        <f t="shared" si="15"/>
        <v>45627</v>
      </c>
      <c r="N90" s="177">
        <f>SUM(N78:N89)</f>
        <v>0</v>
      </c>
      <c r="O90" s="177">
        <f>SUM(O78:O89)</f>
        <v>0</v>
      </c>
      <c r="P90" s="177">
        <f>SUM(P78:P89)</f>
        <v>0</v>
      </c>
      <c r="Q90" s="177">
        <f>SUM(Q78:Q89)</f>
        <v>0</v>
      </c>
      <c r="R90" s="177">
        <f>SUM(R78:R89)</f>
        <v>0</v>
      </c>
      <c r="S90" s="177">
        <f t="shared" ref="S90:AB90" si="30">SUM(S78:S89)</f>
        <v>0</v>
      </c>
      <c r="T90" s="177">
        <f t="shared" si="30"/>
        <v>0</v>
      </c>
      <c r="U90" s="177">
        <f t="shared" si="30"/>
        <v>0</v>
      </c>
      <c r="V90" s="177">
        <f t="shared" si="30"/>
        <v>0</v>
      </c>
      <c r="W90" s="177">
        <f t="shared" si="30"/>
        <v>0</v>
      </c>
      <c r="X90" s="177">
        <f t="shared" si="30"/>
        <v>0</v>
      </c>
      <c r="Y90" s="177">
        <f t="shared" si="30"/>
        <v>0</v>
      </c>
      <c r="Z90" s="177">
        <f t="shared" si="30"/>
        <v>0</v>
      </c>
      <c r="AA90" s="177">
        <f t="shared" si="30"/>
        <v>0</v>
      </c>
      <c r="AB90" s="177">
        <f t="shared" si="30"/>
        <v>0</v>
      </c>
      <c r="AC90" s="177">
        <f>SUM(AC78:AC89)</f>
        <v>0</v>
      </c>
      <c r="AD90" s="167"/>
    </row>
    <row r="91" spans="2:30" ht="28.5" customHeight="1" x14ac:dyDescent="0.25">
      <c r="B91" s="19"/>
      <c r="C91" s="19"/>
      <c r="N91" s="178">
        <f>IFERROR(N90/$H$6,0)</f>
        <v>0</v>
      </c>
      <c r="O91" s="178">
        <f>IFERROR(O90/$H$6,0)</f>
        <v>0</v>
      </c>
      <c r="P91" s="178">
        <f>IFERROR(P90/$H$6,0)</f>
        <v>0</v>
      </c>
      <c r="Q91" s="178">
        <f>IFERROR(Q90/$H$6,0)</f>
        <v>0</v>
      </c>
      <c r="R91" s="178">
        <f>IFERROR(R90/$H$6,0)</f>
        <v>0</v>
      </c>
      <c r="S91" s="178">
        <f t="shared" ref="S91:AB91" si="31">IFERROR(S90/$H$6,0)</f>
        <v>0</v>
      </c>
      <c r="T91" s="178">
        <f t="shared" si="31"/>
        <v>0</v>
      </c>
      <c r="U91" s="178">
        <f t="shared" si="31"/>
        <v>0</v>
      </c>
      <c r="V91" s="178">
        <f t="shared" si="31"/>
        <v>0</v>
      </c>
      <c r="W91" s="178">
        <f t="shared" si="31"/>
        <v>0</v>
      </c>
      <c r="X91" s="178">
        <f t="shared" si="31"/>
        <v>0</v>
      </c>
      <c r="Y91" s="178">
        <f t="shared" si="31"/>
        <v>0</v>
      </c>
      <c r="Z91" s="178">
        <f t="shared" si="31"/>
        <v>0</v>
      </c>
      <c r="AA91" s="178">
        <f t="shared" si="31"/>
        <v>0</v>
      </c>
      <c r="AB91" s="178">
        <f t="shared" si="31"/>
        <v>0</v>
      </c>
      <c r="AC91" s="178">
        <f>IFERROR(AC90/$H$6,0)</f>
        <v>0</v>
      </c>
      <c r="AD91" s="180" t="s">
        <v>370</v>
      </c>
    </row>
    <row r="92" spans="2:30" ht="15.75" thickBot="1" x14ac:dyDescent="0.3">
      <c r="B92" s="19"/>
      <c r="C92" s="19"/>
      <c r="N92" s="181"/>
      <c r="O92" s="181"/>
      <c r="P92" s="181"/>
      <c r="Q92" s="181"/>
      <c r="R92" s="181"/>
      <c r="S92" s="281"/>
      <c r="T92" s="282"/>
      <c r="U92" s="283"/>
      <c r="V92" s="283"/>
      <c r="W92" s="283"/>
      <c r="X92" s="283"/>
      <c r="Y92" s="283"/>
      <c r="Z92" s="283"/>
      <c r="AA92" s="283"/>
      <c r="AB92" s="284"/>
      <c r="AC92" s="181"/>
      <c r="AD92" s="182"/>
    </row>
    <row r="93" spans="2:30" outlineLevel="1" x14ac:dyDescent="0.25">
      <c r="B93" s="160" t="str">
        <f>IF(C93&gt;0,IFERROR(_xlfn.IFS(D93&lt;=DATE(YEAR('Basisdaten zum Projekt'!$E$12),MONTH('Basisdaten zum Projekt'!$E$12),1),'Basisdaten zum Projekt'!$A$12,D93&lt;=DATE(YEAR('Basisdaten zum Projekt'!$E$13),MONTH('Basisdaten zum Projekt'!$E$13),1),'Basisdaten zum Projekt'!$A$13,D93&lt;=DATE(YEAR('Basisdaten zum Projekt'!$E$14),MONTH('Basisdaten zum Projekt'!$E$14),1),'Basisdaten zum Projekt'!$A$14,D93&lt;=DATE(YEAR('Basisdaten zum Projekt'!$E$15),MONTH('Basisdaten zum Projekt'!$E$15),1),'Basisdaten zum Projekt'!$A$15,D93&lt;=DATE(YEAR('Basisdaten zum Projekt'!$E$16),MONTH('Basisdaten zum Projekt'!$E$16),1),'Basisdaten zum Projekt'!$A$16),""),"")</f>
        <v>P2</v>
      </c>
      <c r="C93" s="160">
        <f>IF(C89&gt;0,C89+1,IF(DATE(YEAR('Basisdaten zum Projekt'!$C$5),MONTH('Basisdaten zum Projekt'!$C$5),1)=D93,1,0))</f>
        <v>34</v>
      </c>
      <c r="D93" s="161">
        <f>DATE(YEAR(D89),MONTH(D89)+1,DAY(D89))</f>
        <v>45658</v>
      </c>
      <c r="E93" s="183"/>
      <c r="F93" s="184">
        <f t="shared" ref="F93:F104" si="32">215/12*E93</f>
        <v>0</v>
      </c>
      <c r="G93" s="185"/>
      <c r="H93" s="183"/>
      <c r="I93" s="184">
        <f t="shared" ref="I93:I104" si="33">215/12*H93</f>
        <v>0</v>
      </c>
      <c r="J93" s="186"/>
      <c r="M93" s="161">
        <f t="shared" si="15"/>
        <v>45658</v>
      </c>
      <c r="N93" s="166"/>
      <c r="O93" s="166"/>
      <c r="P93" s="166"/>
      <c r="Q93" s="166"/>
      <c r="R93" s="166"/>
      <c r="S93" s="166"/>
      <c r="T93" s="166"/>
      <c r="U93" s="166"/>
      <c r="V93" s="166"/>
      <c r="W93" s="166"/>
      <c r="X93" s="166"/>
      <c r="Y93" s="166"/>
      <c r="Z93" s="166"/>
      <c r="AA93" s="166"/>
      <c r="AB93" s="166"/>
      <c r="AC93" s="137">
        <f t="shared" ref="AC93:AC104" si="34">SUM(N93:AB93)</f>
        <v>0</v>
      </c>
      <c r="AD93" s="167"/>
    </row>
    <row r="94" spans="2:30" outlineLevel="1" x14ac:dyDescent="0.25">
      <c r="B94" s="160" t="str">
        <f>IF(C94&gt;0,IFERROR(_xlfn.IFS(D94&lt;=DATE(YEAR('Basisdaten zum Projekt'!$E$12),MONTH('Basisdaten zum Projekt'!$E$12),1),'Basisdaten zum Projekt'!$A$12,D94&lt;=DATE(YEAR('Basisdaten zum Projekt'!$E$13),MONTH('Basisdaten zum Projekt'!$E$13),1),'Basisdaten zum Projekt'!$A$13,D94&lt;=DATE(YEAR('Basisdaten zum Projekt'!$E$14),MONTH('Basisdaten zum Projekt'!$E$14),1),'Basisdaten zum Projekt'!$A$14,D94&lt;=DATE(YEAR('Basisdaten zum Projekt'!$E$15),MONTH('Basisdaten zum Projekt'!$E$15),1),'Basisdaten zum Projekt'!$A$15,D94&lt;=DATE(YEAR('Basisdaten zum Projekt'!$E$16),MONTH('Basisdaten zum Projekt'!$E$16),1),'Basisdaten zum Projekt'!$A$16),""),"")</f>
        <v>P2</v>
      </c>
      <c r="C94" s="160">
        <f>IF(C93&gt;0,C93+1,IF(DATE(YEAR('Basisdaten zum Projekt'!$C$5),MONTH('Basisdaten zum Projekt'!$C$5),1)=D94,1,0))</f>
        <v>35</v>
      </c>
      <c r="D94" s="161">
        <f t="shared" ref="D94:D104" si="35">DATE(YEAR(D93),MONTH(D93)+1,DAY(D93))</f>
        <v>45689</v>
      </c>
      <c r="E94" s="162"/>
      <c r="F94" s="115">
        <f t="shared" si="32"/>
        <v>0</v>
      </c>
      <c r="G94" s="163"/>
      <c r="H94" s="162"/>
      <c r="I94" s="115">
        <f t="shared" si="33"/>
        <v>0</v>
      </c>
      <c r="J94" s="164"/>
      <c r="M94" s="161">
        <f t="shared" si="15"/>
        <v>45689</v>
      </c>
      <c r="N94" s="166"/>
      <c r="O94" s="166"/>
      <c r="P94" s="166"/>
      <c r="Q94" s="166"/>
      <c r="R94" s="166"/>
      <c r="S94" s="166"/>
      <c r="T94" s="166"/>
      <c r="U94" s="166"/>
      <c r="V94" s="166"/>
      <c r="W94" s="166"/>
      <c r="X94" s="166"/>
      <c r="Y94" s="166"/>
      <c r="Z94" s="166"/>
      <c r="AA94" s="166"/>
      <c r="AB94" s="166"/>
      <c r="AC94" s="137">
        <f t="shared" si="34"/>
        <v>0</v>
      </c>
      <c r="AD94" s="167"/>
    </row>
    <row r="95" spans="2:30" outlineLevel="1" x14ac:dyDescent="0.25">
      <c r="B95" s="160" t="str">
        <f>IF(C95&gt;0,IFERROR(_xlfn.IFS(D95&lt;=DATE(YEAR('Basisdaten zum Projekt'!$E$12),MONTH('Basisdaten zum Projekt'!$E$12),1),'Basisdaten zum Projekt'!$A$12,D95&lt;=DATE(YEAR('Basisdaten zum Projekt'!$E$13),MONTH('Basisdaten zum Projekt'!$E$13),1),'Basisdaten zum Projekt'!$A$13,D95&lt;=DATE(YEAR('Basisdaten zum Projekt'!$E$14),MONTH('Basisdaten zum Projekt'!$E$14),1),'Basisdaten zum Projekt'!$A$14,D95&lt;=DATE(YEAR('Basisdaten zum Projekt'!$E$15),MONTH('Basisdaten zum Projekt'!$E$15),1),'Basisdaten zum Projekt'!$A$15,D95&lt;=DATE(YEAR('Basisdaten zum Projekt'!$E$16),MONTH('Basisdaten zum Projekt'!$E$16),1),'Basisdaten zum Projekt'!$A$16),""),"")</f>
        <v>P2</v>
      </c>
      <c r="C95" s="160">
        <f>IF(C94&gt;0,C94+1,IF(DATE(YEAR('Basisdaten zum Projekt'!$C$5),MONTH('Basisdaten zum Projekt'!$C$5),1)=D95,1,0))</f>
        <v>36</v>
      </c>
      <c r="D95" s="161">
        <f t="shared" si="35"/>
        <v>45717</v>
      </c>
      <c r="E95" s="162"/>
      <c r="F95" s="115">
        <f t="shared" si="32"/>
        <v>0</v>
      </c>
      <c r="G95" s="163"/>
      <c r="H95" s="162"/>
      <c r="I95" s="115">
        <f t="shared" si="33"/>
        <v>0</v>
      </c>
      <c r="J95" s="164"/>
      <c r="M95" s="161">
        <f t="shared" si="15"/>
        <v>45717</v>
      </c>
      <c r="N95" s="166"/>
      <c r="O95" s="166"/>
      <c r="P95" s="166"/>
      <c r="Q95" s="166"/>
      <c r="R95" s="166"/>
      <c r="S95" s="166"/>
      <c r="T95" s="166"/>
      <c r="U95" s="166"/>
      <c r="V95" s="166"/>
      <c r="W95" s="166"/>
      <c r="X95" s="166"/>
      <c r="Y95" s="166"/>
      <c r="Z95" s="166"/>
      <c r="AA95" s="166"/>
      <c r="AB95" s="166"/>
      <c r="AC95" s="137">
        <f t="shared" si="34"/>
        <v>0</v>
      </c>
      <c r="AD95" s="167"/>
    </row>
    <row r="96" spans="2:30" outlineLevel="1" x14ac:dyDescent="0.25">
      <c r="B96" s="160" t="str">
        <f>IF(C96&gt;0,IFERROR(_xlfn.IFS(D96&lt;=DATE(YEAR('Basisdaten zum Projekt'!$E$12),MONTH('Basisdaten zum Projekt'!$E$12),1),'Basisdaten zum Projekt'!$A$12,D96&lt;=DATE(YEAR('Basisdaten zum Projekt'!$E$13),MONTH('Basisdaten zum Projekt'!$E$13),1),'Basisdaten zum Projekt'!$A$13,D96&lt;=DATE(YEAR('Basisdaten zum Projekt'!$E$14),MONTH('Basisdaten zum Projekt'!$E$14),1),'Basisdaten zum Projekt'!$A$14,D96&lt;=DATE(YEAR('Basisdaten zum Projekt'!$E$15),MONTH('Basisdaten zum Projekt'!$E$15),1),'Basisdaten zum Projekt'!$A$15,D96&lt;=DATE(YEAR('Basisdaten zum Projekt'!$E$16),MONTH('Basisdaten zum Projekt'!$E$16),1),'Basisdaten zum Projekt'!$A$16),""),"")</f>
        <v/>
      </c>
      <c r="C96" s="160">
        <f>IF(C95&gt;0,C95+1,IF(DATE(YEAR('Basisdaten zum Projekt'!$C$5),MONTH('Basisdaten zum Projekt'!$C$5),1)=D96,1,0))</f>
        <v>37</v>
      </c>
      <c r="D96" s="161">
        <f t="shared" si="35"/>
        <v>45748</v>
      </c>
      <c r="E96" s="162"/>
      <c r="F96" s="115">
        <f t="shared" si="32"/>
        <v>0</v>
      </c>
      <c r="G96" s="163"/>
      <c r="H96" s="162"/>
      <c r="I96" s="115">
        <f t="shared" si="33"/>
        <v>0</v>
      </c>
      <c r="J96" s="164"/>
      <c r="M96" s="161">
        <f t="shared" si="15"/>
        <v>45748</v>
      </c>
      <c r="N96" s="166"/>
      <c r="O96" s="166"/>
      <c r="P96" s="166"/>
      <c r="Q96" s="166"/>
      <c r="R96" s="166"/>
      <c r="S96" s="166"/>
      <c r="T96" s="166"/>
      <c r="U96" s="166"/>
      <c r="V96" s="166"/>
      <c r="W96" s="166"/>
      <c r="X96" s="166"/>
      <c r="Y96" s="166"/>
      <c r="Z96" s="166"/>
      <c r="AA96" s="166"/>
      <c r="AB96" s="166"/>
      <c r="AC96" s="137">
        <f t="shared" si="34"/>
        <v>0</v>
      </c>
      <c r="AD96" s="167"/>
    </row>
    <row r="97" spans="2:30" outlineLevel="1" x14ac:dyDescent="0.25">
      <c r="B97" s="160" t="str">
        <f>IF(C97&gt;0,IFERROR(_xlfn.IFS(D97&lt;=DATE(YEAR('Basisdaten zum Projekt'!$E$12),MONTH('Basisdaten zum Projekt'!$E$12),1),'Basisdaten zum Projekt'!$A$12,D97&lt;=DATE(YEAR('Basisdaten zum Projekt'!$E$13),MONTH('Basisdaten zum Projekt'!$E$13),1),'Basisdaten zum Projekt'!$A$13,D97&lt;=DATE(YEAR('Basisdaten zum Projekt'!$E$14),MONTH('Basisdaten zum Projekt'!$E$14),1),'Basisdaten zum Projekt'!$A$14,D97&lt;=DATE(YEAR('Basisdaten zum Projekt'!$E$15),MONTH('Basisdaten zum Projekt'!$E$15),1),'Basisdaten zum Projekt'!$A$15,D97&lt;=DATE(YEAR('Basisdaten zum Projekt'!$E$16),MONTH('Basisdaten zum Projekt'!$E$16),1),'Basisdaten zum Projekt'!$A$16),""),"")</f>
        <v/>
      </c>
      <c r="C97" s="160">
        <f>IF(C96&gt;0,C96+1,IF(DATE(YEAR('Basisdaten zum Projekt'!$C$5),MONTH('Basisdaten zum Projekt'!$C$5),1)=D97,1,0))</f>
        <v>38</v>
      </c>
      <c r="D97" s="161">
        <f t="shared" si="35"/>
        <v>45778</v>
      </c>
      <c r="E97" s="162"/>
      <c r="F97" s="115">
        <f t="shared" si="32"/>
        <v>0</v>
      </c>
      <c r="G97" s="163"/>
      <c r="H97" s="162"/>
      <c r="I97" s="115">
        <f t="shared" si="33"/>
        <v>0</v>
      </c>
      <c r="J97" s="164"/>
      <c r="M97" s="161">
        <f t="shared" si="15"/>
        <v>45778</v>
      </c>
      <c r="N97" s="166"/>
      <c r="O97" s="166"/>
      <c r="P97" s="166"/>
      <c r="Q97" s="166"/>
      <c r="R97" s="166"/>
      <c r="S97" s="166"/>
      <c r="T97" s="166"/>
      <c r="U97" s="166"/>
      <c r="V97" s="166"/>
      <c r="W97" s="166"/>
      <c r="X97" s="166"/>
      <c r="Y97" s="166"/>
      <c r="Z97" s="166"/>
      <c r="AA97" s="166"/>
      <c r="AB97" s="166"/>
      <c r="AC97" s="137">
        <f t="shared" si="34"/>
        <v>0</v>
      </c>
      <c r="AD97" s="167"/>
    </row>
    <row r="98" spans="2:30" outlineLevel="1" x14ac:dyDescent="0.25">
      <c r="B98" s="160" t="str">
        <f>IF(C98&gt;0,IFERROR(_xlfn.IFS(D98&lt;=DATE(YEAR('Basisdaten zum Projekt'!$E$12),MONTH('Basisdaten zum Projekt'!$E$12),1),'Basisdaten zum Projekt'!$A$12,D98&lt;=DATE(YEAR('Basisdaten zum Projekt'!$E$13),MONTH('Basisdaten zum Projekt'!$E$13),1),'Basisdaten zum Projekt'!$A$13,D98&lt;=DATE(YEAR('Basisdaten zum Projekt'!$E$14),MONTH('Basisdaten zum Projekt'!$E$14),1),'Basisdaten zum Projekt'!$A$14,D98&lt;=DATE(YEAR('Basisdaten zum Projekt'!$E$15),MONTH('Basisdaten zum Projekt'!$E$15),1),'Basisdaten zum Projekt'!$A$15,D98&lt;=DATE(YEAR('Basisdaten zum Projekt'!$E$16),MONTH('Basisdaten zum Projekt'!$E$16),1),'Basisdaten zum Projekt'!$A$16),""),"")</f>
        <v/>
      </c>
      <c r="C98" s="160">
        <f>IF(C97&gt;0,C97+1,IF(DATE(YEAR('Basisdaten zum Projekt'!$C$5),MONTH('Basisdaten zum Projekt'!$C$5),1)=D98,1,0))</f>
        <v>39</v>
      </c>
      <c r="D98" s="161">
        <f t="shared" si="35"/>
        <v>45809</v>
      </c>
      <c r="E98" s="162"/>
      <c r="F98" s="115">
        <f t="shared" si="32"/>
        <v>0</v>
      </c>
      <c r="G98" s="163"/>
      <c r="H98" s="162"/>
      <c r="I98" s="115">
        <f t="shared" si="33"/>
        <v>0</v>
      </c>
      <c r="J98" s="164"/>
      <c r="M98" s="161">
        <f t="shared" si="15"/>
        <v>45809</v>
      </c>
      <c r="N98" s="166"/>
      <c r="O98" s="166"/>
      <c r="P98" s="166"/>
      <c r="Q98" s="166"/>
      <c r="R98" s="166"/>
      <c r="S98" s="166"/>
      <c r="T98" s="166"/>
      <c r="U98" s="166"/>
      <c r="V98" s="166"/>
      <c r="W98" s="166"/>
      <c r="X98" s="166"/>
      <c r="Y98" s="166"/>
      <c r="Z98" s="166"/>
      <c r="AA98" s="166"/>
      <c r="AB98" s="166"/>
      <c r="AC98" s="137">
        <f t="shared" si="34"/>
        <v>0</v>
      </c>
      <c r="AD98" s="167"/>
    </row>
    <row r="99" spans="2:30" outlineLevel="1" x14ac:dyDescent="0.25">
      <c r="B99" s="160" t="str">
        <f>IF(C99&gt;0,IFERROR(_xlfn.IFS(D99&lt;=DATE(YEAR('Basisdaten zum Projekt'!$E$12),MONTH('Basisdaten zum Projekt'!$E$12),1),'Basisdaten zum Projekt'!$A$12,D99&lt;=DATE(YEAR('Basisdaten zum Projekt'!$E$13),MONTH('Basisdaten zum Projekt'!$E$13),1),'Basisdaten zum Projekt'!$A$13,D99&lt;=DATE(YEAR('Basisdaten zum Projekt'!$E$14),MONTH('Basisdaten zum Projekt'!$E$14),1),'Basisdaten zum Projekt'!$A$14,D99&lt;=DATE(YEAR('Basisdaten zum Projekt'!$E$15),MONTH('Basisdaten zum Projekt'!$E$15),1),'Basisdaten zum Projekt'!$A$15,D99&lt;=DATE(YEAR('Basisdaten zum Projekt'!$E$16),MONTH('Basisdaten zum Projekt'!$E$16),1),'Basisdaten zum Projekt'!$A$16),""),"")</f>
        <v/>
      </c>
      <c r="C99" s="160">
        <f>IF(C98&gt;0,C98+1,IF(DATE(YEAR('Basisdaten zum Projekt'!$C$5),MONTH('Basisdaten zum Projekt'!$C$5),1)=D99,1,0))</f>
        <v>40</v>
      </c>
      <c r="D99" s="161">
        <f t="shared" si="35"/>
        <v>45839</v>
      </c>
      <c r="E99" s="162"/>
      <c r="F99" s="115">
        <f t="shared" si="32"/>
        <v>0</v>
      </c>
      <c r="G99" s="163"/>
      <c r="H99" s="162"/>
      <c r="I99" s="115">
        <f t="shared" si="33"/>
        <v>0</v>
      </c>
      <c r="J99" s="164"/>
      <c r="M99" s="161">
        <f t="shared" si="15"/>
        <v>45839</v>
      </c>
      <c r="N99" s="166"/>
      <c r="O99" s="166"/>
      <c r="P99" s="166"/>
      <c r="Q99" s="166"/>
      <c r="R99" s="166"/>
      <c r="S99" s="166"/>
      <c r="T99" s="166"/>
      <c r="U99" s="166"/>
      <c r="V99" s="166"/>
      <c r="W99" s="166"/>
      <c r="X99" s="166"/>
      <c r="Y99" s="166"/>
      <c r="Z99" s="166"/>
      <c r="AA99" s="166"/>
      <c r="AB99" s="166"/>
      <c r="AC99" s="137">
        <f t="shared" si="34"/>
        <v>0</v>
      </c>
      <c r="AD99" s="167"/>
    </row>
    <row r="100" spans="2:30" outlineLevel="1" x14ac:dyDescent="0.25">
      <c r="B100" s="160" t="str">
        <f>IF(C100&gt;0,IFERROR(_xlfn.IFS(D100&lt;=DATE(YEAR('Basisdaten zum Projekt'!$E$12),MONTH('Basisdaten zum Projekt'!$E$12),1),'Basisdaten zum Projekt'!$A$12,D100&lt;=DATE(YEAR('Basisdaten zum Projekt'!$E$13),MONTH('Basisdaten zum Projekt'!$E$13),1),'Basisdaten zum Projekt'!$A$13,D100&lt;=DATE(YEAR('Basisdaten zum Projekt'!$E$14),MONTH('Basisdaten zum Projekt'!$E$14),1),'Basisdaten zum Projekt'!$A$14,D100&lt;=DATE(YEAR('Basisdaten zum Projekt'!$E$15),MONTH('Basisdaten zum Projekt'!$E$15),1),'Basisdaten zum Projekt'!$A$15,D100&lt;=DATE(YEAR('Basisdaten zum Projekt'!$E$16),MONTH('Basisdaten zum Projekt'!$E$16),1),'Basisdaten zum Projekt'!$A$16),""),"")</f>
        <v/>
      </c>
      <c r="C100" s="160">
        <f>IF(C99&gt;0,C99+1,IF(DATE(YEAR('Basisdaten zum Projekt'!$C$5),MONTH('Basisdaten zum Projekt'!$C$5),1)=D100,1,0))</f>
        <v>41</v>
      </c>
      <c r="D100" s="161">
        <f t="shared" si="35"/>
        <v>45870</v>
      </c>
      <c r="E100" s="162"/>
      <c r="F100" s="115">
        <f t="shared" si="32"/>
        <v>0</v>
      </c>
      <c r="G100" s="163"/>
      <c r="H100" s="162"/>
      <c r="I100" s="115">
        <f t="shared" si="33"/>
        <v>0</v>
      </c>
      <c r="J100" s="164"/>
      <c r="M100" s="161">
        <f t="shared" si="15"/>
        <v>45870</v>
      </c>
      <c r="N100" s="166"/>
      <c r="O100" s="166"/>
      <c r="P100" s="166"/>
      <c r="Q100" s="166"/>
      <c r="R100" s="166"/>
      <c r="S100" s="166"/>
      <c r="T100" s="166"/>
      <c r="U100" s="166"/>
      <c r="V100" s="166"/>
      <c r="W100" s="166"/>
      <c r="X100" s="166"/>
      <c r="Y100" s="166"/>
      <c r="Z100" s="166"/>
      <c r="AA100" s="166"/>
      <c r="AB100" s="166"/>
      <c r="AC100" s="137">
        <f t="shared" si="34"/>
        <v>0</v>
      </c>
      <c r="AD100" s="167"/>
    </row>
    <row r="101" spans="2:30" outlineLevel="1" x14ac:dyDescent="0.25">
      <c r="B101" s="160" t="str">
        <f>IF(C101&gt;0,IFERROR(_xlfn.IFS(D101&lt;=DATE(YEAR('Basisdaten zum Projekt'!$E$12),MONTH('Basisdaten zum Projekt'!$E$12),1),'Basisdaten zum Projekt'!$A$12,D101&lt;=DATE(YEAR('Basisdaten zum Projekt'!$E$13),MONTH('Basisdaten zum Projekt'!$E$13),1),'Basisdaten zum Projekt'!$A$13,D101&lt;=DATE(YEAR('Basisdaten zum Projekt'!$E$14),MONTH('Basisdaten zum Projekt'!$E$14),1),'Basisdaten zum Projekt'!$A$14,D101&lt;=DATE(YEAR('Basisdaten zum Projekt'!$E$15),MONTH('Basisdaten zum Projekt'!$E$15),1),'Basisdaten zum Projekt'!$A$15,D101&lt;=DATE(YEAR('Basisdaten zum Projekt'!$E$16),MONTH('Basisdaten zum Projekt'!$E$16),1),'Basisdaten zum Projekt'!$A$16),""),"")</f>
        <v/>
      </c>
      <c r="C101" s="160">
        <f>IF(C100&gt;0,C100+1,IF(DATE(YEAR('Basisdaten zum Projekt'!$C$5),MONTH('Basisdaten zum Projekt'!$C$5),1)=D101,1,0))</f>
        <v>42</v>
      </c>
      <c r="D101" s="161">
        <f t="shared" si="35"/>
        <v>45901</v>
      </c>
      <c r="E101" s="162"/>
      <c r="F101" s="115">
        <f t="shared" si="32"/>
        <v>0</v>
      </c>
      <c r="G101" s="163"/>
      <c r="H101" s="162"/>
      <c r="I101" s="115">
        <f t="shared" si="33"/>
        <v>0</v>
      </c>
      <c r="J101" s="164"/>
      <c r="M101" s="161">
        <f t="shared" si="15"/>
        <v>45901</v>
      </c>
      <c r="N101" s="166"/>
      <c r="O101" s="166"/>
      <c r="P101" s="166"/>
      <c r="Q101" s="166"/>
      <c r="R101" s="166"/>
      <c r="S101" s="166"/>
      <c r="T101" s="166"/>
      <c r="U101" s="166"/>
      <c r="V101" s="166"/>
      <c r="W101" s="166"/>
      <c r="X101" s="166"/>
      <c r="Y101" s="166"/>
      <c r="Z101" s="166"/>
      <c r="AA101" s="166"/>
      <c r="AB101" s="166"/>
      <c r="AC101" s="137">
        <f t="shared" si="34"/>
        <v>0</v>
      </c>
      <c r="AD101" s="167"/>
    </row>
    <row r="102" spans="2:30" outlineLevel="1" x14ac:dyDescent="0.25">
      <c r="B102" s="160" t="str">
        <f>IF(C102&gt;0,IFERROR(_xlfn.IFS(D102&lt;=DATE(YEAR('Basisdaten zum Projekt'!$E$12),MONTH('Basisdaten zum Projekt'!$E$12),1),'Basisdaten zum Projekt'!$A$12,D102&lt;=DATE(YEAR('Basisdaten zum Projekt'!$E$13),MONTH('Basisdaten zum Projekt'!$E$13),1),'Basisdaten zum Projekt'!$A$13,D102&lt;=DATE(YEAR('Basisdaten zum Projekt'!$E$14),MONTH('Basisdaten zum Projekt'!$E$14),1),'Basisdaten zum Projekt'!$A$14,D102&lt;=DATE(YEAR('Basisdaten zum Projekt'!$E$15),MONTH('Basisdaten zum Projekt'!$E$15),1),'Basisdaten zum Projekt'!$A$15,D102&lt;=DATE(YEAR('Basisdaten zum Projekt'!$E$16),MONTH('Basisdaten zum Projekt'!$E$16),1),'Basisdaten zum Projekt'!$A$16),""),"")</f>
        <v/>
      </c>
      <c r="C102" s="160">
        <f>IF(C101&gt;0,C101+1,IF(DATE(YEAR('Basisdaten zum Projekt'!$C$5),MONTH('Basisdaten zum Projekt'!$C$5),1)=D102,1,0))</f>
        <v>43</v>
      </c>
      <c r="D102" s="161">
        <f t="shared" si="35"/>
        <v>45931</v>
      </c>
      <c r="E102" s="162"/>
      <c r="F102" s="115">
        <f t="shared" si="32"/>
        <v>0</v>
      </c>
      <c r="G102" s="163"/>
      <c r="H102" s="162"/>
      <c r="I102" s="115">
        <f t="shared" si="33"/>
        <v>0</v>
      </c>
      <c r="J102" s="164"/>
      <c r="M102" s="161">
        <f t="shared" si="15"/>
        <v>45931</v>
      </c>
      <c r="N102" s="166"/>
      <c r="O102" s="166"/>
      <c r="P102" s="166"/>
      <c r="Q102" s="166"/>
      <c r="R102" s="166"/>
      <c r="S102" s="166"/>
      <c r="T102" s="166"/>
      <c r="U102" s="166"/>
      <c r="V102" s="166"/>
      <c r="W102" s="166"/>
      <c r="X102" s="166"/>
      <c r="Y102" s="166"/>
      <c r="Z102" s="166"/>
      <c r="AA102" s="166"/>
      <c r="AB102" s="166"/>
      <c r="AC102" s="137">
        <f t="shared" si="34"/>
        <v>0</v>
      </c>
      <c r="AD102" s="167"/>
    </row>
    <row r="103" spans="2:30" outlineLevel="1" x14ac:dyDescent="0.25">
      <c r="B103" s="160" t="str">
        <f>IF(C103&gt;0,IFERROR(_xlfn.IFS(D103&lt;=DATE(YEAR('Basisdaten zum Projekt'!$E$12),MONTH('Basisdaten zum Projekt'!$E$12),1),'Basisdaten zum Projekt'!$A$12,D103&lt;=DATE(YEAR('Basisdaten zum Projekt'!$E$13),MONTH('Basisdaten zum Projekt'!$E$13),1),'Basisdaten zum Projekt'!$A$13,D103&lt;=DATE(YEAR('Basisdaten zum Projekt'!$E$14),MONTH('Basisdaten zum Projekt'!$E$14),1),'Basisdaten zum Projekt'!$A$14,D103&lt;=DATE(YEAR('Basisdaten zum Projekt'!$E$15),MONTH('Basisdaten zum Projekt'!$E$15),1),'Basisdaten zum Projekt'!$A$15,D103&lt;=DATE(YEAR('Basisdaten zum Projekt'!$E$16),MONTH('Basisdaten zum Projekt'!$E$16),1),'Basisdaten zum Projekt'!$A$16),""),"")</f>
        <v/>
      </c>
      <c r="C103" s="160">
        <f>IF(C102&gt;0,C102+1,IF(DATE(YEAR('Basisdaten zum Projekt'!$C$5),MONTH('Basisdaten zum Projekt'!$C$5),1)=D103,1,0))</f>
        <v>44</v>
      </c>
      <c r="D103" s="161">
        <f t="shared" si="35"/>
        <v>45962</v>
      </c>
      <c r="E103" s="162"/>
      <c r="F103" s="115">
        <f t="shared" si="32"/>
        <v>0</v>
      </c>
      <c r="G103" s="163"/>
      <c r="H103" s="162"/>
      <c r="I103" s="115">
        <f t="shared" si="33"/>
        <v>0</v>
      </c>
      <c r="J103" s="164"/>
      <c r="M103" s="161">
        <f t="shared" si="15"/>
        <v>45962</v>
      </c>
      <c r="N103" s="166"/>
      <c r="O103" s="166"/>
      <c r="P103" s="166"/>
      <c r="Q103" s="166"/>
      <c r="R103" s="166"/>
      <c r="S103" s="166"/>
      <c r="T103" s="166"/>
      <c r="U103" s="166"/>
      <c r="V103" s="166"/>
      <c r="W103" s="166"/>
      <c r="X103" s="166"/>
      <c r="Y103" s="166"/>
      <c r="Z103" s="166"/>
      <c r="AA103" s="166"/>
      <c r="AB103" s="166"/>
      <c r="AC103" s="137">
        <f t="shared" si="34"/>
        <v>0</v>
      </c>
      <c r="AD103" s="167"/>
    </row>
    <row r="104" spans="2:30" outlineLevel="1" x14ac:dyDescent="0.25">
      <c r="B104" s="160" t="str">
        <f>IF(C104&gt;0,IFERROR(_xlfn.IFS(D104&lt;=DATE(YEAR('Basisdaten zum Projekt'!$E$12),MONTH('Basisdaten zum Projekt'!$E$12),1),'Basisdaten zum Projekt'!$A$12,D104&lt;=DATE(YEAR('Basisdaten zum Projekt'!$E$13),MONTH('Basisdaten zum Projekt'!$E$13),1),'Basisdaten zum Projekt'!$A$13,D104&lt;=DATE(YEAR('Basisdaten zum Projekt'!$E$14),MONTH('Basisdaten zum Projekt'!$E$14),1),'Basisdaten zum Projekt'!$A$14,D104&lt;=DATE(YEAR('Basisdaten zum Projekt'!$E$15),MONTH('Basisdaten zum Projekt'!$E$15),1),'Basisdaten zum Projekt'!$A$15,D104&lt;=DATE(YEAR('Basisdaten zum Projekt'!$E$16),MONTH('Basisdaten zum Projekt'!$E$16),1),'Basisdaten zum Projekt'!$A$16),""),"")</f>
        <v/>
      </c>
      <c r="C104" s="160">
        <f>IF(C103&gt;0,C103+1,IF(DATE(YEAR('Basisdaten zum Projekt'!$C$5),MONTH('Basisdaten zum Projekt'!$C$5),1)=D104,1,0))</f>
        <v>45</v>
      </c>
      <c r="D104" s="161">
        <f t="shared" si="35"/>
        <v>45992</v>
      </c>
      <c r="E104" s="162"/>
      <c r="F104" s="115">
        <f t="shared" si="32"/>
        <v>0</v>
      </c>
      <c r="G104" s="163"/>
      <c r="H104" s="162"/>
      <c r="I104" s="115">
        <f t="shared" si="33"/>
        <v>0</v>
      </c>
      <c r="J104" s="164"/>
      <c r="M104" s="161">
        <f t="shared" si="15"/>
        <v>45992</v>
      </c>
      <c r="N104" s="166"/>
      <c r="O104" s="166"/>
      <c r="P104" s="166"/>
      <c r="Q104" s="166"/>
      <c r="R104" s="166"/>
      <c r="S104" s="166"/>
      <c r="T104" s="166"/>
      <c r="U104" s="166"/>
      <c r="V104" s="166"/>
      <c r="W104" s="166"/>
      <c r="X104" s="166"/>
      <c r="Y104" s="166"/>
      <c r="Z104" s="166"/>
      <c r="AA104" s="166"/>
      <c r="AB104" s="166"/>
      <c r="AC104" s="137">
        <f t="shared" si="34"/>
        <v>0</v>
      </c>
      <c r="AD104" s="167"/>
    </row>
    <row r="105" spans="2:30" ht="15.75" thickBot="1" x14ac:dyDescent="0.3">
      <c r="B105" s="169"/>
      <c r="C105" s="170"/>
      <c r="D105" s="171">
        <f>D104</f>
        <v>45992</v>
      </c>
      <c r="E105" s="172"/>
      <c r="F105" s="173">
        <f>SUM(F93:F104)</f>
        <v>0</v>
      </c>
      <c r="G105" s="174">
        <f>SUM(G93:G104)</f>
        <v>0</v>
      </c>
      <c r="H105" s="175"/>
      <c r="I105" s="173">
        <f>SUM(I93:I104)</f>
        <v>0</v>
      </c>
      <c r="J105" s="174">
        <f>SUM(J93:J104)</f>
        <v>0</v>
      </c>
      <c r="M105" s="171">
        <f t="shared" si="15"/>
        <v>45992</v>
      </c>
      <c r="N105" s="177">
        <f>SUM(N93:N104)</f>
        <v>0</v>
      </c>
      <c r="O105" s="177">
        <f>SUM(O93:O104)</f>
        <v>0</v>
      </c>
      <c r="P105" s="177">
        <f>SUM(P93:P104)</f>
        <v>0</v>
      </c>
      <c r="Q105" s="177">
        <f>SUM(Q93:Q104)</f>
        <v>0</v>
      </c>
      <c r="R105" s="177">
        <f>SUM(R93:R104)</f>
        <v>0</v>
      </c>
      <c r="S105" s="177">
        <f t="shared" ref="S105:AB105" si="36">SUM(S93:S104)</f>
        <v>0</v>
      </c>
      <c r="T105" s="177">
        <f t="shared" si="36"/>
        <v>0</v>
      </c>
      <c r="U105" s="177">
        <f t="shared" si="36"/>
        <v>0</v>
      </c>
      <c r="V105" s="177">
        <f t="shared" si="36"/>
        <v>0</v>
      </c>
      <c r="W105" s="177">
        <f t="shared" si="36"/>
        <v>0</v>
      </c>
      <c r="X105" s="177">
        <f t="shared" si="36"/>
        <v>0</v>
      </c>
      <c r="Y105" s="177">
        <f t="shared" si="36"/>
        <v>0</v>
      </c>
      <c r="Z105" s="177">
        <f t="shared" si="36"/>
        <v>0</v>
      </c>
      <c r="AA105" s="177">
        <f t="shared" si="36"/>
        <v>0</v>
      </c>
      <c r="AB105" s="177">
        <f t="shared" si="36"/>
        <v>0</v>
      </c>
      <c r="AC105" s="177">
        <f>SUM(AC93:AC104)</f>
        <v>0</v>
      </c>
      <c r="AD105" s="167"/>
    </row>
    <row r="106" spans="2:30" ht="28.5" customHeight="1" x14ac:dyDescent="0.25">
      <c r="B106" s="19"/>
      <c r="C106" s="19"/>
      <c r="N106" s="178">
        <f>IFERROR(N105/$H$6,0)</f>
        <v>0</v>
      </c>
      <c r="O106" s="178">
        <f>IFERROR(O105/$H$6,0)</f>
        <v>0</v>
      </c>
      <c r="P106" s="178">
        <f>IFERROR(P105/$H$6,0)</f>
        <v>0</v>
      </c>
      <c r="Q106" s="178">
        <f>IFERROR(Q105/$H$6,0)</f>
        <v>0</v>
      </c>
      <c r="R106" s="178">
        <f>IFERROR(R105/$H$6,0)</f>
        <v>0</v>
      </c>
      <c r="S106" s="178">
        <f t="shared" ref="S106:AB106" si="37">IFERROR(S105/$H$6,0)</f>
        <v>0</v>
      </c>
      <c r="T106" s="178">
        <f t="shared" si="37"/>
        <v>0</v>
      </c>
      <c r="U106" s="178">
        <f t="shared" si="37"/>
        <v>0</v>
      </c>
      <c r="V106" s="178">
        <f t="shared" si="37"/>
        <v>0</v>
      </c>
      <c r="W106" s="178">
        <f t="shared" si="37"/>
        <v>0</v>
      </c>
      <c r="X106" s="178">
        <f t="shared" si="37"/>
        <v>0</v>
      </c>
      <c r="Y106" s="178">
        <f t="shared" si="37"/>
        <v>0</v>
      </c>
      <c r="Z106" s="178">
        <f t="shared" si="37"/>
        <v>0</v>
      </c>
      <c r="AA106" s="178">
        <f t="shared" si="37"/>
        <v>0</v>
      </c>
      <c r="AB106" s="178">
        <f t="shared" si="37"/>
        <v>0</v>
      </c>
      <c r="AC106" s="178">
        <f>IFERROR(AC105/$H$6,0)</f>
        <v>0</v>
      </c>
      <c r="AD106" s="180" t="s">
        <v>370</v>
      </c>
    </row>
    <row r="107" spans="2:30" x14ac:dyDescent="0.25">
      <c r="B107" s="19"/>
      <c r="C107" s="19"/>
      <c r="N107" s="181"/>
      <c r="O107" s="181"/>
      <c r="P107" s="181"/>
      <c r="Q107" s="181"/>
      <c r="R107" s="181"/>
      <c r="S107" s="281"/>
      <c r="T107" s="282"/>
      <c r="U107" s="283"/>
      <c r="V107" s="283"/>
      <c r="W107" s="283"/>
      <c r="X107" s="283"/>
      <c r="Y107" s="283"/>
      <c r="Z107" s="283"/>
      <c r="AA107" s="283"/>
      <c r="AB107" s="284"/>
      <c r="AC107" s="181"/>
      <c r="AD107" s="182"/>
    </row>
    <row r="108" spans="2:30" outlineLevel="1" x14ac:dyDescent="0.25">
      <c r="B108" s="160" t="str">
        <f>IF(C108&gt;0,IFERROR(_xlfn.IFS(D108&lt;=DATE(YEAR('Basisdaten zum Projekt'!$E$12),MONTH('Basisdaten zum Projekt'!$E$12),1),'Basisdaten zum Projekt'!$A$12,D108&lt;=DATE(YEAR('Basisdaten zum Projekt'!$E$13),MONTH('Basisdaten zum Projekt'!$E$13),1),'Basisdaten zum Projekt'!$A$13,D108&lt;=DATE(YEAR('Basisdaten zum Projekt'!$E$14),MONTH('Basisdaten zum Projekt'!$E$14),1),'Basisdaten zum Projekt'!$A$14,D108&lt;=DATE(YEAR('Basisdaten zum Projekt'!$E$15),MONTH('Basisdaten zum Projekt'!$E$15),1),'Basisdaten zum Projekt'!$A$15,D108&lt;=DATE(YEAR('Basisdaten zum Projekt'!$E$16),MONTH('Basisdaten zum Projekt'!$E$16),1),'Basisdaten zum Projekt'!$A$16),""),"")</f>
        <v/>
      </c>
      <c r="C108" s="160">
        <f>IF(C104&gt;0,C104+1,IF(DATE(YEAR('Basisdaten zum Projekt'!$C$5),MONTH('Basisdaten zum Projekt'!$C$5),1)=D108,1,0))</f>
        <v>46</v>
      </c>
      <c r="D108" s="161">
        <f>DATE(YEAR(D104),MONTH(D104)+1,DAY(D104))</f>
        <v>46023</v>
      </c>
      <c r="E108" s="162"/>
      <c r="F108" s="115">
        <f t="shared" ref="F108:F119" si="38">215/12*E108</f>
        <v>0</v>
      </c>
      <c r="G108" s="163"/>
      <c r="H108" s="162"/>
      <c r="I108" s="115">
        <f t="shared" ref="I108:I119" si="39">215/12*H108</f>
        <v>0</v>
      </c>
      <c r="J108" s="164"/>
      <c r="M108" s="161">
        <f t="shared" ref="M108:M150" si="40">D108</f>
        <v>46023</v>
      </c>
      <c r="N108" s="166"/>
      <c r="O108" s="166"/>
      <c r="P108" s="166"/>
      <c r="Q108" s="166"/>
      <c r="R108" s="166"/>
      <c r="S108" s="166"/>
      <c r="T108" s="166"/>
      <c r="U108" s="166"/>
      <c r="V108" s="166"/>
      <c r="W108" s="166"/>
      <c r="X108" s="166"/>
      <c r="Y108" s="166"/>
      <c r="Z108" s="166"/>
      <c r="AA108" s="166"/>
      <c r="AB108" s="166"/>
      <c r="AC108" s="137">
        <f t="shared" ref="AC108:AC119" si="41">SUM(N108:AB108)</f>
        <v>0</v>
      </c>
      <c r="AD108" s="167"/>
    </row>
    <row r="109" spans="2:30" outlineLevel="1" x14ac:dyDescent="0.25">
      <c r="B109" s="160" t="str">
        <f>IF(C109&gt;0,IFERROR(_xlfn.IFS(D109&lt;=DATE(YEAR('Basisdaten zum Projekt'!$E$12),MONTH('Basisdaten zum Projekt'!$E$12),1),'Basisdaten zum Projekt'!$A$12,D109&lt;=DATE(YEAR('Basisdaten zum Projekt'!$E$13),MONTH('Basisdaten zum Projekt'!$E$13),1),'Basisdaten zum Projekt'!$A$13,D109&lt;=DATE(YEAR('Basisdaten zum Projekt'!$E$14),MONTH('Basisdaten zum Projekt'!$E$14),1),'Basisdaten zum Projekt'!$A$14,D109&lt;=DATE(YEAR('Basisdaten zum Projekt'!$E$15),MONTH('Basisdaten zum Projekt'!$E$15),1),'Basisdaten zum Projekt'!$A$15,D109&lt;=DATE(YEAR('Basisdaten zum Projekt'!$E$16),MONTH('Basisdaten zum Projekt'!$E$16),1),'Basisdaten zum Projekt'!$A$16),""),"")</f>
        <v/>
      </c>
      <c r="C109" s="160">
        <f>IF(C108&gt;0,C108+1,IF(DATE(YEAR('Basisdaten zum Projekt'!$C$5),MONTH('Basisdaten zum Projekt'!$C$5),1)=D109,1,0))</f>
        <v>47</v>
      </c>
      <c r="D109" s="161">
        <f t="shared" ref="D109:D119" si="42">DATE(YEAR(D108),MONTH(D108)+1,DAY(D108))</f>
        <v>46054</v>
      </c>
      <c r="E109" s="162"/>
      <c r="F109" s="115">
        <f t="shared" si="38"/>
        <v>0</v>
      </c>
      <c r="G109" s="163"/>
      <c r="H109" s="162"/>
      <c r="I109" s="115">
        <f t="shared" si="39"/>
        <v>0</v>
      </c>
      <c r="J109" s="164"/>
      <c r="M109" s="161">
        <f t="shared" si="40"/>
        <v>46054</v>
      </c>
      <c r="N109" s="166"/>
      <c r="O109" s="166"/>
      <c r="P109" s="166"/>
      <c r="Q109" s="166"/>
      <c r="R109" s="166"/>
      <c r="S109" s="166"/>
      <c r="T109" s="166"/>
      <c r="U109" s="166"/>
      <c r="V109" s="166"/>
      <c r="W109" s="166"/>
      <c r="X109" s="166"/>
      <c r="Y109" s="166"/>
      <c r="Z109" s="166"/>
      <c r="AA109" s="166"/>
      <c r="AB109" s="166"/>
      <c r="AC109" s="137">
        <f t="shared" si="41"/>
        <v>0</v>
      </c>
      <c r="AD109" s="167"/>
    </row>
    <row r="110" spans="2:30" outlineLevel="1" x14ac:dyDescent="0.25">
      <c r="B110" s="160" t="str">
        <f>IF(C110&gt;0,IFERROR(_xlfn.IFS(D110&lt;=DATE(YEAR('Basisdaten zum Projekt'!$E$12),MONTH('Basisdaten zum Projekt'!$E$12),1),'Basisdaten zum Projekt'!$A$12,D110&lt;=DATE(YEAR('Basisdaten zum Projekt'!$E$13),MONTH('Basisdaten zum Projekt'!$E$13),1),'Basisdaten zum Projekt'!$A$13,D110&lt;=DATE(YEAR('Basisdaten zum Projekt'!$E$14),MONTH('Basisdaten zum Projekt'!$E$14),1),'Basisdaten zum Projekt'!$A$14,D110&lt;=DATE(YEAR('Basisdaten zum Projekt'!$E$15),MONTH('Basisdaten zum Projekt'!$E$15),1),'Basisdaten zum Projekt'!$A$15,D110&lt;=DATE(YEAR('Basisdaten zum Projekt'!$E$16),MONTH('Basisdaten zum Projekt'!$E$16),1),'Basisdaten zum Projekt'!$A$16),""),"")</f>
        <v/>
      </c>
      <c r="C110" s="160">
        <f>IF(C109&gt;0,C109+1,IF(DATE(YEAR('Basisdaten zum Projekt'!$C$5),MONTH('Basisdaten zum Projekt'!$C$5),1)=D110,1,0))</f>
        <v>48</v>
      </c>
      <c r="D110" s="161">
        <f t="shared" si="42"/>
        <v>46082</v>
      </c>
      <c r="E110" s="162"/>
      <c r="F110" s="115">
        <f t="shared" si="38"/>
        <v>0</v>
      </c>
      <c r="G110" s="163"/>
      <c r="H110" s="162"/>
      <c r="I110" s="115">
        <f t="shared" si="39"/>
        <v>0</v>
      </c>
      <c r="J110" s="164"/>
      <c r="M110" s="161">
        <f t="shared" si="40"/>
        <v>46082</v>
      </c>
      <c r="N110" s="166"/>
      <c r="O110" s="166"/>
      <c r="P110" s="166"/>
      <c r="Q110" s="166"/>
      <c r="R110" s="166"/>
      <c r="S110" s="166"/>
      <c r="T110" s="166"/>
      <c r="U110" s="166"/>
      <c r="V110" s="166"/>
      <c r="W110" s="166"/>
      <c r="X110" s="166"/>
      <c r="Y110" s="166"/>
      <c r="Z110" s="166"/>
      <c r="AA110" s="166"/>
      <c r="AB110" s="166"/>
      <c r="AC110" s="137">
        <f t="shared" si="41"/>
        <v>0</v>
      </c>
      <c r="AD110" s="167"/>
    </row>
    <row r="111" spans="2:30" outlineLevel="1" x14ac:dyDescent="0.25">
      <c r="B111" s="160" t="str">
        <f>IF(C111&gt;0,IFERROR(_xlfn.IFS(D111&lt;=DATE(YEAR('Basisdaten zum Projekt'!$E$12),MONTH('Basisdaten zum Projekt'!$E$12),1),'Basisdaten zum Projekt'!$A$12,D111&lt;=DATE(YEAR('Basisdaten zum Projekt'!$E$13),MONTH('Basisdaten zum Projekt'!$E$13),1),'Basisdaten zum Projekt'!$A$13,D111&lt;=DATE(YEAR('Basisdaten zum Projekt'!$E$14),MONTH('Basisdaten zum Projekt'!$E$14),1),'Basisdaten zum Projekt'!$A$14,D111&lt;=DATE(YEAR('Basisdaten zum Projekt'!$E$15),MONTH('Basisdaten zum Projekt'!$E$15),1),'Basisdaten zum Projekt'!$A$15,D111&lt;=DATE(YEAR('Basisdaten zum Projekt'!$E$16),MONTH('Basisdaten zum Projekt'!$E$16),1),'Basisdaten zum Projekt'!$A$16),""),"")</f>
        <v/>
      </c>
      <c r="C111" s="160">
        <f>IF(C110&gt;0,C110+1,IF(DATE(YEAR('Basisdaten zum Projekt'!$C$5),MONTH('Basisdaten zum Projekt'!$C$5),1)=D111,1,0))</f>
        <v>49</v>
      </c>
      <c r="D111" s="161">
        <f t="shared" si="42"/>
        <v>46113</v>
      </c>
      <c r="E111" s="162"/>
      <c r="F111" s="115">
        <f t="shared" si="38"/>
        <v>0</v>
      </c>
      <c r="G111" s="163"/>
      <c r="H111" s="162"/>
      <c r="I111" s="115">
        <f t="shared" si="39"/>
        <v>0</v>
      </c>
      <c r="J111" s="164"/>
      <c r="M111" s="161">
        <f t="shared" si="40"/>
        <v>46113</v>
      </c>
      <c r="N111" s="166"/>
      <c r="O111" s="166"/>
      <c r="P111" s="166"/>
      <c r="Q111" s="166"/>
      <c r="R111" s="166"/>
      <c r="S111" s="166"/>
      <c r="T111" s="166"/>
      <c r="U111" s="166"/>
      <c r="V111" s="166"/>
      <c r="W111" s="166"/>
      <c r="X111" s="166"/>
      <c r="Y111" s="166"/>
      <c r="Z111" s="166"/>
      <c r="AA111" s="166"/>
      <c r="AB111" s="166"/>
      <c r="AC111" s="137">
        <f t="shared" si="41"/>
        <v>0</v>
      </c>
      <c r="AD111" s="167"/>
    </row>
    <row r="112" spans="2:30" outlineLevel="1" x14ac:dyDescent="0.25">
      <c r="B112" s="160" t="str">
        <f>IF(C112&gt;0,IFERROR(_xlfn.IFS(D112&lt;=DATE(YEAR('Basisdaten zum Projekt'!$E$12),MONTH('Basisdaten zum Projekt'!$E$12),1),'Basisdaten zum Projekt'!$A$12,D112&lt;=DATE(YEAR('Basisdaten zum Projekt'!$E$13),MONTH('Basisdaten zum Projekt'!$E$13),1),'Basisdaten zum Projekt'!$A$13,D112&lt;=DATE(YEAR('Basisdaten zum Projekt'!$E$14),MONTH('Basisdaten zum Projekt'!$E$14),1),'Basisdaten zum Projekt'!$A$14,D112&lt;=DATE(YEAR('Basisdaten zum Projekt'!$E$15),MONTH('Basisdaten zum Projekt'!$E$15),1),'Basisdaten zum Projekt'!$A$15,D112&lt;=DATE(YEAR('Basisdaten zum Projekt'!$E$16),MONTH('Basisdaten zum Projekt'!$E$16),1),'Basisdaten zum Projekt'!$A$16),""),"")</f>
        <v/>
      </c>
      <c r="C112" s="160">
        <f>IF(C111&gt;0,C111+1,IF(DATE(YEAR('Basisdaten zum Projekt'!$C$5),MONTH('Basisdaten zum Projekt'!$C$5),1)=D112,1,0))</f>
        <v>50</v>
      </c>
      <c r="D112" s="161">
        <f t="shared" si="42"/>
        <v>46143</v>
      </c>
      <c r="E112" s="162"/>
      <c r="F112" s="115">
        <f t="shared" si="38"/>
        <v>0</v>
      </c>
      <c r="G112" s="163"/>
      <c r="H112" s="162"/>
      <c r="I112" s="115">
        <f t="shared" si="39"/>
        <v>0</v>
      </c>
      <c r="J112" s="164"/>
      <c r="M112" s="161">
        <f t="shared" si="40"/>
        <v>46143</v>
      </c>
      <c r="N112" s="166"/>
      <c r="O112" s="166"/>
      <c r="P112" s="166"/>
      <c r="Q112" s="166"/>
      <c r="R112" s="166"/>
      <c r="S112" s="166"/>
      <c r="T112" s="166"/>
      <c r="U112" s="166"/>
      <c r="V112" s="166"/>
      <c r="W112" s="166"/>
      <c r="X112" s="166"/>
      <c r="Y112" s="166"/>
      <c r="Z112" s="166"/>
      <c r="AA112" s="166"/>
      <c r="AB112" s="166"/>
      <c r="AC112" s="137">
        <f t="shared" si="41"/>
        <v>0</v>
      </c>
      <c r="AD112" s="167"/>
    </row>
    <row r="113" spans="2:30" outlineLevel="1" x14ac:dyDescent="0.25">
      <c r="B113" s="160" t="str">
        <f>IF(C113&gt;0,IFERROR(_xlfn.IFS(D113&lt;=DATE(YEAR('Basisdaten zum Projekt'!$E$12),MONTH('Basisdaten zum Projekt'!$E$12),1),'Basisdaten zum Projekt'!$A$12,D113&lt;=DATE(YEAR('Basisdaten zum Projekt'!$E$13),MONTH('Basisdaten zum Projekt'!$E$13),1),'Basisdaten zum Projekt'!$A$13,D113&lt;=DATE(YEAR('Basisdaten zum Projekt'!$E$14),MONTH('Basisdaten zum Projekt'!$E$14),1),'Basisdaten zum Projekt'!$A$14,D113&lt;=DATE(YEAR('Basisdaten zum Projekt'!$E$15),MONTH('Basisdaten zum Projekt'!$E$15),1),'Basisdaten zum Projekt'!$A$15,D113&lt;=DATE(YEAR('Basisdaten zum Projekt'!$E$16),MONTH('Basisdaten zum Projekt'!$E$16),1),'Basisdaten zum Projekt'!$A$16),""),"")</f>
        <v/>
      </c>
      <c r="C113" s="160">
        <f>IF(C112&gt;0,C112+1,IF(DATE(YEAR('Basisdaten zum Projekt'!$C$5),MONTH('Basisdaten zum Projekt'!$C$5),1)=D113,1,0))</f>
        <v>51</v>
      </c>
      <c r="D113" s="161">
        <f t="shared" si="42"/>
        <v>46174</v>
      </c>
      <c r="E113" s="162"/>
      <c r="F113" s="115">
        <f t="shared" si="38"/>
        <v>0</v>
      </c>
      <c r="G113" s="163"/>
      <c r="H113" s="162"/>
      <c r="I113" s="115">
        <f t="shared" si="39"/>
        <v>0</v>
      </c>
      <c r="J113" s="164"/>
      <c r="M113" s="161">
        <f t="shared" si="40"/>
        <v>46174</v>
      </c>
      <c r="N113" s="166"/>
      <c r="O113" s="166"/>
      <c r="P113" s="166"/>
      <c r="Q113" s="166"/>
      <c r="R113" s="166"/>
      <c r="S113" s="166"/>
      <c r="T113" s="166"/>
      <c r="U113" s="166"/>
      <c r="V113" s="166"/>
      <c r="W113" s="166"/>
      <c r="X113" s="166"/>
      <c r="Y113" s="166"/>
      <c r="Z113" s="166"/>
      <c r="AA113" s="166"/>
      <c r="AB113" s="166"/>
      <c r="AC113" s="137">
        <f t="shared" si="41"/>
        <v>0</v>
      </c>
      <c r="AD113" s="167"/>
    </row>
    <row r="114" spans="2:30" outlineLevel="1" x14ac:dyDescent="0.25">
      <c r="B114" s="160" t="str">
        <f>IF(C114&gt;0,IFERROR(_xlfn.IFS(D114&lt;=DATE(YEAR('Basisdaten zum Projekt'!$E$12),MONTH('Basisdaten zum Projekt'!$E$12),1),'Basisdaten zum Projekt'!$A$12,D114&lt;=DATE(YEAR('Basisdaten zum Projekt'!$E$13),MONTH('Basisdaten zum Projekt'!$E$13),1),'Basisdaten zum Projekt'!$A$13,D114&lt;=DATE(YEAR('Basisdaten zum Projekt'!$E$14),MONTH('Basisdaten zum Projekt'!$E$14),1),'Basisdaten zum Projekt'!$A$14,D114&lt;=DATE(YEAR('Basisdaten zum Projekt'!$E$15),MONTH('Basisdaten zum Projekt'!$E$15),1),'Basisdaten zum Projekt'!$A$15,D114&lt;=DATE(YEAR('Basisdaten zum Projekt'!$E$16),MONTH('Basisdaten zum Projekt'!$E$16),1),'Basisdaten zum Projekt'!$A$16),""),"")</f>
        <v/>
      </c>
      <c r="C114" s="160">
        <f>IF(C113&gt;0,C113+1,IF(DATE(YEAR('Basisdaten zum Projekt'!$C$5),MONTH('Basisdaten zum Projekt'!$C$5),1)=D114,1,0))</f>
        <v>52</v>
      </c>
      <c r="D114" s="161">
        <f t="shared" si="42"/>
        <v>46204</v>
      </c>
      <c r="E114" s="162"/>
      <c r="F114" s="115">
        <f t="shared" si="38"/>
        <v>0</v>
      </c>
      <c r="G114" s="163"/>
      <c r="H114" s="162"/>
      <c r="I114" s="115">
        <f t="shared" si="39"/>
        <v>0</v>
      </c>
      <c r="J114" s="164"/>
      <c r="M114" s="161">
        <f t="shared" si="40"/>
        <v>46204</v>
      </c>
      <c r="N114" s="166"/>
      <c r="O114" s="166"/>
      <c r="P114" s="166"/>
      <c r="Q114" s="166"/>
      <c r="R114" s="166"/>
      <c r="S114" s="166"/>
      <c r="T114" s="166"/>
      <c r="U114" s="166"/>
      <c r="V114" s="166"/>
      <c r="W114" s="166"/>
      <c r="X114" s="166"/>
      <c r="Y114" s="166"/>
      <c r="Z114" s="166"/>
      <c r="AA114" s="166"/>
      <c r="AB114" s="166"/>
      <c r="AC114" s="137">
        <f t="shared" si="41"/>
        <v>0</v>
      </c>
      <c r="AD114" s="167"/>
    </row>
    <row r="115" spans="2:30" outlineLevel="1" x14ac:dyDescent="0.25">
      <c r="B115" s="160" t="str">
        <f>IF(C115&gt;0,IFERROR(_xlfn.IFS(D115&lt;=DATE(YEAR('Basisdaten zum Projekt'!$E$12),MONTH('Basisdaten zum Projekt'!$E$12),1),'Basisdaten zum Projekt'!$A$12,D115&lt;=DATE(YEAR('Basisdaten zum Projekt'!$E$13),MONTH('Basisdaten zum Projekt'!$E$13),1),'Basisdaten zum Projekt'!$A$13,D115&lt;=DATE(YEAR('Basisdaten zum Projekt'!$E$14),MONTH('Basisdaten zum Projekt'!$E$14),1),'Basisdaten zum Projekt'!$A$14,D115&lt;=DATE(YEAR('Basisdaten zum Projekt'!$E$15),MONTH('Basisdaten zum Projekt'!$E$15),1),'Basisdaten zum Projekt'!$A$15,D115&lt;=DATE(YEAR('Basisdaten zum Projekt'!$E$16),MONTH('Basisdaten zum Projekt'!$E$16),1),'Basisdaten zum Projekt'!$A$16),""),"")</f>
        <v/>
      </c>
      <c r="C115" s="160">
        <f>IF(C114&gt;0,C114+1,IF(DATE(YEAR('Basisdaten zum Projekt'!$C$5),MONTH('Basisdaten zum Projekt'!$C$5),1)=D115,1,0))</f>
        <v>53</v>
      </c>
      <c r="D115" s="161">
        <f t="shared" si="42"/>
        <v>46235</v>
      </c>
      <c r="E115" s="162"/>
      <c r="F115" s="115">
        <f t="shared" si="38"/>
        <v>0</v>
      </c>
      <c r="G115" s="163"/>
      <c r="H115" s="162"/>
      <c r="I115" s="115">
        <f t="shared" si="39"/>
        <v>0</v>
      </c>
      <c r="J115" s="164"/>
      <c r="M115" s="161">
        <f t="shared" si="40"/>
        <v>46235</v>
      </c>
      <c r="N115" s="166"/>
      <c r="O115" s="166"/>
      <c r="P115" s="166"/>
      <c r="Q115" s="166"/>
      <c r="R115" s="166"/>
      <c r="S115" s="166"/>
      <c r="T115" s="166"/>
      <c r="U115" s="166"/>
      <c r="V115" s="166"/>
      <c r="W115" s="166"/>
      <c r="X115" s="166"/>
      <c r="Y115" s="166"/>
      <c r="Z115" s="166"/>
      <c r="AA115" s="166"/>
      <c r="AB115" s="166"/>
      <c r="AC115" s="137">
        <f t="shared" si="41"/>
        <v>0</v>
      </c>
      <c r="AD115" s="167"/>
    </row>
    <row r="116" spans="2:30" outlineLevel="1" x14ac:dyDescent="0.25">
      <c r="B116" s="160" t="str">
        <f>IF(C116&gt;0,IFERROR(_xlfn.IFS(D116&lt;=DATE(YEAR('Basisdaten zum Projekt'!$E$12),MONTH('Basisdaten zum Projekt'!$E$12),1),'Basisdaten zum Projekt'!$A$12,D116&lt;=DATE(YEAR('Basisdaten zum Projekt'!$E$13),MONTH('Basisdaten zum Projekt'!$E$13),1),'Basisdaten zum Projekt'!$A$13,D116&lt;=DATE(YEAR('Basisdaten zum Projekt'!$E$14),MONTH('Basisdaten zum Projekt'!$E$14),1),'Basisdaten zum Projekt'!$A$14,D116&lt;=DATE(YEAR('Basisdaten zum Projekt'!$E$15),MONTH('Basisdaten zum Projekt'!$E$15),1),'Basisdaten zum Projekt'!$A$15,D116&lt;=DATE(YEAR('Basisdaten zum Projekt'!$E$16),MONTH('Basisdaten zum Projekt'!$E$16),1),'Basisdaten zum Projekt'!$A$16),""),"")</f>
        <v/>
      </c>
      <c r="C116" s="160">
        <f>IF(C115&gt;0,C115+1,IF(DATE(YEAR('Basisdaten zum Projekt'!$C$5),MONTH('Basisdaten zum Projekt'!$C$5),1)=D116,1,0))</f>
        <v>54</v>
      </c>
      <c r="D116" s="161">
        <f t="shared" si="42"/>
        <v>46266</v>
      </c>
      <c r="E116" s="162"/>
      <c r="F116" s="115">
        <f t="shared" si="38"/>
        <v>0</v>
      </c>
      <c r="G116" s="163"/>
      <c r="H116" s="162"/>
      <c r="I116" s="115">
        <f t="shared" si="39"/>
        <v>0</v>
      </c>
      <c r="J116" s="164"/>
      <c r="M116" s="161">
        <f t="shared" si="40"/>
        <v>46266</v>
      </c>
      <c r="N116" s="166"/>
      <c r="O116" s="166"/>
      <c r="P116" s="166"/>
      <c r="Q116" s="166"/>
      <c r="R116" s="166"/>
      <c r="S116" s="166"/>
      <c r="T116" s="166"/>
      <c r="U116" s="166"/>
      <c r="V116" s="166"/>
      <c r="W116" s="166"/>
      <c r="X116" s="166"/>
      <c r="Y116" s="166"/>
      <c r="Z116" s="166"/>
      <c r="AA116" s="166"/>
      <c r="AB116" s="166"/>
      <c r="AC116" s="137">
        <f t="shared" si="41"/>
        <v>0</v>
      </c>
      <c r="AD116" s="167"/>
    </row>
    <row r="117" spans="2:30" outlineLevel="1" x14ac:dyDescent="0.25">
      <c r="B117" s="160" t="str">
        <f>IF(C117&gt;0,IFERROR(_xlfn.IFS(D117&lt;=DATE(YEAR('Basisdaten zum Projekt'!$E$12),MONTH('Basisdaten zum Projekt'!$E$12),1),'Basisdaten zum Projekt'!$A$12,D117&lt;=DATE(YEAR('Basisdaten zum Projekt'!$E$13),MONTH('Basisdaten zum Projekt'!$E$13),1),'Basisdaten zum Projekt'!$A$13,D117&lt;=DATE(YEAR('Basisdaten zum Projekt'!$E$14),MONTH('Basisdaten zum Projekt'!$E$14),1),'Basisdaten zum Projekt'!$A$14,D117&lt;=DATE(YEAR('Basisdaten zum Projekt'!$E$15),MONTH('Basisdaten zum Projekt'!$E$15),1),'Basisdaten zum Projekt'!$A$15,D117&lt;=DATE(YEAR('Basisdaten zum Projekt'!$E$16),MONTH('Basisdaten zum Projekt'!$E$16),1),'Basisdaten zum Projekt'!$A$16),""),"")</f>
        <v/>
      </c>
      <c r="C117" s="160">
        <f>IF(C116&gt;0,C116+1,IF(DATE(YEAR('Basisdaten zum Projekt'!$C$5),MONTH('Basisdaten zum Projekt'!$C$5),1)=D117,1,0))</f>
        <v>55</v>
      </c>
      <c r="D117" s="161">
        <f t="shared" si="42"/>
        <v>46296</v>
      </c>
      <c r="E117" s="162"/>
      <c r="F117" s="115">
        <f t="shared" si="38"/>
        <v>0</v>
      </c>
      <c r="G117" s="163"/>
      <c r="H117" s="162"/>
      <c r="I117" s="115">
        <f t="shared" si="39"/>
        <v>0</v>
      </c>
      <c r="J117" s="164"/>
      <c r="M117" s="161">
        <f t="shared" si="40"/>
        <v>46296</v>
      </c>
      <c r="N117" s="166"/>
      <c r="O117" s="166"/>
      <c r="P117" s="166"/>
      <c r="Q117" s="166"/>
      <c r="R117" s="166"/>
      <c r="S117" s="166"/>
      <c r="T117" s="166"/>
      <c r="U117" s="166"/>
      <c r="V117" s="166"/>
      <c r="W117" s="166"/>
      <c r="X117" s="166"/>
      <c r="Y117" s="166"/>
      <c r="Z117" s="166"/>
      <c r="AA117" s="166"/>
      <c r="AB117" s="166"/>
      <c r="AC117" s="137">
        <f t="shared" si="41"/>
        <v>0</v>
      </c>
      <c r="AD117" s="167"/>
    </row>
    <row r="118" spans="2:30" outlineLevel="1" x14ac:dyDescent="0.25">
      <c r="B118" s="160" t="str">
        <f>IF(C118&gt;0,IFERROR(_xlfn.IFS(D118&lt;=DATE(YEAR('Basisdaten zum Projekt'!$E$12),MONTH('Basisdaten zum Projekt'!$E$12),1),'Basisdaten zum Projekt'!$A$12,D118&lt;=DATE(YEAR('Basisdaten zum Projekt'!$E$13),MONTH('Basisdaten zum Projekt'!$E$13),1),'Basisdaten zum Projekt'!$A$13,D118&lt;=DATE(YEAR('Basisdaten zum Projekt'!$E$14),MONTH('Basisdaten zum Projekt'!$E$14),1),'Basisdaten zum Projekt'!$A$14,D118&lt;=DATE(YEAR('Basisdaten zum Projekt'!$E$15),MONTH('Basisdaten zum Projekt'!$E$15),1),'Basisdaten zum Projekt'!$A$15,D118&lt;=DATE(YEAR('Basisdaten zum Projekt'!$E$16),MONTH('Basisdaten zum Projekt'!$E$16),1),'Basisdaten zum Projekt'!$A$16),""),"")</f>
        <v/>
      </c>
      <c r="C118" s="160">
        <f>IF(C117&gt;0,C117+1,IF(DATE(YEAR('Basisdaten zum Projekt'!$C$5),MONTH('Basisdaten zum Projekt'!$C$5),1)=D118,1,0))</f>
        <v>56</v>
      </c>
      <c r="D118" s="161">
        <f t="shared" si="42"/>
        <v>46327</v>
      </c>
      <c r="E118" s="162"/>
      <c r="F118" s="115">
        <f t="shared" si="38"/>
        <v>0</v>
      </c>
      <c r="G118" s="163"/>
      <c r="H118" s="162"/>
      <c r="I118" s="115">
        <f t="shared" si="39"/>
        <v>0</v>
      </c>
      <c r="J118" s="164"/>
      <c r="M118" s="161">
        <f t="shared" si="40"/>
        <v>46327</v>
      </c>
      <c r="N118" s="166"/>
      <c r="O118" s="166"/>
      <c r="P118" s="166"/>
      <c r="Q118" s="166"/>
      <c r="R118" s="166"/>
      <c r="S118" s="166"/>
      <c r="T118" s="166"/>
      <c r="U118" s="166"/>
      <c r="V118" s="166"/>
      <c r="W118" s="166"/>
      <c r="X118" s="166"/>
      <c r="Y118" s="166"/>
      <c r="Z118" s="166"/>
      <c r="AA118" s="166"/>
      <c r="AB118" s="166"/>
      <c r="AC118" s="137">
        <f t="shared" si="41"/>
        <v>0</v>
      </c>
      <c r="AD118" s="167"/>
    </row>
    <row r="119" spans="2:30" outlineLevel="1" x14ac:dyDescent="0.25">
      <c r="B119" s="160" t="str">
        <f>IF(C119&gt;0,IFERROR(_xlfn.IFS(D119&lt;=DATE(YEAR('Basisdaten zum Projekt'!$E$12),MONTH('Basisdaten zum Projekt'!$E$12),1),'Basisdaten zum Projekt'!$A$12,D119&lt;=DATE(YEAR('Basisdaten zum Projekt'!$E$13),MONTH('Basisdaten zum Projekt'!$E$13),1),'Basisdaten zum Projekt'!$A$13,D119&lt;=DATE(YEAR('Basisdaten zum Projekt'!$E$14),MONTH('Basisdaten zum Projekt'!$E$14),1),'Basisdaten zum Projekt'!$A$14,D119&lt;=DATE(YEAR('Basisdaten zum Projekt'!$E$15),MONTH('Basisdaten zum Projekt'!$E$15),1),'Basisdaten zum Projekt'!$A$15,D119&lt;=DATE(YEAR('Basisdaten zum Projekt'!$E$16),MONTH('Basisdaten zum Projekt'!$E$16),1),'Basisdaten zum Projekt'!$A$16),""),"")</f>
        <v/>
      </c>
      <c r="C119" s="160">
        <f>IF(C118&gt;0,C118+1,IF(DATE(YEAR('Basisdaten zum Projekt'!$C$5),MONTH('Basisdaten zum Projekt'!$C$5),1)=D119,1,0))</f>
        <v>57</v>
      </c>
      <c r="D119" s="161">
        <f t="shared" si="42"/>
        <v>46357</v>
      </c>
      <c r="E119" s="162"/>
      <c r="F119" s="115">
        <f t="shared" si="38"/>
        <v>0</v>
      </c>
      <c r="G119" s="163"/>
      <c r="H119" s="162"/>
      <c r="I119" s="115">
        <f t="shared" si="39"/>
        <v>0</v>
      </c>
      <c r="J119" s="164"/>
      <c r="M119" s="161">
        <f t="shared" si="40"/>
        <v>46357</v>
      </c>
      <c r="N119" s="166"/>
      <c r="O119" s="166"/>
      <c r="P119" s="166"/>
      <c r="Q119" s="166"/>
      <c r="R119" s="166"/>
      <c r="S119" s="166"/>
      <c r="T119" s="166"/>
      <c r="U119" s="166"/>
      <c r="V119" s="166"/>
      <c r="W119" s="166"/>
      <c r="X119" s="166"/>
      <c r="Y119" s="166"/>
      <c r="Z119" s="166"/>
      <c r="AA119" s="166"/>
      <c r="AB119" s="166"/>
      <c r="AC119" s="137">
        <f t="shared" si="41"/>
        <v>0</v>
      </c>
      <c r="AD119" s="167"/>
    </row>
    <row r="120" spans="2:30" ht="15.75" thickBot="1" x14ac:dyDescent="0.3">
      <c r="B120" s="169"/>
      <c r="C120" s="170"/>
      <c r="D120" s="171">
        <f>D119</f>
        <v>46357</v>
      </c>
      <c r="E120" s="172"/>
      <c r="F120" s="173">
        <f>SUM(F108:F119)</f>
        <v>0</v>
      </c>
      <c r="G120" s="174">
        <f>SUM(G108:G119)</f>
        <v>0</v>
      </c>
      <c r="H120" s="175"/>
      <c r="I120" s="173">
        <f>SUM(I108:I119)</f>
        <v>0</v>
      </c>
      <c r="J120" s="174">
        <f>SUM(J108:J119)</f>
        <v>0</v>
      </c>
      <c r="M120" s="171">
        <f t="shared" si="40"/>
        <v>46357</v>
      </c>
      <c r="N120" s="177">
        <f>SUM(N108:N119)</f>
        <v>0</v>
      </c>
      <c r="O120" s="177">
        <f>SUM(O108:O119)</f>
        <v>0</v>
      </c>
      <c r="P120" s="177">
        <f>SUM(P108:P119)</f>
        <v>0</v>
      </c>
      <c r="Q120" s="177">
        <f>SUM(Q108:Q119)</f>
        <v>0</v>
      </c>
      <c r="R120" s="177">
        <f>SUM(R108:R119)</f>
        <v>0</v>
      </c>
      <c r="S120" s="177">
        <f t="shared" ref="S120:AB120" si="43">SUM(S108:S119)</f>
        <v>0</v>
      </c>
      <c r="T120" s="177">
        <f t="shared" si="43"/>
        <v>0</v>
      </c>
      <c r="U120" s="177">
        <f t="shared" si="43"/>
        <v>0</v>
      </c>
      <c r="V120" s="177">
        <f t="shared" si="43"/>
        <v>0</v>
      </c>
      <c r="W120" s="177">
        <f t="shared" si="43"/>
        <v>0</v>
      </c>
      <c r="X120" s="177">
        <f t="shared" si="43"/>
        <v>0</v>
      </c>
      <c r="Y120" s="177">
        <f t="shared" si="43"/>
        <v>0</v>
      </c>
      <c r="Z120" s="177">
        <f t="shared" si="43"/>
        <v>0</v>
      </c>
      <c r="AA120" s="177">
        <f t="shared" si="43"/>
        <v>0</v>
      </c>
      <c r="AB120" s="177">
        <f t="shared" si="43"/>
        <v>0</v>
      </c>
      <c r="AC120" s="177">
        <f>SUM(AC108:AC119)</f>
        <v>0</v>
      </c>
      <c r="AD120" s="167"/>
    </row>
    <row r="121" spans="2:30" ht="28.5" customHeight="1" x14ac:dyDescent="0.25">
      <c r="B121" s="19"/>
      <c r="C121" s="19"/>
      <c r="N121" s="178">
        <f>IFERROR(N120/$H$6,0)</f>
        <v>0</v>
      </c>
      <c r="O121" s="178">
        <f>IFERROR(O120/$H$6,0)</f>
        <v>0</v>
      </c>
      <c r="P121" s="178">
        <f>IFERROR(P120/$H$6,0)</f>
        <v>0</v>
      </c>
      <c r="Q121" s="178">
        <f>IFERROR(Q120/$H$6,0)</f>
        <v>0</v>
      </c>
      <c r="R121" s="178">
        <f>IFERROR(R120/$H$6,0)</f>
        <v>0</v>
      </c>
      <c r="S121" s="178">
        <f t="shared" ref="S121:AB121" si="44">IFERROR(S120/$H$6,0)</f>
        <v>0</v>
      </c>
      <c r="T121" s="178">
        <f t="shared" si="44"/>
        <v>0</v>
      </c>
      <c r="U121" s="178">
        <f t="shared" si="44"/>
        <v>0</v>
      </c>
      <c r="V121" s="178">
        <f t="shared" si="44"/>
        <v>0</v>
      </c>
      <c r="W121" s="178">
        <f t="shared" si="44"/>
        <v>0</v>
      </c>
      <c r="X121" s="178">
        <f t="shared" si="44"/>
        <v>0</v>
      </c>
      <c r="Y121" s="178">
        <f t="shared" si="44"/>
        <v>0</v>
      </c>
      <c r="Z121" s="178">
        <f t="shared" si="44"/>
        <v>0</v>
      </c>
      <c r="AA121" s="178">
        <f t="shared" si="44"/>
        <v>0</v>
      </c>
      <c r="AB121" s="178">
        <f t="shared" si="44"/>
        <v>0</v>
      </c>
      <c r="AC121" s="178">
        <f>IFERROR(AC120/$H$6,0)</f>
        <v>0</v>
      </c>
      <c r="AD121" s="180" t="s">
        <v>370</v>
      </c>
    </row>
    <row r="122" spans="2:30" ht="15.75" thickBot="1" x14ac:dyDescent="0.3">
      <c r="B122" s="19"/>
      <c r="C122" s="19"/>
      <c r="N122" s="181"/>
      <c r="O122" s="181"/>
      <c r="P122" s="181"/>
      <c r="Q122" s="181"/>
      <c r="R122" s="181"/>
      <c r="S122" s="281"/>
      <c r="T122" s="282"/>
      <c r="U122" s="283"/>
      <c r="V122" s="283"/>
      <c r="W122" s="283"/>
      <c r="X122" s="283"/>
      <c r="Y122" s="283"/>
      <c r="Z122" s="283"/>
      <c r="AA122" s="283"/>
      <c r="AB122" s="284"/>
      <c r="AC122" s="181"/>
      <c r="AD122" s="188"/>
    </row>
    <row r="123" spans="2:30" outlineLevel="1" x14ac:dyDescent="0.25">
      <c r="B123" s="160" t="str">
        <f>IF(C123&gt;0,IFERROR(_xlfn.IFS(D123&lt;=DATE(YEAR('Basisdaten zum Projekt'!$E$12),MONTH('Basisdaten zum Projekt'!$E$12),1),'Basisdaten zum Projekt'!$A$12,D123&lt;=DATE(YEAR('Basisdaten zum Projekt'!$E$13),MONTH('Basisdaten zum Projekt'!$E$13),1),'Basisdaten zum Projekt'!$A$13,D123&lt;=DATE(YEAR('Basisdaten zum Projekt'!$E$14),MONTH('Basisdaten zum Projekt'!$E$14),1),'Basisdaten zum Projekt'!$A$14,D123&lt;=DATE(YEAR('Basisdaten zum Projekt'!$E$15),MONTH('Basisdaten zum Projekt'!$E$15),1),'Basisdaten zum Projekt'!$A$15,D123&lt;=DATE(YEAR('Basisdaten zum Projekt'!$E$16),MONTH('Basisdaten zum Projekt'!$E$16),1),'Basisdaten zum Projekt'!$A$16),""),"")</f>
        <v/>
      </c>
      <c r="C123" s="160">
        <f>IF(C119&gt;0,C119+1,IF(DATE(YEAR('Basisdaten zum Projekt'!$C$5),MONTH('Basisdaten zum Projekt'!$C$5),1)=D123,1,0))</f>
        <v>58</v>
      </c>
      <c r="D123" s="161">
        <f>DATE(YEAR(D119),MONTH(D119)+1,DAY(D119))</f>
        <v>46388</v>
      </c>
      <c r="E123" s="183"/>
      <c r="F123" s="184">
        <f t="shared" ref="F123:F134" si="45">215/12*E123</f>
        <v>0</v>
      </c>
      <c r="G123" s="185"/>
      <c r="H123" s="183"/>
      <c r="I123" s="184">
        <f t="shared" ref="I123:I134" si="46">215/12*H123</f>
        <v>0</v>
      </c>
      <c r="J123" s="186"/>
      <c r="M123" s="161">
        <f t="shared" si="40"/>
        <v>46388</v>
      </c>
      <c r="N123" s="166"/>
      <c r="O123" s="166"/>
      <c r="P123" s="166"/>
      <c r="Q123" s="166"/>
      <c r="R123" s="166"/>
      <c r="S123" s="166"/>
      <c r="T123" s="166"/>
      <c r="U123" s="166"/>
      <c r="V123" s="166"/>
      <c r="W123" s="166"/>
      <c r="X123" s="166"/>
      <c r="Y123" s="166"/>
      <c r="Z123" s="166"/>
      <c r="AA123" s="166"/>
      <c r="AB123" s="166"/>
      <c r="AC123" s="137">
        <f t="shared" ref="AC123:AC134" si="47">SUM(N123:AB123)</f>
        <v>0</v>
      </c>
      <c r="AD123" s="167"/>
    </row>
    <row r="124" spans="2:30" outlineLevel="1" x14ac:dyDescent="0.25">
      <c r="B124" s="160" t="str">
        <f>IF(C124&gt;0,IFERROR(_xlfn.IFS(D124&lt;=DATE(YEAR('Basisdaten zum Projekt'!$E$12),MONTH('Basisdaten zum Projekt'!$E$12),1),'Basisdaten zum Projekt'!$A$12,D124&lt;=DATE(YEAR('Basisdaten zum Projekt'!$E$13),MONTH('Basisdaten zum Projekt'!$E$13),1),'Basisdaten zum Projekt'!$A$13,D124&lt;=DATE(YEAR('Basisdaten zum Projekt'!$E$14),MONTH('Basisdaten zum Projekt'!$E$14),1),'Basisdaten zum Projekt'!$A$14,D124&lt;=DATE(YEAR('Basisdaten zum Projekt'!$E$15),MONTH('Basisdaten zum Projekt'!$E$15),1),'Basisdaten zum Projekt'!$A$15,D124&lt;=DATE(YEAR('Basisdaten zum Projekt'!$E$16),MONTH('Basisdaten zum Projekt'!$E$16),1),'Basisdaten zum Projekt'!$A$16),""),"")</f>
        <v/>
      </c>
      <c r="C124" s="160">
        <f>IF(C123&gt;0,C123+1,IF(DATE(YEAR('Basisdaten zum Projekt'!$C$5),MONTH('Basisdaten zum Projekt'!$C$5),1)=D124,1,0))</f>
        <v>59</v>
      </c>
      <c r="D124" s="161">
        <f t="shared" ref="D124:D134" si="48">DATE(YEAR(D123),MONTH(D123)+1,DAY(D123))</f>
        <v>46419</v>
      </c>
      <c r="E124" s="162"/>
      <c r="F124" s="115">
        <f t="shared" si="45"/>
        <v>0</v>
      </c>
      <c r="G124" s="163"/>
      <c r="H124" s="162"/>
      <c r="I124" s="115">
        <f t="shared" si="46"/>
        <v>0</v>
      </c>
      <c r="J124" s="164"/>
      <c r="M124" s="161">
        <f t="shared" si="40"/>
        <v>46419</v>
      </c>
      <c r="N124" s="166"/>
      <c r="O124" s="166"/>
      <c r="P124" s="166"/>
      <c r="Q124" s="166"/>
      <c r="R124" s="166"/>
      <c r="S124" s="166"/>
      <c r="T124" s="166"/>
      <c r="U124" s="166"/>
      <c r="V124" s="166"/>
      <c r="W124" s="166"/>
      <c r="X124" s="166"/>
      <c r="Y124" s="166"/>
      <c r="Z124" s="166"/>
      <c r="AA124" s="166"/>
      <c r="AB124" s="166"/>
      <c r="AC124" s="137">
        <f t="shared" si="47"/>
        <v>0</v>
      </c>
      <c r="AD124" s="167"/>
    </row>
    <row r="125" spans="2:30" outlineLevel="1" x14ac:dyDescent="0.25">
      <c r="B125" s="160" t="str">
        <f>IF(C125&gt;0,IFERROR(_xlfn.IFS(D125&lt;=DATE(YEAR('Basisdaten zum Projekt'!$E$12),MONTH('Basisdaten zum Projekt'!$E$12),1),'Basisdaten zum Projekt'!$A$12,D125&lt;=DATE(YEAR('Basisdaten zum Projekt'!$E$13),MONTH('Basisdaten zum Projekt'!$E$13),1),'Basisdaten zum Projekt'!$A$13,D125&lt;=DATE(YEAR('Basisdaten zum Projekt'!$E$14),MONTH('Basisdaten zum Projekt'!$E$14),1),'Basisdaten zum Projekt'!$A$14,D125&lt;=DATE(YEAR('Basisdaten zum Projekt'!$E$15),MONTH('Basisdaten zum Projekt'!$E$15),1),'Basisdaten zum Projekt'!$A$15,D125&lt;=DATE(YEAR('Basisdaten zum Projekt'!$E$16),MONTH('Basisdaten zum Projekt'!$E$16),1),'Basisdaten zum Projekt'!$A$16),""),"")</f>
        <v/>
      </c>
      <c r="C125" s="160">
        <f>IF(C124&gt;0,C124+1,IF(DATE(YEAR('Basisdaten zum Projekt'!$C$5),MONTH('Basisdaten zum Projekt'!$C$5),1)=D125,1,0))</f>
        <v>60</v>
      </c>
      <c r="D125" s="161">
        <f t="shared" si="48"/>
        <v>46447</v>
      </c>
      <c r="E125" s="162"/>
      <c r="F125" s="115">
        <f t="shared" si="45"/>
        <v>0</v>
      </c>
      <c r="G125" s="163"/>
      <c r="H125" s="162"/>
      <c r="I125" s="115">
        <f t="shared" si="46"/>
        <v>0</v>
      </c>
      <c r="J125" s="164"/>
      <c r="M125" s="161">
        <f t="shared" si="40"/>
        <v>46447</v>
      </c>
      <c r="N125" s="166"/>
      <c r="O125" s="166"/>
      <c r="P125" s="166"/>
      <c r="Q125" s="166"/>
      <c r="R125" s="166"/>
      <c r="S125" s="166"/>
      <c r="T125" s="166"/>
      <c r="U125" s="166"/>
      <c r="V125" s="166"/>
      <c r="W125" s="166"/>
      <c r="X125" s="166"/>
      <c r="Y125" s="166"/>
      <c r="Z125" s="166"/>
      <c r="AA125" s="166"/>
      <c r="AB125" s="166"/>
      <c r="AC125" s="137">
        <f t="shared" si="47"/>
        <v>0</v>
      </c>
      <c r="AD125" s="167"/>
    </row>
    <row r="126" spans="2:30" outlineLevel="1" x14ac:dyDescent="0.25">
      <c r="B126" s="160" t="str">
        <f>IF(C126&gt;0,IFERROR(_xlfn.IFS(D126&lt;=DATE(YEAR('Basisdaten zum Projekt'!$E$12),MONTH('Basisdaten zum Projekt'!$E$12),1),'Basisdaten zum Projekt'!$A$12,D126&lt;=DATE(YEAR('Basisdaten zum Projekt'!$E$13),MONTH('Basisdaten zum Projekt'!$E$13),1),'Basisdaten zum Projekt'!$A$13,D126&lt;=DATE(YEAR('Basisdaten zum Projekt'!$E$14),MONTH('Basisdaten zum Projekt'!$E$14),1),'Basisdaten zum Projekt'!$A$14,D126&lt;=DATE(YEAR('Basisdaten zum Projekt'!$E$15),MONTH('Basisdaten zum Projekt'!$E$15),1),'Basisdaten zum Projekt'!$A$15,D126&lt;=DATE(YEAR('Basisdaten zum Projekt'!$E$16),MONTH('Basisdaten zum Projekt'!$E$16),1),'Basisdaten zum Projekt'!$A$16),""),"")</f>
        <v/>
      </c>
      <c r="C126" s="160">
        <f>IF(C125&gt;0,C125+1,IF(DATE(YEAR('Basisdaten zum Projekt'!$C$5),MONTH('Basisdaten zum Projekt'!$C$5),1)=D126,1,0))</f>
        <v>61</v>
      </c>
      <c r="D126" s="161">
        <f t="shared" si="48"/>
        <v>46478</v>
      </c>
      <c r="E126" s="162"/>
      <c r="F126" s="115">
        <f t="shared" si="45"/>
        <v>0</v>
      </c>
      <c r="G126" s="163"/>
      <c r="H126" s="162"/>
      <c r="I126" s="115">
        <f t="shared" si="46"/>
        <v>0</v>
      </c>
      <c r="J126" s="164"/>
      <c r="M126" s="161">
        <f t="shared" si="40"/>
        <v>46478</v>
      </c>
      <c r="N126" s="166"/>
      <c r="O126" s="166"/>
      <c r="P126" s="166"/>
      <c r="Q126" s="166"/>
      <c r="R126" s="166"/>
      <c r="S126" s="166"/>
      <c r="T126" s="166"/>
      <c r="U126" s="166"/>
      <c r="V126" s="166"/>
      <c r="W126" s="166"/>
      <c r="X126" s="166"/>
      <c r="Y126" s="166"/>
      <c r="Z126" s="166"/>
      <c r="AA126" s="166"/>
      <c r="AB126" s="166"/>
      <c r="AC126" s="137">
        <f t="shared" si="47"/>
        <v>0</v>
      </c>
      <c r="AD126" s="167"/>
    </row>
    <row r="127" spans="2:30" outlineLevel="1" x14ac:dyDescent="0.25">
      <c r="B127" s="160" t="str">
        <f>IF(C127&gt;0,IFERROR(_xlfn.IFS(D127&lt;=DATE(YEAR('Basisdaten zum Projekt'!$E$12),MONTH('Basisdaten zum Projekt'!$E$12),1),'Basisdaten zum Projekt'!$A$12,D127&lt;=DATE(YEAR('Basisdaten zum Projekt'!$E$13),MONTH('Basisdaten zum Projekt'!$E$13),1),'Basisdaten zum Projekt'!$A$13,D127&lt;=DATE(YEAR('Basisdaten zum Projekt'!$E$14),MONTH('Basisdaten zum Projekt'!$E$14),1),'Basisdaten zum Projekt'!$A$14,D127&lt;=DATE(YEAR('Basisdaten zum Projekt'!$E$15),MONTH('Basisdaten zum Projekt'!$E$15),1),'Basisdaten zum Projekt'!$A$15,D127&lt;=DATE(YEAR('Basisdaten zum Projekt'!$E$16),MONTH('Basisdaten zum Projekt'!$E$16),1),'Basisdaten zum Projekt'!$A$16),""),"")</f>
        <v/>
      </c>
      <c r="C127" s="160">
        <f>IF(C126&gt;0,C126+1,IF(DATE(YEAR('Basisdaten zum Projekt'!$C$5),MONTH('Basisdaten zum Projekt'!$C$5),1)=D127,1,0))</f>
        <v>62</v>
      </c>
      <c r="D127" s="161">
        <f t="shared" si="48"/>
        <v>46508</v>
      </c>
      <c r="E127" s="162"/>
      <c r="F127" s="115">
        <f t="shared" si="45"/>
        <v>0</v>
      </c>
      <c r="G127" s="163"/>
      <c r="H127" s="162"/>
      <c r="I127" s="115">
        <f t="shared" si="46"/>
        <v>0</v>
      </c>
      <c r="J127" s="164"/>
      <c r="M127" s="161">
        <f t="shared" si="40"/>
        <v>46508</v>
      </c>
      <c r="N127" s="166"/>
      <c r="O127" s="166"/>
      <c r="P127" s="166"/>
      <c r="Q127" s="166"/>
      <c r="R127" s="166"/>
      <c r="S127" s="166"/>
      <c r="T127" s="166"/>
      <c r="U127" s="166"/>
      <c r="V127" s="166"/>
      <c r="W127" s="166"/>
      <c r="X127" s="166"/>
      <c r="Y127" s="166"/>
      <c r="Z127" s="166"/>
      <c r="AA127" s="166"/>
      <c r="AB127" s="166"/>
      <c r="AC127" s="137">
        <f t="shared" si="47"/>
        <v>0</v>
      </c>
      <c r="AD127" s="167"/>
    </row>
    <row r="128" spans="2:30" outlineLevel="1" x14ac:dyDescent="0.25">
      <c r="B128" s="160" t="str">
        <f>IF(C128&gt;0,IFERROR(_xlfn.IFS(D128&lt;=DATE(YEAR('Basisdaten zum Projekt'!$E$12),MONTH('Basisdaten zum Projekt'!$E$12),1),'Basisdaten zum Projekt'!$A$12,D128&lt;=DATE(YEAR('Basisdaten zum Projekt'!$E$13),MONTH('Basisdaten zum Projekt'!$E$13),1),'Basisdaten zum Projekt'!$A$13,D128&lt;=DATE(YEAR('Basisdaten zum Projekt'!$E$14),MONTH('Basisdaten zum Projekt'!$E$14),1),'Basisdaten zum Projekt'!$A$14,D128&lt;=DATE(YEAR('Basisdaten zum Projekt'!$E$15),MONTH('Basisdaten zum Projekt'!$E$15),1),'Basisdaten zum Projekt'!$A$15,D128&lt;=DATE(YEAR('Basisdaten zum Projekt'!$E$16),MONTH('Basisdaten zum Projekt'!$E$16),1),'Basisdaten zum Projekt'!$A$16),""),"")</f>
        <v/>
      </c>
      <c r="C128" s="160">
        <f>IF(C127&gt;0,C127+1,IF(DATE(YEAR('Basisdaten zum Projekt'!$C$5),MONTH('Basisdaten zum Projekt'!$C$5),1)=D128,1,0))</f>
        <v>63</v>
      </c>
      <c r="D128" s="161">
        <f t="shared" si="48"/>
        <v>46539</v>
      </c>
      <c r="E128" s="162"/>
      <c r="F128" s="115">
        <f t="shared" si="45"/>
        <v>0</v>
      </c>
      <c r="G128" s="163"/>
      <c r="H128" s="162"/>
      <c r="I128" s="115">
        <f t="shared" si="46"/>
        <v>0</v>
      </c>
      <c r="J128" s="164"/>
      <c r="M128" s="161">
        <f t="shared" si="40"/>
        <v>46539</v>
      </c>
      <c r="N128" s="166"/>
      <c r="O128" s="166"/>
      <c r="P128" s="166"/>
      <c r="Q128" s="166"/>
      <c r="R128" s="166"/>
      <c r="S128" s="166"/>
      <c r="T128" s="166"/>
      <c r="U128" s="166"/>
      <c r="V128" s="166"/>
      <c r="W128" s="166"/>
      <c r="X128" s="166"/>
      <c r="Y128" s="166"/>
      <c r="Z128" s="166"/>
      <c r="AA128" s="166"/>
      <c r="AB128" s="166"/>
      <c r="AC128" s="137">
        <f t="shared" si="47"/>
        <v>0</v>
      </c>
      <c r="AD128" s="167"/>
    </row>
    <row r="129" spans="2:30" outlineLevel="1" x14ac:dyDescent="0.25">
      <c r="B129" s="160" t="str">
        <f>IF(C129&gt;0,IFERROR(_xlfn.IFS(D129&lt;=DATE(YEAR('Basisdaten zum Projekt'!$E$12),MONTH('Basisdaten zum Projekt'!$E$12),1),'Basisdaten zum Projekt'!$A$12,D129&lt;=DATE(YEAR('Basisdaten zum Projekt'!$E$13),MONTH('Basisdaten zum Projekt'!$E$13),1),'Basisdaten zum Projekt'!$A$13,D129&lt;=DATE(YEAR('Basisdaten zum Projekt'!$E$14),MONTH('Basisdaten zum Projekt'!$E$14),1),'Basisdaten zum Projekt'!$A$14,D129&lt;=DATE(YEAR('Basisdaten zum Projekt'!$E$15),MONTH('Basisdaten zum Projekt'!$E$15),1),'Basisdaten zum Projekt'!$A$15,D129&lt;=DATE(YEAR('Basisdaten zum Projekt'!$E$16),MONTH('Basisdaten zum Projekt'!$E$16),1),'Basisdaten zum Projekt'!$A$16),""),"")</f>
        <v/>
      </c>
      <c r="C129" s="160">
        <f>IF(C128&gt;0,C128+1,IF(DATE(YEAR('Basisdaten zum Projekt'!$C$5),MONTH('Basisdaten zum Projekt'!$C$5),1)=D129,1,0))</f>
        <v>64</v>
      </c>
      <c r="D129" s="161">
        <f t="shared" si="48"/>
        <v>46569</v>
      </c>
      <c r="E129" s="162"/>
      <c r="F129" s="115">
        <f t="shared" si="45"/>
        <v>0</v>
      </c>
      <c r="G129" s="163"/>
      <c r="H129" s="162"/>
      <c r="I129" s="115">
        <f t="shared" si="46"/>
        <v>0</v>
      </c>
      <c r="J129" s="164"/>
      <c r="M129" s="161">
        <f t="shared" si="40"/>
        <v>46569</v>
      </c>
      <c r="N129" s="166"/>
      <c r="O129" s="166"/>
      <c r="P129" s="166"/>
      <c r="Q129" s="166"/>
      <c r="R129" s="166"/>
      <c r="S129" s="166"/>
      <c r="T129" s="166"/>
      <c r="U129" s="166"/>
      <c r="V129" s="166"/>
      <c r="W129" s="166"/>
      <c r="X129" s="166"/>
      <c r="Y129" s="166"/>
      <c r="Z129" s="166"/>
      <c r="AA129" s="166"/>
      <c r="AB129" s="166"/>
      <c r="AC129" s="137">
        <f t="shared" si="47"/>
        <v>0</v>
      </c>
      <c r="AD129" s="167"/>
    </row>
    <row r="130" spans="2:30" outlineLevel="1" x14ac:dyDescent="0.25">
      <c r="B130" s="160" t="str">
        <f>IF(C130&gt;0,IFERROR(_xlfn.IFS(D130&lt;=DATE(YEAR('Basisdaten zum Projekt'!$E$12),MONTH('Basisdaten zum Projekt'!$E$12),1),'Basisdaten zum Projekt'!$A$12,D130&lt;=DATE(YEAR('Basisdaten zum Projekt'!$E$13),MONTH('Basisdaten zum Projekt'!$E$13),1),'Basisdaten zum Projekt'!$A$13,D130&lt;=DATE(YEAR('Basisdaten zum Projekt'!$E$14),MONTH('Basisdaten zum Projekt'!$E$14),1),'Basisdaten zum Projekt'!$A$14,D130&lt;=DATE(YEAR('Basisdaten zum Projekt'!$E$15),MONTH('Basisdaten zum Projekt'!$E$15),1),'Basisdaten zum Projekt'!$A$15,D130&lt;=DATE(YEAR('Basisdaten zum Projekt'!$E$16),MONTH('Basisdaten zum Projekt'!$E$16),1),'Basisdaten zum Projekt'!$A$16),""),"")</f>
        <v/>
      </c>
      <c r="C130" s="160">
        <f>IF(C129&gt;0,C129+1,IF(DATE(YEAR('Basisdaten zum Projekt'!$C$5),MONTH('Basisdaten zum Projekt'!$C$5),1)=D130,1,0))</f>
        <v>65</v>
      </c>
      <c r="D130" s="161">
        <f t="shared" si="48"/>
        <v>46600</v>
      </c>
      <c r="E130" s="162"/>
      <c r="F130" s="115">
        <f t="shared" si="45"/>
        <v>0</v>
      </c>
      <c r="G130" s="163"/>
      <c r="H130" s="162"/>
      <c r="I130" s="115">
        <f t="shared" si="46"/>
        <v>0</v>
      </c>
      <c r="J130" s="164"/>
      <c r="M130" s="161">
        <f t="shared" si="40"/>
        <v>46600</v>
      </c>
      <c r="N130" s="166"/>
      <c r="O130" s="166"/>
      <c r="P130" s="166"/>
      <c r="Q130" s="166"/>
      <c r="R130" s="166"/>
      <c r="S130" s="166"/>
      <c r="T130" s="166"/>
      <c r="U130" s="166"/>
      <c r="V130" s="166"/>
      <c r="W130" s="166"/>
      <c r="X130" s="166"/>
      <c r="Y130" s="166"/>
      <c r="Z130" s="166"/>
      <c r="AA130" s="166"/>
      <c r="AB130" s="166"/>
      <c r="AC130" s="137">
        <f t="shared" si="47"/>
        <v>0</v>
      </c>
      <c r="AD130" s="167"/>
    </row>
    <row r="131" spans="2:30" outlineLevel="1" x14ac:dyDescent="0.25">
      <c r="B131" s="160" t="str">
        <f>IF(C131&gt;0,IFERROR(_xlfn.IFS(D131&lt;=DATE(YEAR('Basisdaten zum Projekt'!$E$12),MONTH('Basisdaten zum Projekt'!$E$12),1),'Basisdaten zum Projekt'!$A$12,D131&lt;=DATE(YEAR('Basisdaten zum Projekt'!$E$13),MONTH('Basisdaten zum Projekt'!$E$13),1),'Basisdaten zum Projekt'!$A$13,D131&lt;=DATE(YEAR('Basisdaten zum Projekt'!$E$14),MONTH('Basisdaten zum Projekt'!$E$14),1),'Basisdaten zum Projekt'!$A$14,D131&lt;=DATE(YEAR('Basisdaten zum Projekt'!$E$15),MONTH('Basisdaten zum Projekt'!$E$15),1),'Basisdaten zum Projekt'!$A$15,D131&lt;=DATE(YEAR('Basisdaten zum Projekt'!$E$16),MONTH('Basisdaten zum Projekt'!$E$16),1),'Basisdaten zum Projekt'!$A$16),""),"")</f>
        <v/>
      </c>
      <c r="C131" s="160">
        <f>IF(C130&gt;0,C130+1,IF(DATE(YEAR('Basisdaten zum Projekt'!$C$5),MONTH('Basisdaten zum Projekt'!$C$5),1)=D131,1,0))</f>
        <v>66</v>
      </c>
      <c r="D131" s="161">
        <f t="shared" si="48"/>
        <v>46631</v>
      </c>
      <c r="E131" s="162"/>
      <c r="F131" s="115">
        <f t="shared" si="45"/>
        <v>0</v>
      </c>
      <c r="G131" s="163"/>
      <c r="H131" s="162"/>
      <c r="I131" s="115">
        <f t="shared" si="46"/>
        <v>0</v>
      </c>
      <c r="J131" s="164"/>
      <c r="M131" s="161">
        <f t="shared" si="40"/>
        <v>46631</v>
      </c>
      <c r="N131" s="166"/>
      <c r="O131" s="166"/>
      <c r="P131" s="166"/>
      <c r="Q131" s="166"/>
      <c r="R131" s="166"/>
      <c r="S131" s="166"/>
      <c r="T131" s="166"/>
      <c r="U131" s="166"/>
      <c r="V131" s="166"/>
      <c r="W131" s="166"/>
      <c r="X131" s="166"/>
      <c r="Y131" s="166"/>
      <c r="Z131" s="166"/>
      <c r="AA131" s="166"/>
      <c r="AB131" s="166"/>
      <c r="AC131" s="137">
        <f t="shared" si="47"/>
        <v>0</v>
      </c>
      <c r="AD131" s="167"/>
    </row>
    <row r="132" spans="2:30" outlineLevel="1" x14ac:dyDescent="0.25">
      <c r="B132" s="160" t="str">
        <f>IF(C132&gt;0,IFERROR(_xlfn.IFS(D132&lt;=DATE(YEAR('Basisdaten zum Projekt'!$E$12),MONTH('Basisdaten zum Projekt'!$E$12),1),'Basisdaten zum Projekt'!$A$12,D132&lt;=DATE(YEAR('Basisdaten zum Projekt'!$E$13),MONTH('Basisdaten zum Projekt'!$E$13),1),'Basisdaten zum Projekt'!$A$13,D132&lt;=DATE(YEAR('Basisdaten zum Projekt'!$E$14),MONTH('Basisdaten zum Projekt'!$E$14),1),'Basisdaten zum Projekt'!$A$14,D132&lt;=DATE(YEAR('Basisdaten zum Projekt'!$E$15),MONTH('Basisdaten zum Projekt'!$E$15),1),'Basisdaten zum Projekt'!$A$15,D132&lt;=DATE(YEAR('Basisdaten zum Projekt'!$E$16),MONTH('Basisdaten zum Projekt'!$E$16),1),'Basisdaten zum Projekt'!$A$16),""),"")</f>
        <v/>
      </c>
      <c r="C132" s="160">
        <f>IF(C131&gt;0,C131+1,IF(DATE(YEAR('Basisdaten zum Projekt'!$C$5),MONTH('Basisdaten zum Projekt'!$C$5),1)=D132,1,0))</f>
        <v>67</v>
      </c>
      <c r="D132" s="161">
        <f t="shared" si="48"/>
        <v>46661</v>
      </c>
      <c r="E132" s="162"/>
      <c r="F132" s="115">
        <f t="shared" si="45"/>
        <v>0</v>
      </c>
      <c r="G132" s="163"/>
      <c r="H132" s="162"/>
      <c r="I132" s="115">
        <f t="shared" si="46"/>
        <v>0</v>
      </c>
      <c r="J132" s="164"/>
      <c r="M132" s="161">
        <f t="shared" si="40"/>
        <v>46661</v>
      </c>
      <c r="N132" s="166"/>
      <c r="O132" s="166"/>
      <c r="P132" s="166"/>
      <c r="Q132" s="166"/>
      <c r="R132" s="166"/>
      <c r="S132" s="166"/>
      <c r="T132" s="166"/>
      <c r="U132" s="166"/>
      <c r="V132" s="166"/>
      <c r="W132" s="166"/>
      <c r="X132" s="166"/>
      <c r="Y132" s="166"/>
      <c r="Z132" s="166"/>
      <c r="AA132" s="166"/>
      <c r="AB132" s="166"/>
      <c r="AC132" s="137">
        <f t="shared" si="47"/>
        <v>0</v>
      </c>
      <c r="AD132" s="167"/>
    </row>
    <row r="133" spans="2:30" outlineLevel="1" x14ac:dyDescent="0.25">
      <c r="B133" s="160" t="str">
        <f>IF(C133&gt;0,IFERROR(_xlfn.IFS(D133&lt;=DATE(YEAR('Basisdaten zum Projekt'!$E$12),MONTH('Basisdaten zum Projekt'!$E$12),1),'Basisdaten zum Projekt'!$A$12,D133&lt;=DATE(YEAR('Basisdaten zum Projekt'!$E$13),MONTH('Basisdaten zum Projekt'!$E$13),1),'Basisdaten zum Projekt'!$A$13,D133&lt;=DATE(YEAR('Basisdaten zum Projekt'!$E$14),MONTH('Basisdaten zum Projekt'!$E$14),1),'Basisdaten zum Projekt'!$A$14,D133&lt;=DATE(YEAR('Basisdaten zum Projekt'!$E$15),MONTH('Basisdaten zum Projekt'!$E$15),1),'Basisdaten zum Projekt'!$A$15,D133&lt;=DATE(YEAR('Basisdaten zum Projekt'!$E$16),MONTH('Basisdaten zum Projekt'!$E$16),1),'Basisdaten zum Projekt'!$A$16),""),"")</f>
        <v/>
      </c>
      <c r="C133" s="160">
        <f>IF(C132&gt;0,C132+1,IF(DATE(YEAR('Basisdaten zum Projekt'!$C$5),MONTH('Basisdaten zum Projekt'!$C$5),1)=D133,1,0))</f>
        <v>68</v>
      </c>
      <c r="D133" s="161">
        <f t="shared" si="48"/>
        <v>46692</v>
      </c>
      <c r="E133" s="162"/>
      <c r="F133" s="115">
        <f t="shared" si="45"/>
        <v>0</v>
      </c>
      <c r="G133" s="163"/>
      <c r="H133" s="162"/>
      <c r="I133" s="115">
        <f t="shared" si="46"/>
        <v>0</v>
      </c>
      <c r="J133" s="164"/>
      <c r="M133" s="161">
        <f t="shared" si="40"/>
        <v>46692</v>
      </c>
      <c r="N133" s="166"/>
      <c r="O133" s="166"/>
      <c r="P133" s="166"/>
      <c r="Q133" s="166"/>
      <c r="R133" s="166"/>
      <c r="S133" s="166"/>
      <c r="T133" s="166"/>
      <c r="U133" s="166"/>
      <c r="V133" s="166"/>
      <c r="W133" s="166"/>
      <c r="X133" s="166"/>
      <c r="Y133" s="166"/>
      <c r="Z133" s="166"/>
      <c r="AA133" s="166"/>
      <c r="AB133" s="166"/>
      <c r="AC133" s="137">
        <f t="shared" si="47"/>
        <v>0</v>
      </c>
      <c r="AD133" s="167"/>
    </row>
    <row r="134" spans="2:30" outlineLevel="1" x14ac:dyDescent="0.25">
      <c r="B134" s="160" t="str">
        <f>IF(C134&gt;0,IFERROR(_xlfn.IFS(D134&lt;=DATE(YEAR('Basisdaten zum Projekt'!$E$12),MONTH('Basisdaten zum Projekt'!$E$12),1),'Basisdaten zum Projekt'!$A$12,D134&lt;=DATE(YEAR('Basisdaten zum Projekt'!$E$13),MONTH('Basisdaten zum Projekt'!$E$13),1),'Basisdaten zum Projekt'!$A$13,D134&lt;=DATE(YEAR('Basisdaten zum Projekt'!$E$14),MONTH('Basisdaten zum Projekt'!$E$14),1),'Basisdaten zum Projekt'!$A$14,D134&lt;=DATE(YEAR('Basisdaten zum Projekt'!$E$15),MONTH('Basisdaten zum Projekt'!$E$15),1),'Basisdaten zum Projekt'!$A$15,D134&lt;=DATE(YEAR('Basisdaten zum Projekt'!$E$16),MONTH('Basisdaten zum Projekt'!$E$16),1),'Basisdaten zum Projekt'!$A$16),""),"")</f>
        <v/>
      </c>
      <c r="C134" s="160">
        <f>IF(C133&gt;0,C133+1,IF(DATE(YEAR('Basisdaten zum Projekt'!$C$5),MONTH('Basisdaten zum Projekt'!$C$5),1)=D134,1,0))</f>
        <v>69</v>
      </c>
      <c r="D134" s="161">
        <f t="shared" si="48"/>
        <v>46722</v>
      </c>
      <c r="E134" s="162"/>
      <c r="F134" s="115">
        <f t="shared" si="45"/>
        <v>0</v>
      </c>
      <c r="G134" s="163"/>
      <c r="H134" s="162"/>
      <c r="I134" s="115">
        <f t="shared" si="46"/>
        <v>0</v>
      </c>
      <c r="J134" s="164"/>
      <c r="M134" s="161">
        <f t="shared" si="40"/>
        <v>46722</v>
      </c>
      <c r="N134" s="166"/>
      <c r="O134" s="166"/>
      <c r="P134" s="166"/>
      <c r="Q134" s="166"/>
      <c r="R134" s="166"/>
      <c r="S134" s="166"/>
      <c r="T134" s="166"/>
      <c r="U134" s="166"/>
      <c r="V134" s="166"/>
      <c r="W134" s="166"/>
      <c r="X134" s="166"/>
      <c r="Y134" s="166"/>
      <c r="Z134" s="166"/>
      <c r="AA134" s="166"/>
      <c r="AB134" s="166"/>
      <c r="AC134" s="137">
        <f t="shared" si="47"/>
        <v>0</v>
      </c>
      <c r="AD134" s="167"/>
    </row>
    <row r="135" spans="2:30" ht="15.75" thickBot="1" x14ac:dyDescent="0.3">
      <c r="B135" s="169"/>
      <c r="C135" s="170"/>
      <c r="D135" s="171">
        <f>D134</f>
        <v>46722</v>
      </c>
      <c r="E135" s="172"/>
      <c r="F135" s="173">
        <f>SUM(F123:F134)</f>
        <v>0</v>
      </c>
      <c r="G135" s="174">
        <f>SUM(G123:G134)</f>
        <v>0</v>
      </c>
      <c r="H135" s="175"/>
      <c r="I135" s="173">
        <f>SUM(I123:I134)</f>
        <v>0</v>
      </c>
      <c r="J135" s="174">
        <f>SUM(J123:J134)</f>
        <v>0</v>
      </c>
      <c r="M135" s="171">
        <f t="shared" si="40"/>
        <v>46722</v>
      </c>
      <c r="N135" s="177">
        <f>SUM(N123:N134)</f>
        <v>0</v>
      </c>
      <c r="O135" s="177">
        <f>SUM(O123:O134)</f>
        <v>0</v>
      </c>
      <c r="P135" s="177">
        <f>SUM(P123:P134)</f>
        <v>0</v>
      </c>
      <c r="Q135" s="177">
        <f>SUM(Q123:Q134)</f>
        <v>0</v>
      </c>
      <c r="R135" s="177">
        <f>SUM(R123:R134)</f>
        <v>0</v>
      </c>
      <c r="S135" s="177">
        <f t="shared" ref="S135:AB135" si="49">SUM(S123:S134)</f>
        <v>0</v>
      </c>
      <c r="T135" s="177">
        <f t="shared" si="49"/>
        <v>0</v>
      </c>
      <c r="U135" s="177">
        <f t="shared" si="49"/>
        <v>0</v>
      </c>
      <c r="V135" s="177">
        <f t="shared" si="49"/>
        <v>0</v>
      </c>
      <c r="W135" s="177">
        <f t="shared" si="49"/>
        <v>0</v>
      </c>
      <c r="X135" s="177">
        <f t="shared" si="49"/>
        <v>0</v>
      </c>
      <c r="Y135" s="177">
        <f t="shared" si="49"/>
        <v>0</v>
      </c>
      <c r="Z135" s="177">
        <f t="shared" si="49"/>
        <v>0</v>
      </c>
      <c r="AA135" s="177">
        <f t="shared" si="49"/>
        <v>0</v>
      </c>
      <c r="AB135" s="177">
        <f t="shared" si="49"/>
        <v>0</v>
      </c>
      <c r="AC135" s="177">
        <f>SUM(AC123:AC134)</f>
        <v>0</v>
      </c>
      <c r="AD135" s="167"/>
    </row>
    <row r="136" spans="2:30" ht="28.5" customHeight="1" x14ac:dyDescent="0.25">
      <c r="B136" s="19"/>
      <c r="C136" s="19"/>
      <c r="N136" s="178">
        <f>IFERROR(N135/$H$6,0)</f>
        <v>0</v>
      </c>
      <c r="O136" s="178">
        <f>IFERROR(O135/$H$6,0)</f>
        <v>0</v>
      </c>
      <c r="P136" s="178">
        <f>IFERROR(P135/$H$6,0)</f>
        <v>0</v>
      </c>
      <c r="Q136" s="178">
        <f>IFERROR(Q135/$H$6,0)</f>
        <v>0</v>
      </c>
      <c r="R136" s="178">
        <f>IFERROR(R135/$H$6,0)</f>
        <v>0</v>
      </c>
      <c r="S136" s="178">
        <f t="shared" ref="S136:AB136" si="50">IFERROR(S135/$H$6,0)</f>
        <v>0</v>
      </c>
      <c r="T136" s="178">
        <f t="shared" si="50"/>
        <v>0</v>
      </c>
      <c r="U136" s="178">
        <f t="shared" si="50"/>
        <v>0</v>
      </c>
      <c r="V136" s="178">
        <f t="shared" si="50"/>
        <v>0</v>
      </c>
      <c r="W136" s="178">
        <f t="shared" si="50"/>
        <v>0</v>
      </c>
      <c r="X136" s="178">
        <f t="shared" si="50"/>
        <v>0</v>
      </c>
      <c r="Y136" s="178">
        <f t="shared" si="50"/>
        <v>0</v>
      </c>
      <c r="Z136" s="178">
        <f t="shared" si="50"/>
        <v>0</v>
      </c>
      <c r="AA136" s="178">
        <f t="shared" si="50"/>
        <v>0</v>
      </c>
      <c r="AB136" s="178">
        <f t="shared" si="50"/>
        <v>0</v>
      </c>
      <c r="AC136" s="178">
        <f>IFERROR(AC135/$H$6,0)</f>
        <v>0</v>
      </c>
      <c r="AD136" s="180" t="s">
        <v>370</v>
      </c>
    </row>
    <row r="137" spans="2:30" ht="15.75" thickBot="1" x14ac:dyDescent="0.3">
      <c r="B137" s="19"/>
      <c r="C137" s="19"/>
      <c r="N137" s="181"/>
      <c r="O137" s="181"/>
      <c r="P137" s="181"/>
      <c r="Q137" s="181"/>
      <c r="R137" s="181"/>
      <c r="S137" s="281"/>
      <c r="T137" s="282"/>
      <c r="U137" s="283"/>
      <c r="V137" s="283"/>
      <c r="W137" s="283"/>
      <c r="X137" s="283"/>
      <c r="Y137" s="283"/>
      <c r="Z137" s="283"/>
      <c r="AA137" s="283"/>
      <c r="AB137" s="284"/>
      <c r="AC137" s="181"/>
      <c r="AD137" s="188"/>
    </row>
    <row r="138" spans="2:30" outlineLevel="1" x14ac:dyDescent="0.25">
      <c r="B138" s="160" t="str">
        <f>IF(C138&gt;0,IFERROR(_xlfn.IFS(D138&lt;=DATE(YEAR('Basisdaten zum Projekt'!$E$12),MONTH('Basisdaten zum Projekt'!$E$12),1),'Basisdaten zum Projekt'!$A$12,D138&lt;=DATE(YEAR('Basisdaten zum Projekt'!$E$13),MONTH('Basisdaten zum Projekt'!$E$13),1),'Basisdaten zum Projekt'!$A$13,D138&lt;=DATE(YEAR('Basisdaten zum Projekt'!$E$14),MONTH('Basisdaten zum Projekt'!$E$14),1),'Basisdaten zum Projekt'!$A$14,D138&lt;=DATE(YEAR('Basisdaten zum Projekt'!$E$15),MONTH('Basisdaten zum Projekt'!$E$15),1),'Basisdaten zum Projekt'!$A$15,D138&lt;=DATE(YEAR('Basisdaten zum Projekt'!$E$16),MONTH('Basisdaten zum Projekt'!$E$16),1),'Basisdaten zum Projekt'!$A$16),""),"")</f>
        <v/>
      </c>
      <c r="C138" s="160">
        <f>IF(C134&gt;0,C134+1,IF(DATE(YEAR('Basisdaten zum Projekt'!$C$5),MONTH('Basisdaten zum Projekt'!$C$5),1)=D138,1,0))</f>
        <v>70</v>
      </c>
      <c r="D138" s="161">
        <f>DATE(YEAR(D134),MONTH(D134)+1,DAY(D134))</f>
        <v>46753</v>
      </c>
      <c r="E138" s="183"/>
      <c r="F138" s="184">
        <f t="shared" ref="F138:F149" si="51">215/12*E138</f>
        <v>0</v>
      </c>
      <c r="G138" s="185"/>
      <c r="H138" s="183"/>
      <c r="I138" s="184">
        <f t="shared" ref="I138:I149" si="52">215/12*H138</f>
        <v>0</v>
      </c>
      <c r="J138" s="186"/>
      <c r="M138" s="161">
        <f t="shared" si="40"/>
        <v>46753</v>
      </c>
      <c r="N138" s="166"/>
      <c r="O138" s="166"/>
      <c r="P138" s="166"/>
      <c r="Q138" s="166"/>
      <c r="R138" s="166"/>
      <c r="S138" s="166"/>
      <c r="T138" s="166"/>
      <c r="U138" s="166"/>
      <c r="V138" s="166"/>
      <c r="W138" s="166"/>
      <c r="X138" s="166"/>
      <c r="Y138" s="166"/>
      <c r="Z138" s="166"/>
      <c r="AA138" s="166"/>
      <c r="AB138" s="166"/>
      <c r="AC138" s="137">
        <f t="shared" ref="AC138:AC149" si="53">SUM(N138:AB138)</f>
        <v>0</v>
      </c>
      <c r="AD138" s="167"/>
    </row>
    <row r="139" spans="2:30" outlineLevel="1" x14ac:dyDescent="0.25">
      <c r="B139" s="160" t="str">
        <f>IF(C139&gt;0,IFERROR(_xlfn.IFS(D139&lt;=DATE(YEAR('Basisdaten zum Projekt'!$E$12),MONTH('Basisdaten zum Projekt'!$E$12),1),'Basisdaten zum Projekt'!$A$12,D139&lt;=DATE(YEAR('Basisdaten zum Projekt'!$E$13),MONTH('Basisdaten zum Projekt'!$E$13),1),'Basisdaten zum Projekt'!$A$13,D139&lt;=DATE(YEAR('Basisdaten zum Projekt'!$E$14),MONTH('Basisdaten zum Projekt'!$E$14),1),'Basisdaten zum Projekt'!$A$14,D139&lt;=DATE(YEAR('Basisdaten zum Projekt'!$E$15),MONTH('Basisdaten zum Projekt'!$E$15),1),'Basisdaten zum Projekt'!$A$15,D139&lt;=DATE(YEAR('Basisdaten zum Projekt'!$E$16),MONTH('Basisdaten zum Projekt'!$E$16),1),'Basisdaten zum Projekt'!$A$16),""),"")</f>
        <v/>
      </c>
      <c r="C139" s="160">
        <f>IF(C138&gt;0,C138+1,IF(DATE(YEAR('Basisdaten zum Projekt'!$C$5),MONTH('Basisdaten zum Projekt'!$C$5),1)=D139,1,0))</f>
        <v>71</v>
      </c>
      <c r="D139" s="161">
        <f t="shared" ref="D139:D149" si="54">DATE(YEAR(D138),MONTH(D138)+1,DAY(D138))</f>
        <v>46784</v>
      </c>
      <c r="E139" s="162"/>
      <c r="F139" s="115">
        <f t="shared" si="51"/>
        <v>0</v>
      </c>
      <c r="G139" s="163"/>
      <c r="H139" s="162"/>
      <c r="I139" s="115">
        <f t="shared" si="52"/>
        <v>0</v>
      </c>
      <c r="J139" s="164"/>
      <c r="M139" s="161">
        <f t="shared" si="40"/>
        <v>46784</v>
      </c>
      <c r="N139" s="166"/>
      <c r="O139" s="166"/>
      <c r="P139" s="166"/>
      <c r="Q139" s="166"/>
      <c r="R139" s="166"/>
      <c r="S139" s="166"/>
      <c r="T139" s="166"/>
      <c r="U139" s="166"/>
      <c r="V139" s="166"/>
      <c r="W139" s="166"/>
      <c r="X139" s="166"/>
      <c r="Y139" s="166"/>
      <c r="Z139" s="166"/>
      <c r="AA139" s="166"/>
      <c r="AB139" s="166"/>
      <c r="AC139" s="137">
        <f t="shared" si="53"/>
        <v>0</v>
      </c>
      <c r="AD139" s="167"/>
    </row>
    <row r="140" spans="2:30" outlineLevel="1" x14ac:dyDescent="0.25">
      <c r="B140" s="160" t="str">
        <f>IF(C140&gt;0,IFERROR(_xlfn.IFS(D140&lt;=DATE(YEAR('Basisdaten zum Projekt'!$E$12),MONTH('Basisdaten zum Projekt'!$E$12),1),'Basisdaten zum Projekt'!$A$12,D140&lt;=DATE(YEAR('Basisdaten zum Projekt'!$E$13),MONTH('Basisdaten zum Projekt'!$E$13),1),'Basisdaten zum Projekt'!$A$13,D140&lt;=DATE(YEAR('Basisdaten zum Projekt'!$E$14),MONTH('Basisdaten zum Projekt'!$E$14),1),'Basisdaten zum Projekt'!$A$14,D140&lt;=DATE(YEAR('Basisdaten zum Projekt'!$E$15),MONTH('Basisdaten zum Projekt'!$E$15),1),'Basisdaten zum Projekt'!$A$15,D140&lt;=DATE(YEAR('Basisdaten zum Projekt'!$E$16),MONTH('Basisdaten zum Projekt'!$E$16),1),'Basisdaten zum Projekt'!$A$16),""),"")</f>
        <v/>
      </c>
      <c r="C140" s="160">
        <f>IF(C139&gt;0,C139+1,IF(DATE(YEAR('Basisdaten zum Projekt'!$C$5),MONTH('Basisdaten zum Projekt'!$C$5),1)=D140,1,0))</f>
        <v>72</v>
      </c>
      <c r="D140" s="161">
        <f t="shared" si="54"/>
        <v>46813</v>
      </c>
      <c r="E140" s="162"/>
      <c r="F140" s="115">
        <f t="shared" si="51"/>
        <v>0</v>
      </c>
      <c r="G140" s="163"/>
      <c r="H140" s="162"/>
      <c r="I140" s="115">
        <f t="shared" si="52"/>
        <v>0</v>
      </c>
      <c r="J140" s="164"/>
      <c r="M140" s="161">
        <f t="shared" si="40"/>
        <v>46813</v>
      </c>
      <c r="N140" s="166"/>
      <c r="O140" s="166"/>
      <c r="P140" s="166"/>
      <c r="Q140" s="166"/>
      <c r="R140" s="166"/>
      <c r="S140" s="166"/>
      <c r="T140" s="166"/>
      <c r="U140" s="166"/>
      <c r="V140" s="166"/>
      <c r="W140" s="166"/>
      <c r="X140" s="166"/>
      <c r="Y140" s="166"/>
      <c r="Z140" s="166"/>
      <c r="AA140" s="166"/>
      <c r="AB140" s="166"/>
      <c r="AC140" s="137">
        <f t="shared" si="53"/>
        <v>0</v>
      </c>
      <c r="AD140" s="167"/>
    </row>
    <row r="141" spans="2:30" outlineLevel="1" x14ac:dyDescent="0.25">
      <c r="B141" s="160" t="str">
        <f>IF(C141&gt;0,IFERROR(_xlfn.IFS(D141&lt;=DATE(YEAR('Basisdaten zum Projekt'!$E$12),MONTH('Basisdaten zum Projekt'!$E$12),1),'Basisdaten zum Projekt'!$A$12,D141&lt;=DATE(YEAR('Basisdaten zum Projekt'!$E$13),MONTH('Basisdaten zum Projekt'!$E$13),1),'Basisdaten zum Projekt'!$A$13,D141&lt;=DATE(YEAR('Basisdaten zum Projekt'!$E$14),MONTH('Basisdaten zum Projekt'!$E$14),1),'Basisdaten zum Projekt'!$A$14,D141&lt;=DATE(YEAR('Basisdaten zum Projekt'!$E$15),MONTH('Basisdaten zum Projekt'!$E$15),1),'Basisdaten zum Projekt'!$A$15,D141&lt;=DATE(YEAR('Basisdaten zum Projekt'!$E$16),MONTH('Basisdaten zum Projekt'!$E$16),1),'Basisdaten zum Projekt'!$A$16),""),"")</f>
        <v/>
      </c>
      <c r="C141" s="160">
        <f>IF(C140&gt;0,C140+1,IF(DATE(YEAR('Basisdaten zum Projekt'!$C$5),MONTH('Basisdaten zum Projekt'!$C$5),1)=D141,1,0))</f>
        <v>73</v>
      </c>
      <c r="D141" s="161">
        <f t="shared" si="54"/>
        <v>46844</v>
      </c>
      <c r="E141" s="162"/>
      <c r="F141" s="115">
        <f t="shared" si="51"/>
        <v>0</v>
      </c>
      <c r="G141" s="163"/>
      <c r="H141" s="162"/>
      <c r="I141" s="115">
        <f t="shared" si="52"/>
        <v>0</v>
      </c>
      <c r="J141" s="164"/>
      <c r="M141" s="161">
        <f t="shared" si="40"/>
        <v>46844</v>
      </c>
      <c r="N141" s="166"/>
      <c r="O141" s="166"/>
      <c r="P141" s="166"/>
      <c r="Q141" s="166"/>
      <c r="R141" s="166"/>
      <c r="S141" s="166"/>
      <c r="T141" s="166"/>
      <c r="U141" s="166"/>
      <c r="V141" s="166"/>
      <c r="W141" s="166"/>
      <c r="X141" s="166"/>
      <c r="Y141" s="166"/>
      <c r="Z141" s="166"/>
      <c r="AA141" s="166"/>
      <c r="AB141" s="166"/>
      <c r="AC141" s="137">
        <f t="shared" si="53"/>
        <v>0</v>
      </c>
      <c r="AD141" s="167"/>
    </row>
    <row r="142" spans="2:30" outlineLevel="1" x14ac:dyDescent="0.25">
      <c r="B142" s="160" t="str">
        <f>IF(C142&gt;0,IFERROR(_xlfn.IFS(D142&lt;=DATE(YEAR('Basisdaten zum Projekt'!$E$12),MONTH('Basisdaten zum Projekt'!$E$12),1),'Basisdaten zum Projekt'!$A$12,D142&lt;=DATE(YEAR('Basisdaten zum Projekt'!$E$13),MONTH('Basisdaten zum Projekt'!$E$13),1),'Basisdaten zum Projekt'!$A$13,D142&lt;=DATE(YEAR('Basisdaten zum Projekt'!$E$14),MONTH('Basisdaten zum Projekt'!$E$14),1),'Basisdaten zum Projekt'!$A$14,D142&lt;=DATE(YEAR('Basisdaten zum Projekt'!$E$15),MONTH('Basisdaten zum Projekt'!$E$15),1),'Basisdaten zum Projekt'!$A$15,D142&lt;=DATE(YEAR('Basisdaten zum Projekt'!$E$16),MONTH('Basisdaten zum Projekt'!$E$16),1),'Basisdaten zum Projekt'!$A$16),""),"")</f>
        <v/>
      </c>
      <c r="C142" s="160">
        <f>IF(C141&gt;0,C141+1,IF(DATE(YEAR('Basisdaten zum Projekt'!$C$5),MONTH('Basisdaten zum Projekt'!$C$5),1)=D142,1,0))</f>
        <v>74</v>
      </c>
      <c r="D142" s="161">
        <f t="shared" si="54"/>
        <v>46874</v>
      </c>
      <c r="E142" s="162"/>
      <c r="F142" s="115">
        <f t="shared" si="51"/>
        <v>0</v>
      </c>
      <c r="G142" s="163"/>
      <c r="H142" s="162"/>
      <c r="I142" s="115">
        <f t="shared" si="52"/>
        <v>0</v>
      </c>
      <c r="J142" s="164"/>
      <c r="M142" s="161">
        <f t="shared" si="40"/>
        <v>46874</v>
      </c>
      <c r="N142" s="166"/>
      <c r="O142" s="166"/>
      <c r="P142" s="166"/>
      <c r="Q142" s="166"/>
      <c r="R142" s="166"/>
      <c r="S142" s="166"/>
      <c r="T142" s="166"/>
      <c r="U142" s="166"/>
      <c r="V142" s="166"/>
      <c r="W142" s="166"/>
      <c r="X142" s="166"/>
      <c r="Y142" s="166"/>
      <c r="Z142" s="166"/>
      <c r="AA142" s="166"/>
      <c r="AB142" s="166"/>
      <c r="AC142" s="137">
        <f t="shared" si="53"/>
        <v>0</v>
      </c>
      <c r="AD142" s="167"/>
    </row>
    <row r="143" spans="2:30" outlineLevel="1" x14ac:dyDescent="0.25">
      <c r="B143" s="160" t="str">
        <f>IF(C143&gt;0,IFERROR(_xlfn.IFS(D143&lt;=DATE(YEAR('Basisdaten zum Projekt'!$E$12),MONTH('Basisdaten zum Projekt'!$E$12),1),'Basisdaten zum Projekt'!$A$12,D143&lt;=DATE(YEAR('Basisdaten zum Projekt'!$E$13),MONTH('Basisdaten zum Projekt'!$E$13),1),'Basisdaten zum Projekt'!$A$13,D143&lt;=DATE(YEAR('Basisdaten zum Projekt'!$E$14),MONTH('Basisdaten zum Projekt'!$E$14),1),'Basisdaten zum Projekt'!$A$14,D143&lt;=DATE(YEAR('Basisdaten zum Projekt'!$E$15),MONTH('Basisdaten zum Projekt'!$E$15),1),'Basisdaten zum Projekt'!$A$15,D143&lt;=DATE(YEAR('Basisdaten zum Projekt'!$E$16),MONTH('Basisdaten zum Projekt'!$E$16),1),'Basisdaten zum Projekt'!$A$16),""),"")</f>
        <v/>
      </c>
      <c r="C143" s="160">
        <f>IF(C142&gt;0,C142+1,IF(DATE(YEAR('Basisdaten zum Projekt'!$C$5),MONTH('Basisdaten zum Projekt'!$C$5),1)=D143,1,0))</f>
        <v>75</v>
      </c>
      <c r="D143" s="161">
        <f t="shared" si="54"/>
        <v>46905</v>
      </c>
      <c r="E143" s="162"/>
      <c r="F143" s="115">
        <f t="shared" si="51"/>
        <v>0</v>
      </c>
      <c r="G143" s="163"/>
      <c r="H143" s="162"/>
      <c r="I143" s="115">
        <f t="shared" si="52"/>
        <v>0</v>
      </c>
      <c r="J143" s="164"/>
      <c r="M143" s="161">
        <f t="shared" si="40"/>
        <v>46905</v>
      </c>
      <c r="N143" s="166"/>
      <c r="O143" s="166"/>
      <c r="P143" s="166"/>
      <c r="Q143" s="166"/>
      <c r="R143" s="166"/>
      <c r="S143" s="166"/>
      <c r="T143" s="166"/>
      <c r="U143" s="166"/>
      <c r="V143" s="166"/>
      <c r="W143" s="166"/>
      <c r="X143" s="166"/>
      <c r="Y143" s="166"/>
      <c r="Z143" s="166"/>
      <c r="AA143" s="166"/>
      <c r="AB143" s="166"/>
      <c r="AC143" s="137">
        <f t="shared" si="53"/>
        <v>0</v>
      </c>
      <c r="AD143" s="167"/>
    </row>
    <row r="144" spans="2:30" outlineLevel="1" x14ac:dyDescent="0.25">
      <c r="B144" s="160" t="str">
        <f>IF(C144&gt;0,IFERROR(_xlfn.IFS(D144&lt;=DATE(YEAR('Basisdaten zum Projekt'!$E$12),MONTH('Basisdaten zum Projekt'!$E$12),1),'Basisdaten zum Projekt'!$A$12,D144&lt;=DATE(YEAR('Basisdaten zum Projekt'!$E$13),MONTH('Basisdaten zum Projekt'!$E$13),1),'Basisdaten zum Projekt'!$A$13,D144&lt;=DATE(YEAR('Basisdaten zum Projekt'!$E$14),MONTH('Basisdaten zum Projekt'!$E$14),1),'Basisdaten zum Projekt'!$A$14,D144&lt;=DATE(YEAR('Basisdaten zum Projekt'!$E$15),MONTH('Basisdaten zum Projekt'!$E$15),1),'Basisdaten zum Projekt'!$A$15,D144&lt;=DATE(YEAR('Basisdaten zum Projekt'!$E$16),MONTH('Basisdaten zum Projekt'!$E$16),1),'Basisdaten zum Projekt'!$A$16),""),"")</f>
        <v/>
      </c>
      <c r="C144" s="160">
        <f>IF(C143&gt;0,C143+1,IF(DATE(YEAR('Basisdaten zum Projekt'!$C$5),MONTH('Basisdaten zum Projekt'!$C$5),1)=D144,1,0))</f>
        <v>76</v>
      </c>
      <c r="D144" s="161">
        <f t="shared" si="54"/>
        <v>46935</v>
      </c>
      <c r="E144" s="162"/>
      <c r="F144" s="115">
        <f t="shared" si="51"/>
        <v>0</v>
      </c>
      <c r="G144" s="163"/>
      <c r="H144" s="162"/>
      <c r="I144" s="115">
        <f t="shared" si="52"/>
        <v>0</v>
      </c>
      <c r="J144" s="164"/>
      <c r="M144" s="161">
        <f t="shared" si="40"/>
        <v>46935</v>
      </c>
      <c r="N144" s="166"/>
      <c r="O144" s="166"/>
      <c r="P144" s="166"/>
      <c r="Q144" s="166"/>
      <c r="R144" s="166"/>
      <c r="S144" s="166"/>
      <c r="T144" s="166"/>
      <c r="U144" s="166"/>
      <c r="V144" s="166"/>
      <c r="W144" s="166"/>
      <c r="X144" s="166"/>
      <c r="Y144" s="166"/>
      <c r="Z144" s="166"/>
      <c r="AA144" s="166"/>
      <c r="AB144" s="166"/>
      <c r="AC144" s="137">
        <f t="shared" si="53"/>
        <v>0</v>
      </c>
      <c r="AD144" s="167"/>
    </row>
    <row r="145" spans="1:30" outlineLevel="1" x14ac:dyDescent="0.25">
      <c r="B145" s="160" t="str">
        <f>IF(C145&gt;0,IFERROR(_xlfn.IFS(D145&lt;=DATE(YEAR('Basisdaten zum Projekt'!$E$12),MONTH('Basisdaten zum Projekt'!$E$12),1),'Basisdaten zum Projekt'!$A$12,D145&lt;=DATE(YEAR('Basisdaten zum Projekt'!$E$13),MONTH('Basisdaten zum Projekt'!$E$13),1),'Basisdaten zum Projekt'!$A$13,D145&lt;=DATE(YEAR('Basisdaten zum Projekt'!$E$14),MONTH('Basisdaten zum Projekt'!$E$14),1),'Basisdaten zum Projekt'!$A$14,D145&lt;=DATE(YEAR('Basisdaten zum Projekt'!$E$15),MONTH('Basisdaten zum Projekt'!$E$15),1),'Basisdaten zum Projekt'!$A$15,D145&lt;=DATE(YEAR('Basisdaten zum Projekt'!$E$16),MONTH('Basisdaten zum Projekt'!$E$16),1),'Basisdaten zum Projekt'!$A$16),""),"")</f>
        <v/>
      </c>
      <c r="C145" s="160">
        <f>IF(C144&gt;0,C144+1,IF(DATE(YEAR('Basisdaten zum Projekt'!$C$5),MONTH('Basisdaten zum Projekt'!$C$5),1)=D145,1,0))</f>
        <v>77</v>
      </c>
      <c r="D145" s="161">
        <f t="shared" si="54"/>
        <v>46966</v>
      </c>
      <c r="E145" s="162"/>
      <c r="F145" s="115">
        <f t="shared" si="51"/>
        <v>0</v>
      </c>
      <c r="G145" s="163"/>
      <c r="H145" s="162"/>
      <c r="I145" s="115">
        <f t="shared" si="52"/>
        <v>0</v>
      </c>
      <c r="J145" s="164"/>
      <c r="M145" s="161">
        <f t="shared" si="40"/>
        <v>46966</v>
      </c>
      <c r="N145" s="166"/>
      <c r="O145" s="166"/>
      <c r="P145" s="166"/>
      <c r="Q145" s="166"/>
      <c r="R145" s="166"/>
      <c r="S145" s="166"/>
      <c r="T145" s="166"/>
      <c r="U145" s="166"/>
      <c r="V145" s="166"/>
      <c r="W145" s="166"/>
      <c r="X145" s="166"/>
      <c r="Y145" s="166"/>
      <c r="Z145" s="166"/>
      <c r="AA145" s="166"/>
      <c r="AB145" s="166"/>
      <c r="AC145" s="137">
        <f t="shared" si="53"/>
        <v>0</v>
      </c>
      <c r="AD145" s="167"/>
    </row>
    <row r="146" spans="1:30" outlineLevel="1" x14ac:dyDescent="0.25">
      <c r="B146" s="160" t="str">
        <f>IF(C146&gt;0,IFERROR(_xlfn.IFS(D146&lt;=DATE(YEAR('Basisdaten zum Projekt'!$E$12),MONTH('Basisdaten zum Projekt'!$E$12),1),'Basisdaten zum Projekt'!$A$12,D146&lt;=DATE(YEAR('Basisdaten zum Projekt'!$E$13),MONTH('Basisdaten zum Projekt'!$E$13),1),'Basisdaten zum Projekt'!$A$13,D146&lt;=DATE(YEAR('Basisdaten zum Projekt'!$E$14),MONTH('Basisdaten zum Projekt'!$E$14),1),'Basisdaten zum Projekt'!$A$14,D146&lt;=DATE(YEAR('Basisdaten zum Projekt'!$E$15),MONTH('Basisdaten zum Projekt'!$E$15),1),'Basisdaten zum Projekt'!$A$15,D146&lt;=DATE(YEAR('Basisdaten zum Projekt'!$E$16),MONTH('Basisdaten zum Projekt'!$E$16),1),'Basisdaten zum Projekt'!$A$16),""),"")</f>
        <v/>
      </c>
      <c r="C146" s="160">
        <f>IF(C145&gt;0,C145+1,IF(DATE(YEAR('Basisdaten zum Projekt'!$C$5),MONTH('Basisdaten zum Projekt'!$C$5),1)=D146,1,0))</f>
        <v>78</v>
      </c>
      <c r="D146" s="161">
        <f t="shared" si="54"/>
        <v>46997</v>
      </c>
      <c r="E146" s="162"/>
      <c r="F146" s="115">
        <f t="shared" si="51"/>
        <v>0</v>
      </c>
      <c r="G146" s="163"/>
      <c r="H146" s="162"/>
      <c r="I146" s="115">
        <f t="shared" si="52"/>
        <v>0</v>
      </c>
      <c r="J146" s="164"/>
      <c r="M146" s="161">
        <f t="shared" si="40"/>
        <v>46997</v>
      </c>
      <c r="N146" s="166"/>
      <c r="O146" s="166"/>
      <c r="P146" s="166"/>
      <c r="Q146" s="166"/>
      <c r="R146" s="166"/>
      <c r="S146" s="166"/>
      <c r="T146" s="166"/>
      <c r="U146" s="166"/>
      <c r="V146" s="166"/>
      <c r="W146" s="166"/>
      <c r="X146" s="166"/>
      <c r="Y146" s="166"/>
      <c r="Z146" s="166"/>
      <c r="AA146" s="166"/>
      <c r="AB146" s="166"/>
      <c r="AC146" s="137">
        <f t="shared" si="53"/>
        <v>0</v>
      </c>
      <c r="AD146" s="167"/>
    </row>
    <row r="147" spans="1:30" outlineLevel="1" x14ac:dyDescent="0.25">
      <c r="B147" s="160" t="str">
        <f>IF(C147&gt;0,IFERROR(_xlfn.IFS(D147&lt;=DATE(YEAR('Basisdaten zum Projekt'!$E$12),MONTH('Basisdaten zum Projekt'!$E$12),1),'Basisdaten zum Projekt'!$A$12,D147&lt;=DATE(YEAR('Basisdaten zum Projekt'!$E$13),MONTH('Basisdaten zum Projekt'!$E$13),1),'Basisdaten zum Projekt'!$A$13,D147&lt;=DATE(YEAR('Basisdaten zum Projekt'!$E$14),MONTH('Basisdaten zum Projekt'!$E$14),1),'Basisdaten zum Projekt'!$A$14,D147&lt;=DATE(YEAR('Basisdaten zum Projekt'!$E$15),MONTH('Basisdaten zum Projekt'!$E$15),1),'Basisdaten zum Projekt'!$A$15,D147&lt;=DATE(YEAR('Basisdaten zum Projekt'!$E$16),MONTH('Basisdaten zum Projekt'!$E$16),1),'Basisdaten zum Projekt'!$A$16),""),"")</f>
        <v/>
      </c>
      <c r="C147" s="160">
        <f>IF(C146&gt;0,C146+1,IF(DATE(YEAR('Basisdaten zum Projekt'!$C$5),MONTH('Basisdaten zum Projekt'!$C$5),1)=D147,1,0))</f>
        <v>79</v>
      </c>
      <c r="D147" s="161">
        <f t="shared" si="54"/>
        <v>47027</v>
      </c>
      <c r="E147" s="162"/>
      <c r="F147" s="115">
        <f t="shared" si="51"/>
        <v>0</v>
      </c>
      <c r="G147" s="163"/>
      <c r="H147" s="162"/>
      <c r="I147" s="115">
        <f t="shared" si="52"/>
        <v>0</v>
      </c>
      <c r="J147" s="164"/>
      <c r="M147" s="161">
        <f t="shared" si="40"/>
        <v>47027</v>
      </c>
      <c r="N147" s="166"/>
      <c r="O147" s="166"/>
      <c r="P147" s="166"/>
      <c r="Q147" s="166"/>
      <c r="R147" s="166"/>
      <c r="S147" s="166"/>
      <c r="T147" s="166"/>
      <c r="U147" s="166"/>
      <c r="V147" s="166"/>
      <c r="W147" s="166"/>
      <c r="X147" s="166"/>
      <c r="Y147" s="166"/>
      <c r="Z147" s="166"/>
      <c r="AA147" s="166"/>
      <c r="AB147" s="166"/>
      <c r="AC147" s="137">
        <f t="shared" si="53"/>
        <v>0</v>
      </c>
      <c r="AD147" s="167"/>
    </row>
    <row r="148" spans="1:30" outlineLevel="1" x14ac:dyDescent="0.25">
      <c r="B148" s="160" t="str">
        <f>IF(C148&gt;0,IFERROR(_xlfn.IFS(D148&lt;=DATE(YEAR('Basisdaten zum Projekt'!$E$12),MONTH('Basisdaten zum Projekt'!$E$12),1),'Basisdaten zum Projekt'!$A$12,D148&lt;=DATE(YEAR('Basisdaten zum Projekt'!$E$13),MONTH('Basisdaten zum Projekt'!$E$13),1),'Basisdaten zum Projekt'!$A$13,D148&lt;=DATE(YEAR('Basisdaten zum Projekt'!$E$14),MONTH('Basisdaten zum Projekt'!$E$14),1),'Basisdaten zum Projekt'!$A$14,D148&lt;=DATE(YEAR('Basisdaten zum Projekt'!$E$15),MONTH('Basisdaten zum Projekt'!$E$15),1),'Basisdaten zum Projekt'!$A$15,D148&lt;=DATE(YEAR('Basisdaten zum Projekt'!$E$16),MONTH('Basisdaten zum Projekt'!$E$16),1),'Basisdaten zum Projekt'!$A$16),""),"")</f>
        <v/>
      </c>
      <c r="C148" s="160">
        <f>IF(C147&gt;0,C147+1,IF(DATE(YEAR('Basisdaten zum Projekt'!$C$5),MONTH('Basisdaten zum Projekt'!$C$5),1)=D148,1,0))</f>
        <v>80</v>
      </c>
      <c r="D148" s="161">
        <f t="shared" si="54"/>
        <v>47058</v>
      </c>
      <c r="E148" s="162"/>
      <c r="F148" s="115">
        <f t="shared" si="51"/>
        <v>0</v>
      </c>
      <c r="G148" s="163"/>
      <c r="H148" s="162"/>
      <c r="I148" s="115">
        <f t="shared" si="52"/>
        <v>0</v>
      </c>
      <c r="J148" s="164"/>
      <c r="M148" s="161">
        <f t="shared" si="40"/>
        <v>47058</v>
      </c>
      <c r="N148" s="166"/>
      <c r="O148" s="166"/>
      <c r="P148" s="166"/>
      <c r="Q148" s="166"/>
      <c r="R148" s="166"/>
      <c r="S148" s="166"/>
      <c r="T148" s="166"/>
      <c r="U148" s="166"/>
      <c r="V148" s="166"/>
      <c r="W148" s="166"/>
      <c r="X148" s="166"/>
      <c r="Y148" s="166"/>
      <c r="Z148" s="166"/>
      <c r="AA148" s="166"/>
      <c r="AB148" s="166"/>
      <c r="AC148" s="137">
        <f t="shared" si="53"/>
        <v>0</v>
      </c>
      <c r="AD148" s="167"/>
    </row>
    <row r="149" spans="1:30" outlineLevel="1" x14ac:dyDescent="0.25">
      <c r="B149" s="160" t="str">
        <f>IF(C149&gt;0,IFERROR(_xlfn.IFS(D149&lt;=DATE(YEAR('Basisdaten zum Projekt'!$E$12),MONTH('Basisdaten zum Projekt'!$E$12),1),'Basisdaten zum Projekt'!$A$12,D149&lt;=DATE(YEAR('Basisdaten zum Projekt'!$E$13),MONTH('Basisdaten zum Projekt'!$E$13),1),'Basisdaten zum Projekt'!$A$13,D149&lt;=DATE(YEAR('Basisdaten zum Projekt'!$E$14),MONTH('Basisdaten zum Projekt'!$E$14),1),'Basisdaten zum Projekt'!$A$14,D149&lt;=DATE(YEAR('Basisdaten zum Projekt'!$E$15),MONTH('Basisdaten zum Projekt'!$E$15),1),'Basisdaten zum Projekt'!$A$15,D149&lt;=DATE(YEAR('Basisdaten zum Projekt'!$E$16),MONTH('Basisdaten zum Projekt'!$E$16),1),'Basisdaten zum Projekt'!$A$16),""),"")</f>
        <v/>
      </c>
      <c r="C149" s="160">
        <f>IF(C148&gt;0,C148+1,IF(DATE(YEAR('Basisdaten zum Projekt'!$C$5),MONTH('Basisdaten zum Projekt'!$C$5),1)=D149,1,0))</f>
        <v>81</v>
      </c>
      <c r="D149" s="161">
        <f t="shared" si="54"/>
        <v>47088</v>
      </c>
      <c r="E149" s="162"/>
      <c r="F149" s="115">
        <f t="shared" si="51"/>
        <v>0</v>
      </c>
      <c r="G149" s="163"/>
      <c r="H149" s="162"/>
      <c r="I149" s="115">
        <f t="shared" si="52"/>
        <v>0</v>
      </c>
      <c r="J149" s="164"/>
      <c r="M149" s="161">
        <f t="shared" si="40"/>
        <v>47088</v>
      </c>
      <c r="N149" s="166"/>
      <c r="O149" s="166"/>
      <c r="P149" s="166"/>
      <c r="Q149" s="166"/>
      <c r="R149" s="166"/>
      <c r="S149" s="166"/>
      <c r="T149" s="166"/>
      <c r="U149" s="166"/>
      <c r="V149" s="166"/>
      <c r="W149" s="166"/>
      <c r="X149" s="166"/>
      <c r="Y149" s="166"/>
      <c r="Z149" s="166"/>
      <c r="AA149" s="166"/>
      <c r="AB149" s="166"/>
      <c r="AC149" s="137">
        <f t="shared" si="53"/>
        <v>0</v>
      </c>
      <c r="AD149" s="167"/>
    </row>
    <row r="150" spans="1:30" ht="15.75" thickBot="1" x14ac:dyDescent="0.3">
      <c r="B150" s="169"/>
      <c r="C150" s="170"/>
      <c r="D150" s="171">
        <f>D149</f>
        <v>47088</v>
      </c>
      <c r="E150" s="172"/>
      <c r="F150" s="173">
        <f>SUM(F138:F149)</f>
        <v>0</v>
      </c>
      <c r="G150" s="174">
        <f>SUM(G138:G149)</f>
        <v>0</v>
      </c>
      <c r="H150" s="175"/>
      <c r="I150" s="173">
        <f>SUM(I138:I149)</f>
        <v>0</v>
      </c>
      <c r="J150" s="174">
        <f>SUM(J138:J149)</f>
        <v>0</v>
      </c>
      <c r="M150" s="171">
        <f t="shared" si="40"/>
        <v>47088</v>
      </c>
      <c r="N150" s="177">
        <f>SUM(N138:N149)</f>
        <v>0</v>
      </c>
      <c r="O150" s="177">
        <f>SUM(O138:O149)</f>
        <v>0</v>
      </c>
      <c r="P150" s="177">
        <f>SUM(P138:P149)</f>
        <v>0</v>
      </c>
      <c r="Q150" s="177">
        <f>SUM(Q138:Q149)</f>
        <v>0</v>
      </c>
      <c r="R150" s="177">
        <f>SUM(R138:R149)</f>
        <v>0</v>
      </c>
      <c r="S150" s="177">
        <f t="shared" ref="S150:AB150" si="55">SUM(S138:S149)</f>
        <v>0</v>
      </c>
      <c r="T150" s="177">
        <f t="shared" si="55"/>
        <v>0</v>
      </c>
      <c r="U150" s="177">
        <f t="shared" si="55"/>
        <v>0</v>
      </c>
      <c r="V150" s="177">
        <f t="shared" si="55"/>
        <v>0</v>
      </c>
      <c r="W150" s="177">
        <f t="shared" si="55"/>
        <v>0</v>
      </c>
      <c r="X150" s="177">
        <f t="shared" si="55"/>
        <v>0</v>
      </c>
      <c r="Y150" s="177">
        <f t="shared" si="55"/>
        <v>0</v>
      </c>
      <c r="Z150" s="177">
        <f t="shared" si="55"/>
        <v>0</v>
      </c>
      <c r="AA150" s="177">
        <f t="shared" si="55"/>
        <v>0</v>
      </c>
      <c r="AB150" s="177">
        <f t="shared" si="55"/>
        <v>0</v>
      </c>
      <c r="AC150" s="177">
        <f>SUM(AC138:AC149)</f>
        <v>0</v>
      </c>
      <c r="AD150" s="167"/>
    </row>
    <row r="151" spans="1:30" ht="28.5" customHeight="1" x14ac:dyDescent="0.25">
      <c r="A151" s="19"/>
      <c r="B151" s="19"/>
      <c r="C151" s="19"/>
      <c r="D151" s="19"/>
      <c r="N151" s="178">
        <f>IFERROR(N150/$H$6,0)</f>
        <v>0</v>
      </c>
      <c r="O151" s="178">
        <f>IFERROR(O150/$H$6,0)</f>
        <v>0</v>
      </c>
      <c r="P151" s="178">
        <f>IFERROR(P150/$H$6,0)</f>
        <v>0</v>
      </c>
      <c r="Q151" s="178">
        <f>IFERROR(Q150/$H$6,0)</f>
        <v>0</v>
      </c>
      <c r="R151" s="178">
        <f>IFERROR(R150/$H$6,0)</f>
        <v>0</v>
      </c>
      <c r="S151" s="178">
        <f t="shared" ref="S151:AB151" si="56">IFERROR(S150/$H$6,0)</f>
        <v>0</v>
      </c>
      <c r="T151" s="178">
        <f t="shared" si="56"/>
        <v>0</v>
      </c>
      <c r="U151" s="178">
        <f t="shared" si="56"/>
        <v>0</v>
      </c>
      <c r="V151" s="178">
        <f t="shared" si="56"/>
        <v>0</v>
      </c>
      <c r="W151" s="178">
        <f t="shared" si="56"/>
        <v>0</v>
      </c>
      <c r="X151" s="178">
        <f t="shared" si="56"/>
        <v>0</v>
      </c>
      <c r="Y151" s="178">
        <f t="shared" si="56"/>
        <v>0</v>
      </c>
      <c r="Z151" s="178">
        <f t="shared" si="56"/>
        <v>0</v>
      </c>
      <c r="AA151" s="178">
        <f t="shared" si="56"/>
        <v>0</v>
      </c>
      <c r="AB151" s="178">
        <f t="shared" si="56"/>
        <v>0</v>
      </c>
      <c r="AC151" s="178">
        <f>IFERROR(AC150/$H$6,0)</f>
        <v>0</v>
      </c>
      <c r="AD151" s="180" t="s">
        <v>370</v>
      </c>
    </row>
    <row r="152" spans="1:30" x14ac:dyDescent="0.25">
      <c r="A152" s="19"/>
      <c r="B152" s="19"/>
      <c r="C152" s="19"/>
      <c r="D152" s="19"/>
      <c r="N152" s="189"/>
      <c r="O152" s="189"/>
      <c r="P152" s="189"/>
      <c r="Q152" s="189"/>
      <c r="R152" s="189"/>
      <c r="S152" s="132"/>
      <c r="T152" s="132"/>
      <c r="U152" s="132"/>
      <c r="V152" s="132"/>
      <c r="W152" s="132"/>
      <c r="X152" s="132"/>
      <c r="Y152" s="132"/>
      <c r="Z152" s="132"/>
      <c r="AA152" s="132"/>
      <c r="AB152" s="132"/>
      <c r="AC152" s="189"/>
      <c r="AD152" s="188"/>
    </row>
    <row r="153" spans="1:30" x14ac:dyDescent="0.25">
      <c r="L153" s="168"/>
      <c r="N153" s="132"/>
      <c r="O153" s="132"/>
      <c r="P153" s="132"/>
      <c r="Q153" s="132"/>
      <c r="R153" s="132"/>
      <c r="AC153" s="132"/>
    </row>
    <row r="154" spans="1:30" x14ac:dyDescent="0.25">
      <c r="L154" s="168"/>
      <c r="N154" s="132"/>
      <c r="O154" s="132"/>
      <c r="P154" s="132"/>
      <c r="Q154" s="132"/>
      <c r="R154" s="132"/>
      <c r="AC154" s="132"/>
    </row>
    <row r="155" spans="1:30" x14ac:dyDescent="0.25">
      <c r="N155" s="132"/>
      <c r="O155" s="132"/>
      <c r="P155" s="132"/>
      <c r="Q155" s="132"/>
      <c r="R155" s="132"/>
      <c r="AC155" s="132"/>
    </row>
    <row r="156" spans="1:30" x14ac:dyDescent="0.25">
      <c r="N156" s="132"/>
      <c r="O156" s="132"/>
      <c r="P156" s="132"/>
      <c r="Q156" s="132"/>
      <c r="R156" s="132"/>
      <c r="AC156" s="132"/>
    </row>
    <row r="157" spans="1:30" x14ac:dyDescent="0.25">
      <c r="N157" s="132"/>
      <c r="O157" s="132"/>
      <c r="P157" s="132"/>
      <c r="Q157" s="132"/>
      <c r="R157" s="132"/>
      <c r="AC157" s="132"/>
    </row>
    <row r="158" spans="1:30" x14ac:dyDescent="0.25">
      <c r="N158" s="132"/>
      <c r="O158" s="132"/>
      <c r="P158" s="132"/>
      <c r="Q158" s="132"/>
      <c r="R158" s="132"/>
      <c r="AC158" s="132"/>
    </row>
    <row r="159" spans="1:30" x14ac:dyDescent="0.25">
      <c r="N159" s="132"/>
      <c r="O159" s="132"/>
      <c r="P159" s="132"/>
      <c r="Q159" s="132"/>
      <c r="R159" s="132"/>
      <c r="AC159" s="132"/>
    </row>
    <row r="160" spans="1:30" x14ac:dyDescent="0.25">
      <c r="N160" s="132"/>
      <c r="O160" s="132"/>
      <c r="P160" s="132"/>
      <c r="Q160" s="132"/>
      <c r="R160" s="132"/>
      <c r="AC160" s="132"/>
    </row>
    <row r="161" spans="14:29" x14ac:dyDescent="0.25">
      <c r="N161" s="132"/>
      <c r="O161" s="132"/>
      <c r="P161" s="132"/>
      <c r="Q161" s="132"/>
      <c r="R161" s="132"/>
      <c r="AC161" s="132"/>
    </row>
    <row r="162" spans="14:29" x14ac:dyDescent="0.25">
      <c r="N162" s="132"/>
      <c r="O162" s="132"/>
      <c r="P162" s="132"/>
      <c r="Q162" s="132"/>
      <c r="R162" s="132"/>
      <c r="AC162" s="132"/>
    </row>
    <row r="163" spans="14:29" x14ac:dyDescent="0.25">
      <c r="N163" s="132"/>
      <c r="O163" s="132"/>
      <c r="P163" s="132"/>
      <c r="Q163" s="132"/>
      <c r="R163" s="132"/>
      <c r="AC163" s="132"/>
    </row>
    <row r="164" spans="14:29" x14ac:dyDescent="0.25">
      <c r="N164" s="132"/>
      <c r="O164" s="132"/>
      <c r="P164" s="132"/>
      <c r="Q164" s="132"/>
      <c r="R164" s="132"/>
      <c r="AC164" s="132"/>
    </row>
    <row r="165" spans="14:29" x14ac:dyDescent="0.25">
      <c r="N165" s="132"/>
      <c r="O165" s="132"/>
      <c r="P165" s="132"/>
      <c r="Q165" s="132"/>
      <c r="R165" s="132"/>
      <c r="AC165" s="132"/>
    </row>
    <row r="166" spans="14:29" x14ac:dyDescent="0.25">
      <c r="N166" s="132"/>
      <c r="O166" s="132"/>
      <c r="P166" s="132"/>
      <c r="Q166" s="132"/>
      <c r="R166" s="132"/>
      <c r="AC166" s="132"/>
    </row>
    <row r="167" spans="14:29" x14ac:dyDescent="0.25">
      <c r="N167" s="132"/>
      <c r="O167" s="132"/>
      <c r="P167" s="132"/>
      <c r="Q167" s="132"/>
      <c r="R167" s="132"/>
      <c r="AC167" s="132"/>
    </row>
    <row r="168" spans="14:29" x14ac:dyDescent="0.25">
      <c r="N168" s="132"/>
      <c r="O168" s="132"/>
      <c r="P168" s="132"/>
      <c r="Q168" s="132"/>
      <c r="R168" s="132"/>
      <c r="AC168" s="132"/>
    </row>
    <row r="169" spans="14:29" x14ac:dyDescent="0.25">
      <c r="N169" s="132"/>
      <c r="O169" s="132"/>
      <c r="P169" s="132"/>
      <c r="Q169" s="132"/>
      <c r="R169" s="132"/>
      <c r="AC169" s="132"/>
    </row>
    <row r="170" spans="14:29" x14ac:dyDescent="0.25">
      <c r="N170" s="132"/>
      <c r="O170" s="132"/>
      <c r="P170" s="132"/>
      <c r="Q170" s="132"/>
      <c r="R170" s="132"/>
      <c r="AC170" s="132"/>
    </row>
    <row r="171" spans="14:29" x14ac:dyDescent="0.25">
      <c r="N171" s="132"/>
      <c r="O171" s="132"/>
      <c r="P171" s="132"/>
      <c r="Q171" s="132"/>
      <c r="R171" s="132"/>
      <c r="AC171" s="132"/>
    </row>
    <row r="172" spans="14:29" x14ac:dyDescent="0.25">
      <c r="N172" s="132"/>
      <c r="O172" s="132"/>
      <c r="P172" s="132"/>
      <c r="Q172" s="132"/>
      <c r="R172" s="132"/>
      <c r="AC172" s="132"/>
    </row>
    <row r="173" spans="14:29" x14ac:dyDescent="0.25">
      <c r="N173" s="132"/>
      <c r="O173" s="132"/>
      <c r="P173" s="132"/>
      <c r="Q173" s="132"/>
      <c r="R173" s="132"/>
      <c r="AC173" s="132"/>
    </row>
    <row r="174" spans="14:29" x14ac:dyDescent="0.25">
      <c r="N174" s="132"/>
      <c r="O174" s="132"/>
      <c r="P174" s="132"/>
      <c r="Q174" s="132"/>
      <c r="R174" s="132"/>
      <c r="AC174" s="132"/>
    </row>
    <row r="175" spans="14:29" x14ac:dyDescent="0.25">
      <c r="N175" s="132"/>
      <c r="O175" s="132"/>
      <c r="P175" s="132"/>
      <c r="Q175" s="132"/>
      <c r="R175" s="132"/>
      <c r="AC175" s="132"/>
    </row>
    <row r="176" spans="14:29" x14ac:dyDescent="0.25">
      <c r="N176" s="132"/>
      <c r="O176" s="132"/>
      <c r="P176" s="132"/>
      <c r="Q176" s="132"/>
      <c r="R176" s="132"/>
      <c r="AC176" s="132"/>
    </row>
    <row r="177" spans="14:18" x14ac:dyDescent="0.25">
      <c r="N177" s="132"/>
      <c r="O177" s="132"/>
      <c r="P177" s="132"/>
      <c r="Q177" s="132"/>
      <c r="R177" s="132"/>
    </row>
    <row r="178" spans="14:18" x14ac:dyDescent="0.25">
      <c r="N178" s="132"/>
      <c r="O178" s="132"/>
      <c r="P178" s="132"/>
      <c r="Q178" s="132"/>
      <c r="R178" s="132"/>
    </row>
    <row r="179" spans="14:18" x14ac:dyDescent="0.25">
      <c r="N179" s="132"/>
      <c r="O179" s="132"/>
      <c r="P179" s="132"/>
      <c r="Q179" s="132"/>
      <c r="R179" s="132"/>
    </row>
    <row r="180" spans="14:18" x14ac:dyDescent="0.25">
      <c r="N180" s="132"/>
      <c r="O180" s="132"/>
      <c r="P180" s="132"/>
      <c r="Q180" s="132"/>
      <c r="R180" s="132"/>
    </row>
  </sheetData>
  <mergeCells count="62">
    <mergeCell ref="C3:H3"/>
    <mergeCell ref="M3:AE3"/>
    <mergeCell ref="D6:E6"/>
    <mergeCell ref="C8:C13"/>
    <mergeCell ref="C17:K17"/>
    <mergeCell ref="M17:AE18"/>
    <mergeCell ref="C14:C15"/>
    <mergeCell ref="D14:D15"/>
    <mergeCell ref="C19:E19"/>
    <mergeCell ref="G19:I19"/>
    <mergeCell ref="A20:B20"/>
    <mergeCell ref="A21:A22"/>
    <mergeCell ref="B21:B22"/>
    <mergeCell ref="C21:C22"/>
    <mergeCell ref="D21:D22"/>
    <mergeCell ref="E21:E22"/>
    <mergeCell ref="F21:F22"/>
    <mergeCell ref="G21:G22"/>
    <mergeCell ref="H21:H22"/>
    <mergeCell ref="I21:I22"/>
    <mergeCell ref="J21:J22"/>
    <mergeCell ref="K21:K22"/>
    <mergeCell ref="A23:A24"/>
    <mergeCell ref="B23:B24"/>
    <mergeCell ref="C23:C24"/>
    <mergeCell ref="D23:D24"/>
    <mergeCell ref="E23:E24"/>
    <mergeCell ref="F23:F24"/>
    <mergeCell ref="A25:A26"/>
    <mergeCell ref="B25:B26"/>
    <mergeCell ref="C25:C26"/>
    <mergeCell ref="D25:D26"/>
    <mergeCell ref="E25:E26"/>
    <mergeCell ref="K25:K26"/>
    <mergeCell ref="G23:G24"/>
    <mergeCell ref="H23:H24"/>
    <mergeCell ref="I23:I24"/>
    <mergeCell ref="J23:J24"/>
    <mergeCell ref="K23:K24"/>
    <mergeCell ref="F25:F26"/>
    <mergeCell ref="G25:G26"/>
    <mergeCell ref="H25:H26"/>
    <mergeCell ref="I25:I26"/>
    <mergeCell ref="J25:J26"/>
    <mergeCell ref="A27:A28"/>
    <mergeCell ref="B27:B28"/>
    <mergeCell ref="C27:C28"/>
    <mergeCell ref="D27:D28"/>
    <mergeCell ref="E27:E28"/>
    <mergeCell ref="E46:G46"/>
    <mergeCell ref="H46:J46"/>
    <mergeCell ref="N46:AC46"/>
    <mergeCell ref="J27:J28"/>
    <mergeCell ref="K27:K28"/>
    <mergeCell ref="H35:H41"/>
    <mergeCell ref="B44:J44"/>
    <mergeCell ref="M44:AE44"/>
    <mergeCell ref="C32:I32"/>
    <mergeCell ref="F27:F28"/>
    <mergeCell ref="G27:G28"/>
    <mergeCell ref="H27:H28"/>
    <mergeCell ref="I27:I28"/>
  </mergeCells>
  <conditionalFormatting sqref="J30">
    <cfRule type="cellIs" dxfId="235" priority="221" operator="notEqual">
      <formula>0</formula>
    </cfRule>
  </conditionalFormatting>
  <conditionalFormatting sqref="C48:C59 F48 C93:C104 C108:C119 C123:C134 C138:C149 F50 G151:G186">
    <cfRule type="cellIs" dxfId="234" priority="220" operator="equal">
      <formula>0</formula>
    </cfRule>
  </conditionalFormatting>
  <conditionalFormatting sqref="AC48:AC59">
    <cfRule type="cellIs" dxfId="233" priority="219" operator="equal">
      <formula>0</formula>
    </cfRule>
  </conditionalFormatting>
  <conditionalFormatting sqref="F60:F62">
    <cfRule type="cellIs" dxfId="232" priority="218" operator="equal">
      <formula>0</formula>
    </cfRule>
  </conditionalFormatting>
  <conditionalFormatting sqref="F49">
    <cfRule type="cellIs" dxfId="231" priority="217" operator="equal">
      <formula>0</formula>
    </cfRule>
  </conditionalFormatting>
  <conditionalFormatting sqref="F75:F77">
    <cfRule type="cellIs" dxfId="230" priority="216" operator="equal">
      <formula>0</formula>
    </cfRule>
  </conditionalFormatting>
  <conditionalFormatting sqref="F90:F92">
    <cfRule type="cellIs" dxfId="229" priority="215" operator="equal">
      <formula>0</formula>
    </cfRule>
  </conditionalFormatting>
  <conditionalFormatting sqref="F105:F107">
    <cfRule type="cellIs" dxfId="228" priority="214" operator="equal">
      <formula>0</formula>
    </cfRule>
  </conditionalFormatting>
  <conditionalFormatting sqref="F120:F122">
    <cfRule type="cellIs" dxfId="227" priority="213" operator="equal">
      <formula>0</formula>
    </cfRule>
  </conditionalFormatting>
  <conditionalFormatting sqref="F135:F137">
    <cfRule type="cellIs" dxfId="226" priority="212" operator="equal">
      <formula>0</formula>
    </cfRule>
  </conditionalFormatting>
  <conditionalFormatting sqref="F51:F59">
    <cfRule type="cellIs" dxfId="225" priority="211" operator="equal">
      <formula>0</formula>
    </cfRule>
  </conditionalFormatting>
  <conditionalFormatting sqref="E42:H43 AC15:AC16">
    <cfRule type="cellIs" dxfId="224" priority="210" operator="equal">
      <formula>0</formula>
    </cfRule>
  </conditionalFormatting>
  <conditionalFormatting sqref="I43:J43">
    <cfRule type="cellIs" dxfId="223" priority="209" operator="notEqual">
      <formula>0</formula>
    </cfRule>
  </conditionalFormatting>
  <conditionalFormatting sqref="K30:K31">
    <cfRule type="cellIs" dxfId="222" priority="207" operator="notEqual">
      <formula>0</formula>
    </cfRule>
  </conditionalFormatting>
  <conditionalFormatting sqref="I42:J42">
    <cfRule type="cellIs" dxfId="221" priority="206" operator="equal">
      <formula>0</formula>
    </cfRule>
  </conditionalFormatting>
  <conditionalFormatting sqref="B93:B104 B108:B119 B122:B134 B138:B149 B48:B59">
    <cfRule type="cellIs" dxfId="220" priority="205" operator="equal">
      <formula>"P1"</formula>
    </cfRule>
  </conditionalFormatting>
  <conditionalFormatting sqref="B93:B104 B108:B119 B122:B134 B138:B149 B48:B59">
    <cfRule type="cellIs" dxfId="219" priority="204" operator="equal">
      <formula>"P2"</formula>
    </cfRule>
  </conditionalFormatting>
  <conditionalFormatting sqref="B93:B104 B108:B119 B122:B134 B138:B149 B48:B59">
    <cfRule type="cellIs" dxfId="218" priority="203" operator="equal">
      <formula>"P3"</formula>
    </cfRule>
  </conditionalFormatting>
  <conditionalFormatting sqref="B93:B104 B108:B119 B122:B134 B138:B149 B48:B59">
    <cfRule type="cellIs" dxfId="217" priority="202" operator="equal">
      <formula>"P4"</formula>
    </cfRule>
  </conditionalFormatting>
  <conditionalFormatting sqref="B93:B104 B108:B119 B123:B134 B138:B149 B48:B59">
    <cfRule type="cellIs" dxfId="216" priority="201" operator="equal">
      <formula>"P5"</formula>
    </cfRule>
  </conditionalFormatting>
  <conditionalFormatting sqref="I48 I50">
    <cfRule type="cellIs" dxfId="215" priority="200" operator="equal">
      <formula>0</formula>
    </cfRule>
  </conditionalFormatting>
  <conditionalFormatting sqref="I60">
    <cfRule type="cellIs" dxfId="214" priority="199" operator="equal">
      <formula>0</formula>
    </cfRule>
  </conditionalFormatting>
  <conditionalFormatting sqref="I49">
    <cfRule type="cellIs" dxfId="213" priority="198" operator="equal">
      <formula>0</formula>
    </cfRule>
  </conditionalFormatting>
  <conditionalFormatting sqref="I51:I59">
    <cfRule type="cellIs" dxfId="212" priority="197" operator="equal">
      <formula>0</formula>
    </cfRule>
  </conditionalFormatting>
  <conditionalFormatting sqref="I75">
    <cfRule type="cellIs" dxfId="211" priority="196" operator="equal">
      <formula>0</formula>
    </cfRule>
  </conditionalFormatting>
  <conditionalFormatting sqref="I90">
    <cfRule type="cellIs" dxfId="210" priority="195" operator="equal">
      <formula>0</formula>
    </cfRule>
  </conditionalFormatting>
  <conditionalFormatting sqref="I105">
    <cfRule type="cellIs" dxfId="209" priority="194" operator="equal">
      <formula>0</formula>
    </cfRule>
  </conditionalFormatting>
  <conditionalFormatting sqref="I120">
    <cfRule type="cellIs" dxfId="208" priority="193" operator="equal">
      <formula>0</formula>
    </cfRule>
  </conditionalFormatting>
  <conditionalFormatting sqref="I135">
    <cfRule type="cellIs" dxfId="207" priority="192" operator="equal">
      <formula>0</formula>
    </cfRule>
  </conditionalFormatting>
  <conditionalFormatting sqref="H62">
    <cfRule type="cellIs" dxfId="206" priority="191" operator="equal">
      <formula>0</formula>
    </cfRule>
  </conditionalFormatting>
  <conditionalFormatting sqref="H77">
    <cfRule type="cellIs" dxfId="205" priority="190" operator="equal">
      <formula>0</formula>
    </cfRule>
  </conditionalFormatting>
  <conditionalFormatting sqref="H92">
    <cfRule type="cellIs" dxfId="204" priority="189" operator="equal">
      <formula>0</formula>
    </cfRule>
  </conditionalFormatting>
  <conditionalFormatting sqref="H107">
    <cfRule type="cellIs" dxfId="203" priority="188" operator="equal">
      <formula>0</formula>
    </cfRule>
  </conditionalFormatting>
  <conditionalFormatting sqref="H122">
    <cfRule type="cellIs" dxfId="202" priority="187" operator="equal">
      <formula>0</formula>
    </cfRule>
  </conditionalFormatting>
  <conditionalFormatting sqref="H137">
    <cfRule type="cellIs" dxfId="201" priority="186" operator="equal">
      <formula>0</formula>
    </cfRule>
  </conditionalFormatting>
  <conditionalFormatting sqref="F63 F65">
    <cfRule type="cellIs" dxfId="200" priority="185" operator="equal">
      <formula>0</formula>
    </cfRule>
  </conditionalFormatting>
  <conditionalFormatting sqref="F64">
    <cfRule type="cellIs" dxfId="199" priority="184" operator="equal">
      <formula>0</formula>
    </cfRule>
  </conditionalFormatting>
  <conditionalFormatting sqref="F66:F74">
    <cfRule type="cellIs" dxfId="198" priority="183" operator="equal">
      <formula>0</formula>
    </cfRule>
  </conditionalFormatting>
  <conditionalFormatting sqref="I63 I65">
    <cfRule type="cellIs" dxfId="197" priority="182" operator="equal">
      <formula>0</formula>
    </cfRule>
  </conditionalFormatting>
  <conditionalFormatting sqref="I64">
    <cfRule type="cellIs" dxfId="196" priority="181" operator="equal">
      <formula>0</formula>
    </cfRule>
  </conditionalFormatting>
  <conditionalFormatting sqref="I66:I74">
    <cfRule type="cellIs" dxfId="195" priority="180" operator="equal">
      <formula>0</formula>
    </cfRule>
  </conditionalFormatting>
  <conditionalFormatting sqref="E66:E74">
    <cfRule type="expression" dxfId="194" priority="179">
      <formula>$B66=""</formula>
    </cfRule>
  </conditionalFormatting>
  <conditionalFormatting sqref="G66:G74">
    <cfRule type="expression" dxfId="193" priority="178">
      <formula>$B66=""</formula>
    </cfRule>
  </conditionalFormatting>
  <conditionalFormatting sqref="H66:H74">
    <cfRule type="expression" dxfId="192" priority="177">
      <formula>$B66=""</formula>
    </cfRule>
  </conditionalFormatting>
  <conditionalFormatting sqref="J66:J74">
    <cfRule type="expression" dxfId="191" priority="176">
      <formula>$B66=""</formula>
    </cfRule>
  </conditionalFormatting>
  <conditionalFormatting sqref="F78 F80">
    <cfRule type="cellIs" dxfId="190" priority="175" operator="equal">
      <formula>0</formula>
    </cfRule>
  </conditionalFormatting>
  <conditionalFormatting sqref="F79">
    <cfRule type="cellIs" dxfId="189" priority="174" operator="equal">
      <formula>0</formula>
    </cfRule>
  </conditionalFormatting>
  <conditionalFormatting sqref="F81:F89">
    <cfRule type="cellIs" dxfId="188" priority="173" operator="equal">
      <formula>0</formula>
    </cfRule>
  </conditionalFormatting>
  <conditionalFormatting sqref="I78 I80">
    <cfRule type="cellIs" dxfId="187" priority="172" operator="equal">
      <formula>0</formula>
    </cfRule>
  </conditionalFormatting>
  <conditionalFormatting sqref="I79">
    <cfRule type="cellIs" dxfId="186" priority="171" operator="equal">
      <formula>0</formula>
    </cfRule>
  </conditionalFormatting>
  <conditionalFormatting sqref="I81:I89">
    <cfRule type="cellIs" dxfId="185" priority="170" operator="equal">
      <formula>0</formula>
    </cfRule>
  </conditionalFormatting>
  <conditionalFormatting sqref="E78:E89">
    <cfRule type="expression" dxfId="184" priority="169">
      <formula>$B78=""</formula>
    </cfRule>
  </conditionalFormatting>
  <conditionalFormatting sqref="G78:G89">
    <cfRule type="expression" dxfId="183" priority="168">
      <formula>$B78=""</formula>
    </cfRule>
  </conditionalFormatting>
  <conditionalFormatting sqref="H78:H89">
    <cfRule type="expression" dxfId="182" priority="167">
      <formula>$B78=""</formula>
    </cfRule>
  </conditionalFormatting>
  <conditionalFormatting sqref="J78:J89">
    <cfRule type="expression" dxfId="181" priority="166">
      <formula>$B78=""</formula>
    </cfRule>
  </conditionalFormatting>
  <conditionalFormatting sqref="F93 F95">
    <cfRule type="cellIs" dxfId="180" priority="165" operator="equal">
      <formula>0</formula>
    </cfRule>
  </conditionalFormatting>
  <conditionalFormatting sqref="F94">
    <cfRule type="cellIs" dxfId="179" priority="164" operator="equal">
      <formula>0</formula>
    </cfRule>
  </conditionalFormatting>
  <conditionalFormatting sqref="F96:F104">
    <cfRule type="cellIs" dxfId="178" priority="163" operator="equal">
      <formula>0</formula>
    </cfRule>
  </conditionalFormatting>
  <conditionalFormatting sqref="I93 I95">
    <cfRule type="cellIs" dxfId="177" priority="162" operator="equal">
      <formula>0</formula>
    </cfRule>
  </conditionalFormatting>
  <conditionalFormatting sqref="I94">
    <cfRule type="cellIs" dxfId="176" priority="161" operator="equal">
      <formula>0</formula>
    </cfRule>
  </conditionalFormatting>
  <conditionalFormatting sqref="I96:I104">
    <cfRule type="cellIs" dxfId="175" priority="160" operator="equal">
      <formula>0</formula>
    </cfRule>
  </conditionalFormatting>
  <conditionalFormatting sqref="E93:E104">
    <cfRule type="expression" dxfId="174" priority="159">
      <formula>$B93=""</formula>
    </cfRule>
  </conditionalFormatting>
  <conditionalFormatting sqref="G93:G104">
    <cfRule type="expression" dxfId="173" priority="158">
      <formula>$B93=""</formula>
    </cfRule>
  </conditionalFormatting>
  <conditionalFormatting sqref="H93:H104">
    <cfRule type="expression" dxfId="172" priority="157">
      <formula>$B93=""</formula>
    </cfRule>
  </conditionalFormatting>
  <conditionalFormatting sqref="J93:J104">
    <cfRule type="expression" dxfId="171" priority="156">
      <formula>$B93=""</formula>
    </cfRule>
  </conditionalFormatting>
  <conditionalFormatting sqref="F108 F110">
    <cfRule type="cellIs" dxfId="170" priority="155" operator="equal">
      <formula>0</formula>
    </cfRule>
  </conditionalFormatting>
  <conditionalFormatting sqref="F109">
    <cfRule type="cellIs" dxfId="169" priority="154" operator="equal">
      <formula>0</formula>
    </cfRule>
  </conditionalFormatting>
  <conditionalFormatting sqref="F111:F119">
    <cfRule type="cellIs" dxfId="168" priority="153" operator="equal">
      <formula>0</formula>
    </cfRule>
  </conditionalFormatting>
  <conditionalFormatting sqref="I108 I110">
    <cfRule type="cellIs" dxfId="167" priority="152" operator="equal">
      <formula>0</formula>
    </cfRule>
  </conditionalFormatting>
  <conditionalFormatting sqref="I109">
    <cfRule type="cellIs" dxfId="166" priority="151" operator="equal">
      <formula>0</formula>
    </cfRule>
  </conditionalFormatting>
  <conditionalFormatting sqref="I111:I119">
    <cfRule type="cellIs" dxfId="165" priority="150" operator="equal">
      <formula>0</formula>
    </cfRule>
  </conditionalFormatting>
  <conditionalFormatting sqref="E108:E119">
    <cfRule type="expression" dxfId="164" priority="149">
      <formula>$B108=""</formula>
    </cfRule>
  </conditionalFormatting>
  <conditionalFormatting sqref="G108:G119">
    <cfRule type="expression" dxfId="163" priority="148">
      <formula>$B108=""</formula>
    </cfRule>
  </conditionalFormatting>
  <conditionalFormatting sqref="H108:H119">
    <cfRule type="expression" dxfId="162" priority="147">
      <formula>$B108=""</formula>
    </cfRule>
  </conditionalFormatting>
  <conditionalFormatting sqref="J108:J119">
    <cfRule type="expression" dxfId="161" priority="146">
      <formula>$B108=""</formula>
    </cfRule>
  </conditionalFormatting>
  <conditionalFormatting sqref="F123 F125">
    <cfRule type="cellIs" dxfId="160" priority="145" operator="equal">
      <formula>0</formula>
    </cfRule>
  </conditionalFormatting>
  <conditionalFormatting sqref="F124">
    <cfRule type="cellIs" dxfId="159" priority="144" operator="equal">
      <formula>0</formula>
    </cfRule>
  </conditionalFormatting>
  <conditionalFormatting sqref="F126:F134">
    <cfRule type="cellIs" dxfId="158" priority="143" operator="equal">
      <formula>0</formula>
    </cfRule>
  </conditionalFormatting>
  <conditionalFormatting sqref="I123 I125">
    <cfRule type="cellIs" dxfId="157" priority="142" operator="equal">
      <formula>0</formula>
    </cfRule>
  </conditionalFormatting>
  <conditionalFormatting sqref="I124">
    <cfRule type="cellIs" dxfId="156" priority="141" operator="equal">
      <formula>0</formula>
    </cfRule>
  </conditionalFormatting>
  <conditionalFormatting sqref="I126:I134">
    <cfRule type="cellIs" dxfId="155" priority="140" operator="equal">
      <formula>0</formula>
    </cfRule>
  </conditionalFormatting>
  <conditionalFormatting sqref="E123:E134">
    <cfRule type="expression" dxfId="154" priority="139">
      <formula>$B123=""</formula>
    </cfRule>
  </conditionalFormatting>
  <conditionalFormatting sqref="G123:G134">
    <cfRule type="expression" dxfId="153" priority="138">
      <formula>$B123=""</formula>
    </cfRule>
  </conditionalFormatting>
  <conditionalFormatting sqref="H123:H134">
    <cfRule type="expression" dxfId="152" priority="137">
      <formula>$B123=""</formula>
    </cfRule>
  </conditionalFormatting>
  <conditionalFormatting sqref="J123:J134">
    <cfRule type="expression" dxfId="151" priority="136">
      <formula>$B123=""</formula>
    </cfRule>
  </conditionalFormatting>
  <conditionalFormatting sqref="F150">
    <cfRule type="cellIs" dxfId="150" priority="135" operator="equal">
      <formula>0</formula>
    </cfRule>
  </conditionalFormatting>
  <conditionalFormatting sqref="I150">
    <cfRule type="cellIs" dxfId="149" priority="134" operator="equal">
      <formula>0</formula>
    </cfRule>
  </conditionalFormatting>
  <conditionalFormatting sqref="F138 F140">
    <cfRule type="cellIs" dxfId="148" priority="133" operator="equal">
      <formula>0</formula>
    </cfRule>
  </conditionalFormatting>
  <conditionalFormatting sqref="F139">
    <cfRule type="cellIs" dxfId="147" priority="132" operator="equal">
      <formula>0</formula>
    </cfRule>
  </conditionalFormatting>
  <conditionalFormatting sqref="F141:F149">
    <cfRule type="cellIs" dxfId="146" priority="131" operator="equal">
      <formula>0</formula>
    </cfRule>
  </conditionalFormatting>
  <conditionalFormatting sqref="I138 I140">
    <cfRule type="cellIs" dxfId="145" priority="130" operator="equal">
      <formula>0</formula>
    </cfRule>
  </conditionalFormatting>
  <conditionalFormatting sqref="I139">
    <cfRule type="cellIs" dxfId="144" priority="129" operator="equal">
      <formula>0</formula>
    </cfRule>
  </conditionalFormatting>
  <conditionalFormatting sqref="I141:I149">
    <cfRule type="cellIs" dxfId="143" priority="128" operator="equal">
      <formula>0</formula>
    </cfRule>
  </conditionalFormatting>
  <conditionalFormatting sqref="E138:E149">
    <cfRule type="expression" dxfId="142" priority="127">
      <formula>$B138=""</formula>
    </cfRule>
  </conditionalFormatting>
  <conditionalFormatting sqref="G138:G149">
    <cfRule type="expression" dxfId="141" priority="126">
      <formula>$B138=""</formula>
    </cfRule>
  </conditionalFormatting>
  <conditionalFormatting sqref="H138:H149">
    <cfRule type="expression" dxfId="140" priority="125">
      <formula>$B138=""</formula>
    </cfRule>
  </conditionalFormatting>
  <conditionalFormatting sqref="J138:J149">
    <cfRule type="expression" dxfId="139" priority="124">
      <formula>$B138=""</formula>
    </cfRule>
  </conditionalFormatting>
  <conditionalFormatting sqref="E57:E59">
    <cfRule type="expression" dxfId="138" priority="123">
      <formula>$B57=""</formula>
    </cfRule>
  </conditionalFormatting>
  <conditionalFormatting sqref="E55:E56">
    <cfRule type="expression" dxfId="137" priority="122">
      <formula>$B55=""</formula>
    </cfRule>
  </conditionalFormatting>
  <conditionalFormatting sqref="G57:G59">
    <cfRule type="expression" dxfId="136" priority="121">
      <formula>$B57=""</formula>
    </cfRule>
  </conditionalFormatting>
  <conditionalFormatting sqref="G55:G56">
    <cfRule type="expression" dxfId="135" priority="120">
      <formula>$B55=""</formula>
    </cfRule>
  </conditionalFormatting>
  <conditionalFormatting sqref="H57:H59">
    <cfRule type="expression" dxfId="134" priority="119">
      <formula>$B57=""</formula>
    </cfRule>
  </conditionalFormatting>
  <conditionalFormatting sqref="H55:H56">
    <cfRule type="expression" dxfId="133" priority="118">
      <formula>$B55=""</formula>
    </cfRule>
  </conditionalFormatting>
  <conditionalFormatting sqref="J57:J59">
    <cfRule type="expression" dxfId="132" priority="117">
      <formula>$B57=""</formula>
    </cfRule>
  </conditionalFormatting>
  <conditionalFormatting sqref="J55:J56">
    <cfRule type="expression" dxfId="131" priority="116">
      <formula>$B55=""</formula>
    </cfRule>
  </conditionalFormatting>
  <conditionalFormatting sqref="G63">
    <cfRule type="expression" dxfId="130" priority="115">
      <formula>$B63=""</formula>
    </cfRule>
  </conditionalFormatting>
  <conditionalFormatting sqref="H63">
    <cfRule type="expression" dxfId="129" priority="114">
      <formula>$B63=""</formula>
    </cfRule>
  </conditionalFormatting>
  <conditionalFormatting sqref="J63">
    <cfRule type="expression" dxfId="128" priority="113">
      <formula>$B63=""</formula>
    </cfRule>
  </conditionalFormatting>
  <conditionalFormatting sqref="N11:R14 AD11:AD14">
    <cfRule type="cellIs" dxfId="127" priority="112" operator="equal">
      <formula>0</formula>
    </cfRule>
  </conditionalFormatting>
  <conditionalFormatting sqref="N6">
    <cfRule type="cellIs" dxfId="126" priority="111" operator="equal">
      <formula>0</formula>
    </cfRule>
  </conditionalFormatting>
  <conditionalFormatting sqref="N6:AB14 AD6:AD14">
    <cfRule type="cellIs" dxfId="125" priority="110" operator="equal">
      <formula>0</formula>
    </cfRule>
  </conditionalFormatting>
  <conditionalFormatting sqref="AD28 AD26 AD24 AD22">
    <cfRule type="cellIs" dxfId="124" priority="109" operator="equal">
      <formula>0</formula>
    </cfRule>
  </conditionalFormatting>
  <conditionalFormatting sqref="AE22:AE26">
    <cfRule type="cellIs" dxfId="123" priority="108" operator="equal">
      <formula>"""adjustment needed"""</formula>
    </cfRule>
  </conditionalFormatting>
  <conditionalFormatting sqref="AE22 AE24 AE26">
    <cfRule type="cellIs" dxfId="122" priority="107" operator="equal">
      <formula>"adjustment needed"</formula>
    </cfRule>
  </conditionalFormatting>
  <conditionalFormatting sqref="AE28">
    <cfRule type="cellIs" dxfId="121" priority="106" operator="equal">
      <formula>"""adjustment needed"""</formula>
    </cfRule>
  </conditionalFormatting>
  <conditionalFormatting sqref="AE28">
    <cfRule type="cellIs" dxfId="120" priority="105" operator="equal">
      <formula>"adjustment needed"</formula>
    </cfRule>
  </conditionalFormatting>
  <conditionalFormatting sqref="AD21:AD29">
    <cfRule type="cellIs" dxfId="119" priority="104" operator="equal">
      <formula>0</formula>
    </cfRule>
  </conditionalFormatting>
  <conditionalFormatting sqref="C63:C74">
    <cfRule type="cellIs" dxfId="118" priority="103" operator="equal">
      <formula>0</formula>
    </cfRule>
  </conditionalFormatting>
  <conditionalFormatting sqref="B63 B65:B74">
    <cfRule type="cellIs" dxfId="117" priority="102" operator="equal">
      <formula>"P4"</formula>
    </cfRule>
  </conditionalFormatting>
  <conditionalFormatting sqref="B63 B65:B74">
    <cfRule type="cellIs" dxfId="116" priority="100" operator="equal">
      <formula>"P1"</formula>
    </cfRule>
  </conditionalFormatting>
  <conditionalFormatting sqref="B63 B65:B74">
    <cfRule type="cellIs" dxfId="115" priority="99" operator="equal">
      <formula>"P2"</formula>
    </cfRule>
  </conditionalFormatting>
  <conditionalFormatting sqref="B63 B65:B74">
    <cfRule type="cellIs" dxfId="114" priority="98" operator="equal">
      <formula>"P3"</formula>
    </cfRule>
  </conditionalFormatting>
  <conditionalFormatting sqref="B63 B65:B74">
    <cfRule type="cellIs" dxfId="113" priority="97" operator="equal">
      <formula>"P5"</formula>
    </cfRule>
  </conditionalFormatting>
  <conditionalFormatting sqref="C78:C89">
    <cfRule type="cellIs" dxfId="112" priority="96" operator="equal">
      <formula>0</formula>
    </cfRule>
  </conditionalFormatting>
  <conditionalFormatting sqref="B78:B89">
    <cfRule type="cellIs" dxfId="111" priority="94" operator="equal">
      <formula>"P1"</formula>
    </cfRule>
  </conditionalFormatting>
  <conditionalFormatting sqref="B78:B89">
    <cfRule type="cellIs" dxfId="110" priority="93" operator="equal">
      <formula>"P2"</formula>
    </cfRule>
  </conditionalFormatting>
  <conditionalFormatting sqref="B78:B89">
    <cfRule type="cellIs" dxfId="109" priority="92" operator="equal">
      <formula>"P3"</formula>
    </cfRule>
  </conditionalFormatting>
  <conditionalFormatting sqref="B78:B89">
    <cfRule type="cellIs" dxfId="108" priority="91" operator="equal">
      <formula>"P4"</formula>
    </cfRule>
  </conditionalFormatting>
  <conditionalFormatting sqref="B78:B89">
    <cfRule type="cellIs" dxfId="107" priority="90" operator="equal">
      <formula>"P5"</formula>
    </cfRule>
  </conditionalFormatting>
  <conditionalFormatting sqref="E48:E51">
    <cfRule type="expression" dxfId="106" priority="89">
      <formula>$B48=""</formula>
    </cfRule>
  </conditionalFormatting>
  <conditionalFormatting sqref="G48:G51">
    <cfRule type="expression" dxfId="105" priority="88">
      <formula>$B48=""</formula>
    </cfRule>
  </conditionalFormatting>
  <conditionalFormatting sqref="H48:H51">
    <cfRule type="expression" dxfId="104" priority="87">
      <formula>$B48=""</formula>
    </cfRule>
  </conditionalFormatting>
  <conditionalFormatting sqref="J48:J49">
    <cfRule type="expression" dxfId="103" priority="86">
      <formula>$B48=""</formula>
    </cfRule>
  </conditionalFormatting>
  <conditionalFormatting sqref="J50:J51">
    <cfRule type="expression" dxfId="102" priority="85">
      <formula>$B50=""</formula>
    </cfRule>
  </conditionalFormatting>
  <conditionalFormatting sqref="E63">
    <cfRule type="expression" dxfId="101" priority="84">
      <formula>$B63=""</formula>
    </cfRule>
  </conditionalFormatting>
  <conditionalFormatting sqref="H35:H41">
    <cfRule type="expression" dxfId="100" priority="83">
      <formula>$D14="yes"</formula>
    </cfRule>
  </conditionalFormatting>
  <conditionalFormatting sqref="B64">
    <cfRule type="cellIs" dxfId="99" priority="82" operator="equal">
      <formula>"P1"</formula>
    </cfRule>
  </conditionalFormatting>
  <conditionalFormatting sqref="B64">
    <cfRule type="cellIs" dxfId="98" priority="81" operator="equal">
      <formula>"P2"</formula>
    </cfRule>
  </conditionalFormatting>
  <conditionalFormatting sqref="B64">
    <cfRule type="cellIs" dxfId="97" priority="80" operator="equal">
      <formula>"P3"</formula>
    </cfRule>
  </conditionalFormatting>
  <conditionalFormatting sqref="B64">
    <cfRule type="cellIs" dxfId="96" priority="79" operator="equal">
      <formula>"P4"</formula>
    </cfRule>
  </conditionalFormatting>
  <conditionalFormatting sqref="B64">
    <cfRule type="cellIs" dxfId="95" priority="78" operator="equal">
      <formula>"P5"</formula>
    </cfRule>
  </conditionalFormatting>
  <conditionalFormatting sqref="D48:D60">
    <cfRule type="expression" dxfId="94" priority="77">
      <formula>$D$48=0</formula>
    </cfRule>
  </conditionalFormatting>
  <conditionalFormatting sqref="D49:D59">
    <cfRule type="cellIs" dxfId="93" priority="76" operator="equal">
      <formula>0</formula>
    </cfRule>
  </conditionalFormatting>
  <conditionalFormatting sqref="D63:D75">
    <cfRule type="expression" dxfId="92" priority="75">
      <formula>$D$48=0</formula>
    </cfRule>
  </conditionalFormatting>
  <conditionalFormatting sqref="D64:D74">
    <cfRule type="cellIs" dxfId="91" priority="74" operator="equal">
      <formula>0</formula>
    </cfRule>
  </conditionalFormatting>
  <conditionalFormatting sqref="D78:D90">
    <cfRule type="expression" dxfId="90" priority="73">
      <formula>$D$48=0</formula>
    </cfRule>
  </conditionalFormatting>
  <conditionalFormatting sqref="D79:D89">
    <cfRule type="cellIs" dxfId="89" priority="72" operator="equal">
      <formula>0</formula>
    </cfRule>
  </conditionalFormatting>
  <conditionalFormatting sqref="D93:D105">
    <cfRule type="expression" dxfId="88" priority="71">
      <formula>$D$48=0</formula>
    </cfRule>
  </conditionalFormatting>
  <conditionalFormatting sqref="D94:D104">
    <cfRule type="cellIs" dxfId="87" priority="70" operator="equal">
      <formula>0</formula>
    </cfRule>
  </conditionalFormatting>
  <conditionalFormatting sqref="D108:D120">
    <cfRule type="expression" dxfId="86" priority="69">
      <formula>$D$48=0</formula>
    </cfRule>
  </conditionalFormatting>
  <conditionalFormatting sqref="D109:D119">
    <cfRule type="cellIs" dxfId="85" priority="68" operator="equal">
      <formula>0</formula>
    </cfRule>
  </conditionalFormatting>
  <conditionalFormatting sqref="D123:D135">
    <cfRule type="expression" dxfId="84" priority="67">
      <formula>$D$48=0</formula>
    </cfRule>
  </conditionalFormatting>
  <conditionalFormatting sqref="D124:D134">
    <cfRule type="cellIs" dxfId="83" priority="66" operator="equal">
      <formula>0</formula>
    </cfRule>
  </conditionalFormatting>
  <conditionalFormatting sqref="D138:D150">
    <cfRule type="expression" dxfId="82" priority="65">
      <formula>$D$48=0</formula>
    </cfRule>
  </conditionalFormatting>
  <conditionalFormatting sqref="D139:D149">
    <cfRule type="cellIs" dxfId="81" priority="64" operator="equal">
      <formula>0</formula>
    </cfRule>
  </conditionalFormatting>
  <conditionalFormatting sqref="M48:M59">
    <cfRule type="expression" dxfId="80" priority="63">
      <formula>$D$48=0</formula>
    </cfRule>
  </conditionalFormatting>
  <conditionalFormatting sqref="M49:M59">
    <cfRule type="cellIs" dxfId="79" priority="62" operator="equal">
      <formula>0</formula>
    </cfRule>
  </conditionalFormatting>
  <conditionalFormatting sqref="N62:S62 N77:S77 N92:S92 N107:S107 N122:S122 N137:S137 N60:AC61 N75:AC76 N90:AC91 N105:AC106 N120:AC121 N135:AC136 N150:AC151">
    <cfRule type="cellIs" dxfId="78" priority="46" operator="equal">
      <formula>0</formula>
    </cfRule>
  </conditionalFormatting>
  <conditionalFormatting sqref="AC63:AC74 AC78:AC89 AC93:AC104 AC108:AC119 AC123:AC134 AC138:AC149">
    <cfRule type="cellIs" dxfId="77" priority="45" operator="equal">
      <formula>0</formula>
    </cfRule>
  </conditionalFormatting>
  <conditionalFormatting sqref="U62:AC62 U77:AC77 U92:AC92 U107:AC107 U122:AC122 U137:AC137 AC63:AC74 AC78:AC89 AC93:AC104 AC108:AC119 AC123:AC134 AC138:AC149">
    <cfRule type="cellIs" dxfId="76" priority="44" operator="equal">
      <formula>0</formula>
    </cfRule>
  </conditionalFormatting>
  <conditionalFormatting sqref="M60">
    <cfRule type="expression" dxfId="75" priority="43">
      <formula>$D$48=0</formula>
    </cfRule>
  </conditionalFormatting>
  <conditionalFormatting sqref="M63:M75">
    <cfRule type="expression" dxfId="74" priority="42">
      <formula>$D$48=0</formula>
    </cfRule>
  </conditionalFormatting>
  <conditionalFormatting sqref="M64:M74">
    <cfRule type="cellIs" dxfId="73" priority="41" operator="equal">
      <formula>0</formula>
    </cfRule>
  </conditionalFormatting>
  <conditionalFormatting sqref="M78:M90">
    <cfRule type="expression" dxfId="72" priority="40">
      <formula>$D$48=0</formula>
    </cfRule>
  </conditionalFormatting>
  <conditionalFormatting sqref="M79:M89">
    <cfRule type="cellIs" dxfId="71" priority="39" operator="equal">
      <formula>0</formula>
    </cfRule>
  </conditionalFormatting>
  <conditionalFormatting sqref="M93:M105">
    <cfRule type="expression" dxfId="70" priority="38">
      <formula>$D$48=0</formula>
    </cfRule>
  </conditionalFormatting>
  <conditionalFormatting sqref="M94:M104">
    <cfRule type="cellIs" dxfId="69" priority="37" operator="equal">
      <formula>0</formula>
    </cfRule>
  </conditionalFormatting>
  <conditionalFormatting sqref="M108:M120">
    <cfRule type="expression" dxfId="68" priority="36">
      <formula>$D$48=0</formula>
    </cfRule>
  </conditionalFormatting>
  <conditionalFormatting sqref="M109:M119">
    <cfRule type="cellIs" dxfId="67" priority="35" operator="equal">
      <formula>0</formula>
    </cfRule>
  </conditionalFormatting>
  <conditionalFormatting sqref="M123:M135">
    <cfRule type="expression" dxfId="66" priority="34">
      <formula>$D$48=0</formula>
    </cfRule>
  </conditionalFormatting>
  <conditionalFormatting sqref="M124:M134">
    <cfRule type="cellIs" dxfId="65" priority="33" operator="equal">
      <formula>0</formula>
    </cfRule>
  </conditionalFormatting>
  <conditionalFormatting sqref="M138:M150">
    <cfRule type="expression" dxfId="64" priority="32">
      <formula>$D$48=0</formula>
    </cfRule>
  </conditionalFormatting>
  <conditionalFormatting sqref="M139:M149">
    <cfRule type="cellIs" dxfId="63" priority="31" operator="equal">
      <formula>0</formula>
    </cfRule>
  </conditionalFormatting>
  <conditionalFormatting sqref="F35:F41">
    <cfRule type="cellIs" dxfId="62" priority="30" operator="notEqual">
      <formula>0</formula>
    </cfRule>
  </conditionalFormatting>
  <conditionalFormatting sqref="D35:F35 C36:E38 C39:F41">
    <cfRule type="cellIs" dxfId="61" priority="29" operator="equal">
      <formula>0</formula>
    </cfRule>
  </conditionalFormatting>
  <conditionalFormatting sqref="F36:F38">
    <cfRule type="cellIs" dxfId="60" priority="28" operator="equal">
      <formula>0</formula>
    </cfRule>
  </conditionalFormatting>
  <conditionalFormatting sqref="G35:G41">
    <cfRule type="cellIs" dxfId="59" priority="27" operator="equal">
      <formula>0</formula>
    </cfRule>
  </conditionalFormatting>
  <conditionalFormatting sqref="C35">
    <cfRule type="cellIs" dxfId="58" priority="26" operator="equal">
      <formula>0</formula>
    </cfRule>
  </conditionalFormatting>
  <conditionalFormatting sqref="K21 H21 H29 K23 K25 K27">
    <cfRule type="cellIs" dxfId="57" priority="25" operator="notEqual">
      <formula>0</formula>
    </cfRule>
  </conditionalFormatting>
  <conditionalFormatting sqref="K29">
    <cfRule type="cellIs" dxfId="56" priority="24" operator="notEqual">
      <formula>0</formula>
    </cfRule>
  </conditionalFormatting>
  <conditionalFormatting sqref="H23">
    <cfRule type="cellIs" dxfId="55" priority="23" operator="notEqual">
      <formula>0</formula>
    </cfRule>
  </conditionalFormatting>
  <conditionalFormatting sqref="H25">
    <cfRule type="cellIs" dxfId="54" priority="22" operator="notEqual">
      <formula>0</formula>
    </cfRule>
  </conditionalFormatting>
  <conditionalFormatting sqref="H27">
    <cfRule type="cellIs" dxfId="53" priority="21" operator="notEqual">
      <formula>0</formula>
    </cfRule>
  </conditionalFormatting>
  <conditionalFormatting sqref="N21:AC21 N22:AB29">
    <cfRule type="cellIs" dxfId="52" priority="20" operator="equal">
      <formula>0</formula>
    </cfRule>
  </conditionalFormatting>
  <conditionalFormatting sqref="AC22:AC29">
    <cfRule type="cellIs" dxfId="51" priority="19" operator="equal">
      <formula>0</formula>
    </cfRule>
  </conditionalFormatting>
  <conditionalFormatting sqref="AC6:AC14">
    <cfRule type="cellIs" dxfId="50" priority="18" operator="equal">
      <formula>0</formula>
    </cfRule>
  </conditionalFormatting>
  <conditionalFormatting sqref="E53:E54">
    <cfRule type="expression" dxfId="49" priority="17">
      <formula>$B53=""</formula>
    </cfRule>
  </conditionalFormatting>
  <conditionalFormatting sqref="E52">
    <cfRule type="expression" dxfId="48" priority="16">
      <formula>$B52=""</formula>
    </cfRule>
  </conditionalFormatting>
  <conditionalFormatting sqref="G53:G54">
    <cfRule type="expression" dxfId="47" priority="15">
      <formula>$B53=""</formula>
    </cfRule>
  </conditionalFormatting>
  <conditionalFormatting sqref="H53:H54">
    <cfRule type="expression" dxfId="46" priority="14">
      <formula>$B53=""</formula>
    </cfRule>
  </conditionalFormatting>
  <conditionalFormatting sqref="G52">
    <cfRule type="expression" dxfId="45" priority="13">
      <formula>$B52=""</formula>
    </cfRule>
  </conditionalFormatting>
  <conditionalFormatting sqref="H52">
    <cfRule type="expression" dxfId="44" priority="12">
      <formula>$B52=""</formula>
    </cfRule>
  </conditionalFormatting>
  <conditionalFormatting sqref="J53:J54">
    <cfRule type="expression" dxfId="43" priority="11">
      <formula>$B53=""</formula>
    </cfRule>
  </conditionalFormatting>
  <conditionalFormatting sqref="J52">
    <cfRule type="expression" dxfId="42" priority="10">
      <formula>$B52=""</formula>
    </cfRule>
  </conditionalFormatting>
  <conditionalFormatting sqref="E64:E65">
    <cfRule type="expression" dxfId="41" priority="9">
      <formula>$B64=""</formula>
    </cfRule>
  </conditionalFormatting>
  <conditionalFormatting sqref="G65">
    <cfRule type="expression" dxfId="40" priority="8">
      <formula>$B65=""</formula>
    </cfRule>
  </conditionalFormatting>
  <conditionalFormatting sqref="H65">
    <cfRule type="expression" dxfId="39" priority="7">
      <formula>$B65=""</formula>
    </cfRule>
  </conditionalFormatting>
  <conditionalFormatting sqref="G64">
    <cfRule type="expression" dxfId="38" priority="6">
      <formula>$B64=""</formula>
    </cfRule>
  </conditionalFormatting>
  <conditionalFormatting sqref="H64">
    <cfRule type="expression" dxfId="37" priority="5">
      <formula>$B64=""</formula>
    </cfRule>
  </conditionalFormatting>
  <conditionalFormatting sqref="J65">
    <cfRule type="expression" dxfId="36" priority="4">
      <formula>$B65=""</formula>
    </cfRule>
  </conditionalFormatting>
  <conditionalFormatting sqref="J64">
    <cfRule type="expression" dxfId="35" priority="3">
      <formula>$B64=""</formula>
    </cfRule>
  </conditionalFormatting>
  <conditionalFormatting sqref="AE6:AE14">
    <cfRule type="cellIs" dxfId="34" priority="2" operator="equal">
      <formula>0</formula>
    </cfRule>
  </conditionalFormatting>
  <conditionalFormatting sqref="AE6:AE14">
    <cfRule type="cellIs" dxfId="33" priority="1" operator="equal">
      <formula>0</formula>
    </cfRule>
  </conditionalFormatting>
  <dataValidations count="1">
    <dataValidation type="list" allowBlank="1" showInputMessage="1" showErrorMessage="1" sqref="D14" xr:uid="{00000000-0002-0000-0F00-000000000000}">
      <formula1>$AK$5:$AK$6</formula1>
    </dataValidation>
  </dataValidations>
  <pageMargins left="0.7" right="0.7" top="0.78740157500000008" bottom="0.78740157500000008" header="0.3" footer="0.3"/>
  <pageSetup paperSize="9" scale="30" orientation="portrait"/>
  <extLst>
    <ext xmlns:x14="http://schemas.microsoft.com/office/spreadsheetml/2009/9/main" uri="{78C0D931-6437-407d-A8EE-F0AAD7539E65}">
      <x14:conditionalFormattings>
        <x14:conditionalFormatting xmlns:xm="http://schemas.microsoft.com/office/excel/2006/main">
          <x14:cfRule type="expression" priority="236" id="{04AA9336-462E-4414-998E-D947BB59B9BB}">
            <xm:f>AND($D48&gt;='Basisdaten zum Projekt'!$D$34,$D48&lt;='Basisdaten zum Projekt'!$E$34,'Basisdaten zum Projekt'!$F$34="x")</xm:f>
            <x14:dxf>
              <fill>
                <patternFill patternType="solid">
                  <fgColor indexed="26"/>
                  <bgColor indexed="26"/>
                </patternFill>
              </fill>
            </x14:dxf>
          </x14:cfRule>
          <xm:sqref>AB48:AB59 AB78:AB89 AB93:AB104 AB108:AB119 AB123:AB134 AB138:AB149</xm:sqref>
        </x14:conditionalFormatting>
        <x14:conditionalFormatting xmlns:xm="http://schemas.microsoft.com/office/excel/2006/main">
          <x14:cfRule type="expression" priority="235" id="{06BE0F81-5591-4498-AF78-B2DAD292B1AF}">
            <xm:f>AND($D48&gt;='Basisdaten zum Projekt'!$D$33,$D48&lt;='Basisdaten zum Projekt'!$E$33,'Basisdaten zum Projekt'!$F$33="x")</xm:f>
            <x14:dxf>
              <fill>
                <patternFill patternType="solid">
                  <fgColor indexed="26"/>
                  <bgColor indexed="26"/>
                </patternFill>
              </fill>
            </x14:dxf>
          </x14:cfRule>
          <xm:sqref>AA48:AA59 AA78:AA89 AA93:AA104 AA108:AA119 AA123:AA134 AA138:AA149</xm:sqref>
        </x14:conditionalFormatting>
        <x14:conditionalFormatting xmlns:xm="http://schemas.microsoft.com/office/excel/2006/main">
          <x14:cfRule type="expression" priority="234" id="{0DF6EEB3-E4C6-467C-AAF7-23188777C3E4}">
            <xm:f>AND($D48&gt;='Basisdaten zum Projekt'!$D$32,$D48&lt;='Basisdaten zum Projekt'!$E$32,'Basisdaten zum Projekt'!$F$32="x")</xm:f>
            <x14:dxf>
              <fill>
                <patternFill patternType="solid">
                  <fgColor indexed="26"/>
                  <bgColor indexed="26"/>
                </patternFill>
              </fill>
            </x14:dxf>
          </x14:cfRule>
          <xm:sqref>Z48:Z59 Z78:Z89 Z93:Z104 Z108:Z119 Z123:Z134 Z138:Z149</xm:sqref>
        </x14:conditionalFormatting>
        <x14:conditionalFormatting xmlns:xm="http://schemas.microsoft.com/office/excel/2006/main">
          <x14:cfRule type="expression" priority="233" id="{6169C28E-8D35-4911-B34A-7DBF15C2B847}">
            <xm:f>AND($D48&gt;='Basisdaten zum Projekt'!$D$31,$D48&lt;='Basisdaten zum Projekt'!$E$31,'Basisdaten zum Projekt'!$F$31="x")</xm:f>
            <x14:dxf>
              <fill>
                <patternFill patternType="solid">
                  <fgColor indexed="26"/>
                  <bgColor indexed="26"/>
                </patternFill>
              </fill>
            </x14:dxf>
          </x14:cfRule>
          <xm:sqref>Y48:Y59 Y78:Y89 Y93:Y104 Y108:Y119 Y123:Y134 Y138:Y149</xm:sqref>
        </x14:conditionalFormatting>
        <x14:conditionalFormatting xmlns:xm="http://schemas.microsoft.com/office/excel/2006/main">
          <x14:cfRule type="expression" priority="232" id="{658E5CD7-B713-481F-89AA-B7A9D252BDF3}">
            <xm:f>AND($D48&gt;='Basisdaten zum Projekt'!$D$30,$D48&lt;='Basisdaten zum Projekt'!$E$30,'Basisdaten zum Projekt'!$F$30="x")</xm:f>
            <x14:dxf>
              <fill>
                <patternFill patternType="solid">
                  <fgColor indexed="26"/>
                  <bgColor indexed="26"/>
                </patternFill>
              </fill>
            </x14:dxf>
          </x14:cfRule>
          <xm:sqref>X48:X59 X78:X89 X93:X104 X108:X119 X123:X134 X138:X149</xm:sqref>
        </x14:conditionalFormatting>
        <x14:conditionalFormatting xmlns:xm="http://schemas.microsoft.com/office/excel/2006/main">
          <x14:cfRule type="expression" priority="231" id="{6962940B-1951-485C-914A-77691005B38F}">
            <xm:f>AND($D48&gt;='Basisdaten zum Projekt'!$D$29,$D48&lt;='Basisdaten zum Projekt'!$E$29,'Basisdaten zum Projekt'!$F$29="x")</xm:f>
            <x14:dxf>
              <fill>
                <patternFill patternType="solid">
                  <fgColor indexed="26"/>
                  <bgColor indexed="26"/>
                </patternFill>
              </fill>
            </x14:dxf>
          </x14:cfRule>
          <xm:sqref>W48:W59 W78:W89 W93:W104 W108:W119 W123:W134 W138:W149</xm:sqref>
        </x14:conditionalFormatting>
        <x14:conditionalFormatting xmlns:xm="http://schemas.microsoft.com/office/excel/2006/main">
          <x14:cfRule type="expression" priority="230" id="{ED67ECD8-EBD7-4F57-8985-C46A154FF14E}">
            <xm:f>AND($D48&gt;='Basisdaten zum Projekt'!$D$28,$D48&lt;='Basisdaten zum Projekt'!$E$28,'Basisdaten zum Projekt'!$F$28="x")</xm:f>
            <x14:dxf>
              <fill>
                <patternFill patternType="solid">
                  <fgColor indexed="26"/>
                  <bgColor indexed="26"/>
                </patternFill>
              </fill>
            </x14:dxf>
          </x14:cfRule>
          <xm:sqref>V48:V59 V78:V89 V93:V104 V108:V119 V123:V134 V138:V149</xm:sqref>
        </x14:conditionalFormatting>
        <x14:conditionalFormatting xmlns:xm="http://schemas.microsoft.com/office/excel/2006/main">
          <x14:cfRule type="expression" priority="229" id="{71897352-EEBF-4629-8E62-56EE90707C0C}">
            <xm:f>AND(D48&gt;='Basisdaten zum Projekt'!$D$27,D48&lt;='Basisdaten zum Projekt'!$E$27,'Basisdaten zum Projekt'!$F$27="x")</xm:f>
            <x14:dxf>
              <fill>
                <patternFill patternType="solid">
                  <fgColor indexed="26"/>
                  <bgColor indexed="26"/>
                </patternFill>
              </fill>
            </x14:dxf>
          </x14:cfRule>
          <xm:sqref>U48:U59 U78:U89 U93:U104 U108:U119 U123:U134 U138:U149</xm:sqref>
        </x14:conditionalFormatting>
        <x14:conditionalFormatting xmlns:xm="http://schemas.microsoft.com/office/excel/2006/main">
          <x14:cfRule type="expression" priority="228" id="{358CA260-B05B-4B4B-A2FC-5F266969D3B0}">
            <xm:f>AND($D48&gt;='Basisdaten zum Projekt'!$D$26,$D48&lt;='Basisdaten zum Projekt'!$E$26,'Basisdaten zum Projekt'!$F$26="x")</xm:f>
            <x14:dxf>
              <fill>
                <patternFill patternType="solid">
                  <fgColor indexed="26"/>
                  <bgColor indexed="26"/>
                </patternFill>
              </fill>
            </x14:dxf>
          </x14:cfRule>
          <xm:sqref>T48:T59 T78:T89 T93:T104 T108:T119 T123:T134 T138:T149</xm:sqref>
        </x14:conditionalFormatting>
        <x14:conditionalFormatting xmlns:xm="http://schemas.microsoft.com/office/excel/2006/main">
          <x14:cfRule type="expression" priority="227" id="{51E41C62-DA01-42F2-AF7A-E485A8817A59}">
            <xm:f>AND($D48&gt;='Basisdaten zum Projekt'!$D$25,$D48&lt;='Basisdaten zum Projekt'!$E$25,'Basisdaten zum Projekt'!$F$25="x")</xm:f>
            <x14:dxf>
              <fill>
                <patternFill patternType="solid">
                  <fgColor indexed="26"/>
                  <bgColor indexed="26"/>
                </patternFill>
              </fill>
            </x14:dxf>
          </x14:cfRule>
          <xm:sqref>S48:S59 S78:S89 S93:S104 S108:S119 S123:S134 S138:S149</xm:sqref>
        </x14:conditionalFormatting>
        <x14:conditionalFormatting xmlns:xm="http://schemas.microsoft.com/office/excel/2006/main">
          <x14:cfRule type="expression" priority="226" id="{6099C683-6AE3-4AED-B939-470867D2EFD5}">
            <xm:f>AND($D48&gt;='Basisdaten zum Projekt'!$D$24,$D48&lt;='Basisdaten zum Projekt'!$E$24,'Basisdaten zum Projekt'!$F$24="x")</xm:f>
            <x14:dxf>
              <fill>
                <patternFill patternType="solid">
                  <fgColor indexed="26"/>
                  <bgColor indexed="26"/>
                </patternFill>
              </fill>
            </x14:dxf>
          </x14:cfRule>
          <xm:sqref>R48:R59 R78:R89 R93:R104 R108:R119 R123:R134 R138:R149</xm:sqref>
        </x14:conditionalFormatting>
        <x14:conditionalFormatting xmlns:xm="http://schemas.microsoft.com/office/excel/2006/main">
          <x14:cfRule type="expression" priority="225" id="{0504AFE4-3375-418A-9C56-B3A2F7090DAC}">
            <xm:f>AND($D48&gt;='Basisdaten zum Projekt'!$D$23,$D48&lt;='Basisdaten zum Projekt'!$E$23,'Basisdaten zum Projekt'!$F$23="x")</xm:f>
            <x14:dxf>
              <fill>
                <patternFill patternType="solid">
                  <fgColor indexed="26"/>
                  <bgColor indexed="26"/>
                </patternFill>
              </fill>
            </x14:dxf>
          </x14:cfRule>
          <xm:sqref>Q48:Q59 Q78:Q89 Q93:Q104 Q108:Q119 Q123:Q134 Q138:Q149</xm:sqref>
        </x14:conditionalFormatting>
        <x14:conditionalFormatting xmlns:xm="http://schemas.microsoft.com/office/excel/2006/main">
          <x14:cfRule type="expression" priority="224" id="{3B87A771-ADC2-4091-BAD9-329F7744B49A}">
            <xm:f>AND($D48&gt;='Basisdaten zum Projekt'!$D$22,$D48&lt;='Basisdaten zum Projekt'!$E$22,'Basisdaten zum Projekt'!$F$22="x")</xm:f>
            <x14:dxf>
              <fill>
                <patternFill patternType="solid">
                  <fgColor indexed="26"/>
                  <bgColor indexed="26"/>
                </patternFill>
              </fill>
            </x14:dxf>
          </x14:cfRule>
          <xm:sqref>P48:P59 P78:P89 P93:P104 P108:P119 P123:P134 P138:P149</xm:sqref>
        </x14:conditionalFormatting>
        <x14:conditionalFormatting xmlns:xm="http://schemas.microsoft.com/office/excel/2006/main">
          <x14:cfRule type="expression" priority="223" id="{DC72FCEB-5679-4A33-90E2-6796634AE148}">
            <xm:f>AND($D48&gt;='Basisdaten zum Projekt'!$D$21,$D48&lt;='Basisdaten zum Projekt'!$E$21,'Basisdaten zum Projekt'!$F$21="x")</xm:f>
            <x14:dxf>
              <fill>
                <patternFill patternType="solid">
                  <fgColor indexed="26"/>
                  <bgColor indexed="26"/>
                </patternFill>
              </fill>
            </x14:dxf>
          </x14:cfRule>
          <xm:sqref>O48:O59 O78:O89 O93:O104 O108:O119 O123:O134 O138:O149</xm:sqref>
        </x14:conditionalFormatting>
        <x14:conditionalFormatting xmlns:xm="http://schemas.microsoft.com/office/excel/2006/main">
          <x14:cfRule type="expression" priority="222" id="{8058E3F5-705B-4412-863F-3F5303DA4A6E}">
            <xm:f>AND($D48&gt;='Basisdaten zum Projekt'!$D$20,$D48&lt;='Basisdaten zum Projekt'!$E$20,'Basisdaten zum Projekt'!$F$20="x")</xm:f>
            <x14:dxf>
              <fill>
                <patternFill patternType="solid">
                  <fgColor indexed="26"/>
                  <bgColor indexed="26"/>
                </patternFill>
              </fill>
            </x14:dxf>
          </x14:cfRule>
          <xm:sqref>N48:N59 N78:N89 N93:N104 N108:N119 N123:N134 N138:N149</xm:sqref>
        </x14:conditionalFormatting>
        <x14:conditionalFormatting xmlns:xm="http://schemas.microsoft.com/office/excel/2006/main">
          <x14:cfRule type="cellIs" priority="208" operator="greaterThan" id="{96717B69-B322-4B56-8BDE-0110197396E5}">
            <xm:f>'Basisdaten zum Projekt'!$C$7</xm:f>
            <x14:dxf>
              <font>
                <color rgb="FFF2F2F2"/>
              </font>
            </x14:dxf>
          </x14:cfRule>
          <xm:sqref>C48:C62 C75:C77 C90:C149</xm:sqref>
        </x14:conditionalFormatting>
        <x14:conditionalFormatting xmlns:xm="http://schemas.microsoft.com/office/excel/2006/main">
          <x14:cfRule type="cellIs" priority="101" operator="greaterThan" id="{EB5790CD-5058-4D80-9313-4BE65DF794B0}">
            <xm:f>'Basisdaten zum Projekt'!$C$7</xm:f>
            <x14:dxf>
              <font>
                <color rgb="FFF2F2F2"/>
              </font>
            </x14:dxf>
          </x14:cfRule>
          <xm:sqref>C63:C74</xm:sqref>
        </x14:conditionalFormatting>
        <x14:conditionalFormatting xmlns:xm="http://schemas.microsoft.com/office/excel/2006/main">
          <x14:cfRule type="cellIs" priority="95" operator="greaterThan" id="{EF646E13-C912-43B6-8CC9-B1B69C665485}">
            <xm:f>'Basisdaten zum Projekt'!$C$7</xm:f>
            <x14:dxf>
              <font>
                <color rgb="FFF2F2F2"/>
              </font>
            </x14:dxf>
          </x14:cfRule>
          <xm:sqref>C78:C89</xm:sqref>
        </x14:conditionalFormatting>
        <x14:conditionalFormatting xmlns:xm="http://schemas.microsoft.com/office/excel/2006/main">
          <x14:cfRule type="expression" priority="61" id="{FEB4E567-53F5-4386-9CAB-99066C7E0E46}">
            <xm:f>AND($D63&gt;='Basisdaten zum Projekt'!$D$34,$D63&lt;='Basisdaten zum Projekt'!$E$34,'Basisdaten zum Projekt'!$F$34="x")</xm:f>
            <x14:dxf>
              <fill>
                <patternFill patternType="solid">
                  <fgColor indexed="26"/>
                  <bgColor indexed="26"/>
                </patternFill>
              </fill>
            </x14:dxf>
          </x14:cfRule>
          <xm:sqref>AB63:AB74</xm:sqref>
        </x14:conditionalFormatting>
        <x14:conditionalFormatting xmlns:xm="http://schemas.microsoft.com/office/excel/2006/main">
          <x14:cfRule type="expression" priority="60" id="{8CA40823-5974-457E-BD07-448B0E7B998E}">
            <xm:f>AND($D63&gt;='Basisdaten zum Projekt'!$D$33,$D63&lt;='Basisdaten zum Projekt'!$E$33,'Basisdaten zum Projekt'!$F$33="x")</xm:f>
            <x14:dxf>
              <fill>
                <patternFill patternType="solid">
                  <fgColor indexed="26"/>
                  <bgColor indexed="26"/>
                </patternFill>
              </fill>
            </x14:dxf>
          </x14:cfRule>
          <xm:sqref>AA63:AA74</xm:sqref>
        </x14:conditionalFormatting>
        <x14:conditionalFormatting xmlns:xm="http://schemas.microsoft.com/office/excel/2006/main">
          <x14:cfRule type="expression" priority="59" id="{E8C1635E-505F-4831-9645-5D19992FBA5B}">
            <xm:f>AND($D63&gt;='Basisdaten zum Projekt'!$D$32,$D63&lt;='Basisdaten zum Projekt'!$E$32,'Basisdaten zum Projekt'!$F$32="x")</xm:f>
            <x14:dxf>
              <fill>
                <patternFill patternType="solid">
                  <fgColor indexed="26"/>
                  <bgColor indexed="26"/>
                </patternFill>
              </fill>
            </x14:dxf>
          </x14:cfRule>
          <xm:sqref>Z63:Z74</xm:sqref>
        </x14:conditionalFormatting>
        <x14:conditionalFormatting xmlns:xm="http://schemas.microsoft.com/office/excel/2006/main">
          <x14:cfRule type="expression" priority="58" id="{A3EC25EC-142B-4811-ACF3-65D7FE8B9FB4}">
            <xm:f>AND($D63&gt;='Basisdaten zum Projekt'!$D$31,$D63&lt;='Basisdaten zum Projekt'!$E$31,'Basisdaten zum Projekt'!$F$31="x")</xm:f>
            <x14:dxf>
              <fill>
                <patternFill patternType="solid">
                  <fgColor indexed="26"/>
                  <bgColor indexed="26"/>
                </patternFill>
              </fill>
            </x14:dxf>
          </x14:cfRule>
          <xm:sqref>Y63:Y74</xm:sqref>
        </x14:conditionalFormatting>
        <x14:conditionalFormatting xmlns:xm="http://schemas.microsoft.com/office/excel/2006/main">
          <x14:cfRule type="expression" priority="57" id="{39E85E64-2B21-401E-BBFC-9CBAF98D8ADC}">
            <xm:f>AND($D63&gt;='Basisdaten zum Projekt'!$D$30,$D63&lt;='Basisdaten zum Projekt'!$E$30,'Basisdaten zum Projekt'!$F$30="x")</xm:f>
            <x14:dxf>
              <fill>
                <patternFill patternType="solid">
                  <fgColor indexed="26"/>
                  <bgColor indexed="26"/>
                </patternFill>
              </fill>
            </x14:dxf>
          </x14:cfRule>
          <xm:sqref>X63:X74</xm:sqref>
        </x14:conditionalFormatting>
        <x14:conditionalFormatting xmlns:xm="http://schemas.microsoft.com/office/excel/2006/main">
          <x14:cfRule type="expression" priority="56" id="{663B694A-CE8A-487C-82C0-8214C29C8AA3}">
            <xm:f>AND($D63&gt;='Basisdaten zum Projekt'!$D$29,$D63&lt;='Basisdaten zum Projekt'!$E$29,'Basisdaten zum Projekt'!$F$29="x")</xm:f>
            <x14:dxf>
              <fill>
                <patternFill patternType="solid">
                  <fgColor indexed="26"/>
                  <bgColor indexed="26"/>
                </patternFill>
              </fill>
            </x14:dxf>
          </x14:cfRule>
          <xm:sqref>W63:W74</xm:sqref>
        </x14:conditionalFormatting>
        <x14:conditionalFormatting xmlns:xm="http://schemas.microsoft.com/office/excel/2006/main">
          <x14:cfRule type="expression" priority="55" id="{86B4809C-3A39-4848-A614-CF914B8B96C7}">
            <xm:f>AND($D63&gt;='Basisdaten zum Projekt'!$D$28,$D63&lt;='Basisdaten zum Projekt'!$E$28,'Basisdaten zum Projekt'!$F$28="x")</xm:f>
            <x14:dxf>
              <fill>
                <patternFill patternType="solid">
                  <fgColor indexed="26"/>
                  <bgColor indexed="26"/>
                </patternFill>
              </fill>
            </x14:dxf>
          </x14:cfRule>
          <xm:sqref>V63:V74</xm:sqref>
        </x14:conditionalFormatting>
        <x14:conditionalFormatting xmlns:xm="http://schemas.microsoft.com/office/excel/2006/main">
          <x14:cfRule type="expression" priority="54" id="{2773E580-6A2F-4DF8-A84A-C154A3233F5C}">
            <xm:f>AND(D63&gt;='Basisdaten zum Projekt'!$D$27,D63&lt;='Basisdaten zum Projekt'!$E$27,'Basisdaten zum Projekt'!$F$27="x")</xm:f>
            <x14:dxf>
              <fill>
                <patternFill patternType="solid">
                  <fgColor indexed="26"/>
                  <bgColor indexed="26"/>
                </patternFill>
              </fill>
            </x14:dxf>
          </x14:cfRule>
          <xm:sqref>U63:U74</xm:sqref>
        </x14:conditionalFormatting>
        <x14:conditionalFormatting xmlns:xm="http://schemas.microsoft.com/office/excel/2006/main">
          <x14:cfRule type="expression" priority="53" id="{CCC56163-A188-4413-831D-93504B386681}">
            <xm:f>AND($D63&gt;='Basisdaten zum Projekt'!$D$26,$D63&lt;='Basisdaten zum Projekt'!$E$26,'Basisdaten zum Projekt'!$F$26="x")</xm:f>
            <x14:dxf>
              <fill>
                <patternFill patternType="solid">
                  <fgColor indexed="26"/>
                  <bgColor indexed="26"/>
                </patternFill>
              </fill>
            </x14:dxf>
          </x14:cfRule>
          <xm:sqref>T63:T74</xm:sqref>
        </x14:conditionalFormatting>
        <x14:conditionalFormatting xmlns:xm="http://schemas.microsoft.com/office/excel/2006/main">
          <x14:cfRule type="expression" priority="52" id="{C8A081E3-A998-4658-950E-CE288EB6752A}">
            <xm:f>AND($D63&gt;='Basisdaten zum Projekt'!$D$25,$D63&lt;='Basisdaten zum Projekt'!$E$25,'Basisdaten zum Projekt'!$F$25="x")</xm:f>
            <x14:dxf>
              <fill>
                <patternFill patternType="solid">
                  <fgColor indexed="26"/>
                  <bgColor indexed="26"/>
                </patternFill>
              </fill>
            </x14:dxf>
          </x14:cfRule>
          <xm:sqref>S63:S74</xm:sqref>
        </x14:conditionalFormatting>
        <x14:conditionalFormatting xmlns:xm="http://schemas.microsoft.com/office/excel/2006/main">
          <x14:cfRule type="expression" priority="51" id="{8428F867-77B5-40BA-A488-7FAF244D8582}">
            <xm:f>AND($D63&gt;='Basisdaten zum Projekt'!$D$24,$D63&lt;='Basisdaten zum Projekt'!$E$24,'Basisdaten zum Projekt'!$F$24="x")</xm:f>
            <x14:dxf>
              <fill>
                <patternFill patternType="solid">
                  <fgColor indexed="26"/>
                  <bgColor indexed="26"/>
                </patternFill>
              </fill>
            </x14:dxf>
          </x14:cfRule>
          <xm:sqref>R63:R74</xm:sqref>
        </x14:conditionalFormatting>
        <x14:conditionalFormatting xmlns:xm="http://schemas.microsoft.com/office/excel/2006/main">
          <x14:cfRule type="expression" priority="50" id="{8641FA68-1A74-4AFA-A0F2-1DDB02FDCF66}">
            <xm:f>AND($D63&gt;='Basisdaten zum Projekt'!$D$23,$D63&lt;='Basisdaten zum Projekt'!$E$23,'Basisdaten zum Projekt'!$F$23="x")</xm:f>
            <x14:dxf>
              <fill>
                <patternFill patternType="solid">
                  <fgColor indexed="26"/>
                  <bgColor indexed="26"/>
                </patternFill>
              </fill>
            </x14:dxf>
          </x14:cfRule>
          <xm:sqref>Q63:Q74</xm:sqref>
        </x14:conditionalFormatting>
        <x14:conditionalFormatting xmlns:xm="http://schemas.microsoft.com/office/excel/2006/main">
          <x14:cfRule type="expression" priority="49" id="{847DBF48-9B60-46BF-AD1E-BAAA58DF56A8}">
            <xm:f>AND($D63&gt;='Basisdaten zum Projekt'!$D$22,$D63&lt;='Basisdaten zum Projekt'!$E$22,'Basisdaten zum Projekt'!$F$22="x")</xm:f>
            <x14:dxf>
              <fill>
                <patternFill patternType="solid">
                  <fgColor indexed="26"/>
                  <bgColor indexed="26"/>
                </patternFill>
              </fill>
            </x14:dxf>
          </x14:cfRule>
          <xm:sqref>P63:P74</xm:sqref>
        </x14:conditionalFormatting>
        <x14:conditionalFormatting xmlns:xm="http://schemas.microsoft.com/office/excel/2006/main">
          <x14:cfRule type="expression" priority="48" id="{27D53A69-9E51-4C42-93AB-FAF38DD751EF}">
            <xm:f>AND($D63&gt;='Basisdaten zum Projekt'!$D$21,$D63&lt;='Basisdaten zum Projekt'!$E$21,'Basisdaten zum Projekt'!$F$21="x")</xm:f>
            <x14:dxf>
              <fill>
                <patternFill patternType="solid">
                  <fgColor indexed="26"/>
                  <bgColor indexed="26"/>
                </patternFill>
              </fill>
            </x14:dxf>
          </x14:cfRule>
          <xm:sqref>O63:O74</xm:sqref>
        </x14:conditionalFormatting>
        <x14:conditionalFormatting xmlns:xm="http://schemas.microsoft.com/office/excel/2006/main">
          <x14:cfRule type="expression" priority="47" id="{C997EE39-D479-4700-8FAF-79EA42F0EC8F}">
            <xm:f>AND($D63&gt;='Basisdaten zum Projekt'!$D$20,$D63&lt;='Basisdaten zum Projekt'!$E$20,'Basisdaten zum Projekt'!$F$20="x")</xm:f>
            <x14:dxf>
              <fill>
                <patternFill patternType="solid">
                  <fgColor indexed="26"/>
                  <bgColor indexed="26"/>
                </patternFill>
              </fill>
            </x14:dxf>
          </x14:cfRule>
          <xm:sqref>N63:N74</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xr:uid="{00000000-0002-0000-0F00-000001000000}">
          <x14:formula1>
            <xm:f>'Übersicht Berichte'!$A$3:$A$8</xm:f>
          </x14:formula1>
          <xm:sqref>H5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9"/>
  <sheetViews>
    <sheetView showGridLines="0" topLeftCell="A88" zoomScale="90" zoomScaleNormal="90" workbookViewId="0">
      <selection activeCell="A119" sqref="A119"/>
    </sheetView>
  </sheetViews>
  <sheetFormatPr baseColWidth="10" defaultColWidth="11.5546875" defaultRowHeight="15" x14ac:dyDescent="0.25"/>
  <cols>
    <col min="1" max="1" width="139.5546875" style="201" customWidth="1"/>
    <col min="2" max="2" width="14" style="201" customWidth="1"/>
    <col min="3" max="16384" width="11.5546875" style="201"/>
  </cols>
  <sheetData>
    <row r="1" spans="1:1" x14ac:dyDescent="0.25">
      <c r="A1" s="1" t="s">
        <v>0</v>
      </c>
    </row>
    <row r="2" spans="1:1" x14ac:dyDescent="0.25">
      <c r="A2" s="2">
        <v>45231</v>
      </c>
    </row>
    <row r="4" spans="1:1" ht="18.75" x14ac:dyDescent="0.3">
      <c r="A4" s="6" t="s">
        <v>15</v>
      </c>
    </row>
    <row r="5" spans="1:1" x14ac:dyDescent="0.25">
      <c r="A5" s="202"/>
    </row>
    <row r="6" spans="1:1" x14ac:dyDescent="0.25">
      <c r="A6" s="202" t="s">
        <v>16</v>
      </c>
    </row>
    <row r="7" spans="1:1" ht="30" x14ac:dyDescent="0.25">
      <c r="A7" s="20" t="s">
        <v>374</v>
      </c>
    </row>
    <row r="8" spans="1:1" x14ac:dyDescent="0.25">
      <c r="A8" s="202"/>
    </row>
    <row r="9" spans="1:1" x14ac:dyDescent="0.25">
      <c r="A9" s="202" t="s">
        <v>17</v>
      </c>
    </row>
    <row r="10" spans="1:1" x14ac:dyDescent="0.25">
      <c r="A10" s="203" t="s">
        <v>18</v>
      </c>
    </row>
    <row r="11" spans="1:1" x14ac:dyDescent="0.25">
      <c r="A11" s="204" t="s">
        <v>19</v>
      </c>
    </row>
    <row r="12" spans="1:1" x14ac:dyDescent="0.25">
      <c r="A12" s="21" t="s">
        <v>20</v>
      </c>
    </row>
    <row r="13" spans="1:1" x14ac:dyDescent="0.25">
      <c r="A13" s="20"/>
    </row>
    <row r="14" spans="1:1" ht="18.75" x14ac:dyDescent="0.3">
      <c r="A14" s="6" t="s">
        <v>21</v>
      </c>
    </row>
    <row r="15" spans="1:1" x14ac:dyDescent="0.25">
      <c r="A15" s="20"/>
    </row>
    <row r="16" spans="1:1" x14ac:dyDescent="0.25">
      <c r="A16" s="20" t="s">
        <v>22</v>
      </c>
    </row>
    <row r="17" spans="1:1" x14ac:dyDescent="0.25">
      <c r="A17" s="20"/>
    </row>
    <row r="18" spans="1:1" ht="18.75" x14ac:dyDescent="0.3">
      <c r="A18" s="6" t="s">
        <v>23</v>
      </c>
    </row>
    <row r="19" spans="1:1" x14ac:dyDescent="0.25">
      <c r="A19" s="202"/>
    </row>
    <row r="20" spans="1:1" x14ac:dyDescent="0.25">
      <c r="A20" s="202" t="s">
        <v>24</v>
      </c>
    </row>
    <row r="21" spans="1:1" ht="30" x14ac:dyDescent="0.25">
      <c r="A21" s="22" t="s">
        <v>25</v>
      </c>
    </row>
    <row r="22" spans="1:1" ht="30" x14ac:dyDescent="0.25">
      <c r="A22" s="22" t="s">
        <v>390</v>
      </c>
    </row>
    <row r="23" spans="1:1" x14ac:dyDescent="0.25">
      <c r="A23" s="202"/>
    </row>
    <row r="24" spans="1:1" ht="18.75" x14ac:dyDescent="0.3">
      <c r="A24" s="6" t="s">
        <v>26</v>
      </c>
    </row>
    <row r="25" spans="1:1" x14ac:dyDescent="0.25">
      <c r="A25" s="202"/>
    </row>
    <row r="26" spans="1:1" ht="30" x14ac:dyDescent="0.25">
      <c r="A26" s="20" t="s">
        <v>27</v>
      </c>
    </row>
    <row r="27" spans="1:1" x14ac:dyDescent="0.25">
      <c r="A27" s="22" t="s">
        <v>28</v>
      </c>
    </row>
    <row r="28" spans="1:1" ht="30" x14ac:dyDescent="0.25">
      <c r="A28" s="22" t="s">
        <v>29</v>
      </c>
    </row>
    <row r="29" spans="1:1" x14ac:dyDescent="0.25">
      <c r="A29" s="22" t="s">
        <v>30</v>
      </c>
    </row>
    <row r="30" spans="1:1" x14ac:dyDescent="0.25">
      <c r="A30" s="202" t="s">
        <v>31</v>
      </c>
    </row>
    <row r="31" spans="1:1" x14ac:dyDescent="0.25">
      <c r="A31" s="202"/>
    </row>
    <row r="32" spans="1:1" ht="60" x14ac:dyDescent="0.25">
      <c r="A32" s="22" t="s">
        <v>391</v>
      </c>
    </row>
    <row r="33" spans="1:1" x14ac:dyDescent="0.25">
      <c r="A33" s="22" t="s">
        <v>392</v>
      </c>
    </row>
    <row r="34" spans="1:1" x14ac:dyDescent="0.25">
      <c r="A34" s="22"/>
    </row>
    <row r="35" spans="1:1" ht="18.75" x14ac:dyDescent="0.3">
      <c r="A35" s="6" t="s">
        <v>32</v>
      </c>
    </row>
    <row r="36" spans="1:1" x14ac:dyDescent="0.25">
      <c r="A36" s="202"/>
    </row>
    <row r="37" spans="1:1" x14ac:dyDescent="0.25">
      <c r="A37" s="202" t="s">
        <v>33</v>
      </c>
    </row>
    <row r="38" spans="1:1" ht="30" x14ac:dyDescent="0.25">
      <c r="A38" s="22" t="s">
        <v>34</v>
      </c>
    </row>
    <row r="39" spans="1:1" ht="30" x14ac:dyDescent="0.25">
      <c r="A39" s="22" t="s">
        <v>35</v>
      </c>
    </row>
    <row r="40" spans="1:1" ht="30" x14ac:dyDescent="0.25">
      <c r="A40" s="202" t="s">
        <v>36</v>
      </c>
    </row>
    <row r="41" spans="1:1" x14ac:dyDescent="0.25">
      <c r="A41" s="202"/>
    </row>
    <row r="42" spans="1:1" ht="45" x14ac:dyDescent="0.25">
      <c r="A42" s="22" t="s">
        <v>37</v>
      </c>
    </row>
    <row r="43" spans="1:1" x14ac:dyDescent="0.25">
      <c r="A43" s="22" t="s">
        <v>38</v>
      </c>
    </row>
    <row r="44" spans="1:1" x14ac:dyDescent="0.25">
      <c r="A44" s="22"/>
    </row>
    <row r="45" spans="1:1" ht="18.75" x14ac:dyDescent="0.3">
      <c r="A45" s="6" t="s">
        <v>39</v>
      </c>
    </row>
    <row r="46" spans="1:1" x14ac:dyDescent="0.25">
      <c r="A46" s="202"/>
    </row>
    <row r="47" spans="1:1" x14ac:dyDescent="0.25">
      <c r="A47" s="202" t="s">
        <v>40</v>
      </c>
    </row>
    <row r="48" spans="1:1" x14ac:dyDescent="0.25">
      <c r="A48" s="23" t="s">
        <v>41</v>
      </c>
    </row>
    <row r="49" spans="1:1" x14ac:dyDescent="0.25">
      <c r="A49" s="23" t="s">
        <v>42</v>
      </c>
    </row>
    <row r="50" spans="1:1" x14ac:dyDescent="0.25">
      <c r="A50" s="205" t="s">
        <v>43</v>
      </c>
    </row>
    <row r="51" spans="1:1" x14ac:dyDescent="0.25">
      <c r="A51" s="202"/>
    </row>
    <row r="52" spans="1:1" x14ac:dyDescent="0.25">
      <c r="A52" s="202" t="s">
        <v>44</v>
      </c>
    </row>
    <row r="53" spans="1:1" x14ac:dyDescent="0.25">
      <c r="A53" s="20" t="s">
        <v>45</v>
      </c>
    </row>
    <row r="54" spans="1:1" ht="30" x14ac:dyDescent="0.25">
      <c r="A54" s="22" t="s">
        <v>46</v>
      </c>
    </row>
    <row r="55" spans="1:1" x14ac:dyDescent="0.25">
      <c r="A55" s="22"/>
    </row>
    <row r="56" spans="1:1" ht="30" x14ac:dyDescent="0.25">
      <c r="A56" s="20" t="s">
        <v>47</v>
      </c>
    </row>
    <row r="57" spans="1:1" x14ac:dyDescent="0.25">
      <c r="A57" s="202"/>
    </row>
    <row r="58" spans="1:1" ht="18.75" x14ac:dyDescent="0.3">
      <c r="A58" s="6" t="s">
        <v>48</v>
      </c>
    </row>
    <row r="59" spans="1:1" ht="18.75" x14ac:dyDescent="0.3">
      <c r="A59" s="24"/>
    </row>
    <row r="60" spans="1:1" ht="18.75" x14ac:dyDescent="0.3">
      <c r="A60" s="24"/>
    </row>
    <row r="61" spans="1:1" ht="18.75" x14ac:dyDescent="0.3">
      <c r="A61" s="24"/>
    </row>
    <row r="62" spans="1:1" ht="18.75" x14ac:dyDescent="0.3">
      <c r="A62" s="24"/>
    </row>
    <row r="63" spans="1:1" ht="18.75" x14ac:dyDescent="0.3">
      <c r="A63" s="24"/>
    </row>
    <row r="64" spans="1:1" ht="18.75" x14ac:dyDescent="0.3">
      <c r="A64" s="24"/>
    </row>
    <row r="65" spans="1:1" ht="18.75" x14ac:dyDescent="0.3">
      <c r="A65" s="24"/>
    </row>
    <row r="66" spans="1:1" ht="18.75" x14ac:dyDescent="0.3">
      <c r="A66" s="24"/>
    </row>
    <row r="67" spans="1:1" ht="18.75" x14ac:dyDescent="0.3">
      <c r="A67" s="24"/>
    </row>
    <row r="68" spans="1:1" ht="18.75" x14ac:dyDescent="0.3">
      <c r="A68" s="24"/>
    </row>
    <row r="69" spans="1:1" ht="18.75" x14ac:dyDescent="0.3">
      <c r="A69" s="24"/>
    </row>
    <row r="70" spans="1:1" ht="18.75" x14ac:dyDescent="0.3">
      <c r="A70" s="24"/>
    </row>
    <row r="71" spans="1:1" ht="18.75" x14ac:dyDescent="0.3">
      <c r="A71" s="24"/>
    </row>
    <row r="72" spans="1:1" ht="18.75" x14ac:dyDescent="0.3">
      <c r="A72" s="24"/>
    </row>
    <row r="73" spans="1:1" ht="18.75" x14ac:dyDescent="0.3">
      <c r="A73" s="24"/>
    </row>
    <row r="74" spans="1:1" ht="18.75" x14ac:dyDescent="0.3">
      <c r="A74" s="24"/>
    </row>
    <row r="75" spans="1:1" ht="18.75" x14ac:dyDescent="0.3">
      <c r="A75" s="24"/>
    </row>
    <row r="76" spans="1:1" ht="18.75" x14ac:dyDescent="0.3">
      <c r="A76" s="24"/>
    </row>
    <row r="77" spans="1:1" ht="18.75" x14ac:dyDescent="0.3">
      <c r="A77" s="24"/>
    </row>
    <row r="78" spans="1:1" ht="18.75" x14ac:dyDescent="0.3">
      <c r="A78" s="24"/>
    </row>
    <row r="79" spans="1:1" ht="18.75" x14ac:dyDescent="0.3">
      <c r="A79" s="24"/>
    </row>
    <row r="80" spans="1:1" ht="18.75" x14ac:dyDescent="0.3">
      <c r="A80" s="24"/>
    </row>
    <row r="81" spans="1:1" ht="18.75" x14ac:dyDescent="0.3">
      <c r="A81" s="24"/>
    </row>
    <row r="82" spans="1:1" ht="18.75" x14ac:dyDescent="0.3">
      <c r="A82" s="24"/>
    </row>
    <row r="83" spans="1:1" ht="18.75" x14ac:dyDescent="0.3">
      <c r="A83" s="24"/>
    </row>
    <row r="84" spans="1:1" ht="18.75" x14ac:dyDescent="0.3">
      <c r="A84" s="24"/>
    </row>
    <row r="85" spans="1:1" ht="18.75" x14ac:dyDescent="0.3">
      <c r="A85" s="24"/>
    </row>
    <row r="86" spans="1:1" ht="18.75" x14ac:dyDescent="0.3">
      <c r="A86" s="24"/>
    </row>
    <row r="87" spans="1:1" ht="18.75" x14ac:dyDescent="0.3">
      <c r="A87" s="24"/>
    </row>
    <row r="88" spans="1:1" ht="18.75" x14ac:dyDescent="0.3">
      <c r="A88" s="24"/>
    </row>
    <row r="89" spans="1:1" ht="18.75" x14ac:dyDescent="0.3">
      <c r="A89" s="24"/>
    </row>
    <row r="90" spans="1:1" ht="18.75" x14ac:dyDescent="0.3">
      <c r="A90" s="24"/>
    </row>
    <row r="91" spans="1:1" ht="18.75" x14ac:dyDescent="0.3">
      <c r="A91" s="24"/>
    </row>
    <row r="92" spans="1:1" ht="18.75" x14ac:dyDescent="0.3">
      <c r="A92" s="24"/>
    </row>
    <row r="93" spans="1:1" ht="18.75" x14ac:dyDescent="0.3">
      <c r="A93" s="24"/>
    </row>
    <row r="94" spans="1:1" ht="18.75" x14ac:dyDescent="0.3">
      <c r="A94" s="24"/>
    </row>
    <row r="95" spans="1:1" x14ac:dyDescent="0.25">
      <c r="A95" s="20" t="s">
        <v>49</v>
      </c>
    </row>
    <row r="96" spans="1:1" x14ac:dyDescent="0.25">
      <c r="A96" s="20"/>
    </row>
    <row r="97" spans="1:1" ht="18.75" x14ac:dyDescent="0.3">
      <c r="A97" s="25" t="s">
        <v>50</v>
      </c>
    </row>
    <row r="98" spans="1:1" ht="30" x14ac:dyDescent="0.25">
      <c r="A98" s="10" t="s">
        <v>51</v>
      </c>
    </row>
    <row r="99" spans="1:1" x14ac:dyDescent="0.25">
      <c r="A99" s="10"/>
    </row>
    <row r="100" spans="1:1" ht="18.75" x14ac:dyDescent="0.3">
      <c r="A100" s="25" t="s">
        <v>52</v>
      </c>
    </row>
    <row r="101" spans="1:1" ht="45" x14ac:dyDescent="0.25">
      <c r="A101" s="26" t="s">
        <v>53</v>
      </c>
    </row>
    <row r="102" spans="1:1" x14ac:dyDescent="0.25">
      <c r="A102" s="26"/>
    </row>
    <row r="103" spans="1:1" ht="18.75" x14ac:dyDescent="0.3">
      <c r="A103" s="25" t="s">
        <v>54</v>
      </c>
    </row>
    <row r="104" spans="1:1" ht="105" x14ac:dyDescent="0.25">
      <c r="A104" s="10" t="s">
        <v>393</v>
      </c>
    </row>
    <row r="105" spans="1:1" x14ac:dyDescent="0.25">
      <c r="A105" s="10"/>
    </row>
    <row r="106" spans="1:1" ht="18.75" x14ac:dyDescent="0.3">
      <c r="A106" s="25" t="s">
        <v>55</v>
      </c>
    </row>
    <row r="107" spans="1:1" ht="60" x14ac:dyDescent="0.25">
      <c r="A107" s="10" t="s">
        <v>56</v>
      </c>
    </row>
    <row r="108" spans="1:1" x14ac:dyDescent="0.25">
      <c r="A108" s="10"/>
    </row>
    <row r="109" spans="1:1" ht="18.75" x14ac:dyDescent="0.3">
      <c r="A109" s="25" t="s">
        <v>57</v>
      </c>
    </row>
    <row r="110" spans="1:1" ht="75" x14ac:dyDescent="0.25">
      <c r="A110" s="27" t="s">
        <v>58</v>
      </c>
    </row>
    <row r="111" spans="1:1" x14ac:dyDescent="0.25">
      <c r="A111" s="27"/>
    </row>
    <row r="112" spans="1:1" ht="18.75" x14ac:dyDescent="0.3">
      <c r="A112" s="25" t="s">
        <v>59</v>
      </c>
    </row>
    <row r="113" spans="1:1" ht="90" x14ac:dyDescent="0.25">
      <c r="A113" s="10" t="s">
        <v>60</v>
      </c>
    </row>
    <row r="114" spans="1:1" x14ac:dyDescent="0.25">
      <c r="A114" s="10"/>
    </row>
    <row r="115" spans="1:1" ht="18.75" x14ac:dyDescent="0.3">
      <c r="A115" s="25" t="s">
        <v>61</v>
      </c>
    </row>
    <row r="116" spans="1:1" ht="90" x14ac:dyDescent="0.25">
      <c r="A116" s="10" t="s">
        <v>62</v>
      </c>
    </row>
    <row r="117" spans="1:1" x14ac:dyDescent="0.25">
      <c r="A117" s="10"/>
    </row>
    <row r="118" spans="1:1" ht="18.75" x14ac:dyDescent="0.3">
      <c r="A118" s="25" t="s">
        <v>63</v>
      </c>
    </row>
    <row r="119" spans="1:1" ht="150" x14ac:dyDescent="0.25">
      <c r="A119" s="10" t="s">
        <v>398</v>
      </c>
    </row>
  </sheetData>
  <pageMargins left="0.7" right="0.7" top="0.78740157500000008" bottom="0.78740157500000008"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5"/>
  <sheetViews>
    <sheetView showGridLines="0" workbookViewId="0">
      <selection activeCell="M5" sqref="M5"/>
    </sheetView>
  </sheetViews>
  <sheetFormatPr baseColWidth="10" defaultColWidth="11.5546875" defaultRowHeight="15" outlineLevelRow="1" x14ac:dyDescent="0.25"/>
  <cols>
    <col min="1" max="1" width="15.109375" style="4" customWidth="1"/>
    <col min="2" max="2" width="9.33203125" style="4" customWidth="1"/>
    <col min="3" max="3" width="9.5546875" style="4" customWidth="1"/>
    <col min="4" max="16384" width="11.5546875" style="4"/>
  </cols>
  <sheetData>
    <row r="1" spans="1:8" ht="18.75" x14ac:dyDescent="0.25">
      <c r="A1" s="50" t="s">
        <v>381</v>
      </c>
      <c r="B1" s="215"/>
      <c r="C1" s="215"/>
      <c r="D1" s="215"/>
      <c r="E1" s="215"/>
      <c r="F1" s="215"/>
      <c r="G1" s="216"/>
    </row>
    <row r="2" spans="1:8" x14ac:dyDescent="0.25">
      <c r="A2" s="291" t="s">
        <v>64</v>
      </c>
      <c r="B2" s="291"/>
      <c r="C2" s="296" t="s">
        <v>394</v>
      </c>
      <c r="D2" s="297"/>
      <c r="E2" s="12"/>
      <c r="F2" s="12"/>
      <c r="G2" s="12"/>
      <c r="H2" s="12"/>
    </row>
    <row r="3" spans="1:8" x14ac:dyDescent="0.25">
      <c r="A3" s="291" t="s">
        <v>65</v>
      </c>
      <c r="B3" s="291"/>
      <c r="C3" s="296">
        <v>100200300</v>
      </c>
      <c r="D3" s="297"/>
      <c r="E3" s="28"/>
      <c r="F3" s="12"/>
      <c r="G3" s="12"/>
      <c r="H3" s="12"/>
    </row>
    <row r="4" spans="1:8" x14ac:dyDescent="0.25">
      <c r="A4" s="291" t="s">
        <v>66</v>
      </c>
      <c r="B4" s="291"/>
      <c r="C4" s="296" t="s">
        <v>395</v>
      </c>
      <c r="D4" s="297"/>
      <c r="F4" s="12"/>
      <c r="G4" s="12"/>
      <c r="H4" s="12"/>
    </row>
    <row r="5" spans="1:8" x14ac:dyDescent="0.25">
      <c r="A5" s="291" t="s">
        <v>67</v>
      </c>
      <c r="B5" s="291"/>
      <c r="C5" s="292">
        <v>44652</v>
      </c>
      <c r="D5" s="293"/>
      <c r="E5" s="28"/>
      <c r="F5" s="12"/>
      <c r="G5" s="12"/>
      <c r="H5" s="12"/>
    </row>
    <row r="6" spans="1:8" x14ac:dyDescent="0.25">
      <c r="A6" s="291" t="s">
        <v>68</v>
      </c>
      <c r="B6" s="291"/>
      <c r="C6" s="292">
        <v>45747</v>
      </c>
      <c r="D6" s="293"/>
      <c r="E6" s="12"/>
      <c r="F6" s="12"/>
      <c r="G6" s="12"/>
      <c r="H6" s="12"/>
    </row>
    <row r="7" spans="1:8" x14ac:dyDescent="0.25">
      <c r="A7" s="291" t="s">
        <v>69</v>
      </c>
      <c r="B7" s="291"/>
      <c r="C7" s="294">
        <f>IF(C5=0,"",IF(C6=0,"",IF(((YEAR(C6)-YEAR(C5))*12+MONTH(C6)-MONTH(C5)+1)&lt;=0,"Projektzeitraum prüfen!",(YEAR(C6)-YEAR(C5))*12+MONTH(C6)-MONTH(C5)+1)))</f>
        <v>36</v>
      </c>
      <c r="D7" s="295"/>
      <c r="E7" s="12"/>
      <c r="F7" s="12"/>
      <c r="G7" s="12"/>
      <c r="H7" s="12"/>
    </row>
    <row r="8" spans="1:8" x14ac:dyDescent="0.25">
      <c r="D8" s="12"/>
      <c r="E8" s="12"/>
      <c r="F8" s="12"/>
      <c r="G8" s="12"/>
      <c r="H8" s="12"/>
    </row>
    <row r="9" spans="1:8" x14ac:dyDescent="0.25">
      <c r="A9" s="29"/>
      <c r="B9" s="28"/>
      <c r="C9" s="30"/>
      <c r="D9" s="12"/>
      <c r="E9" s="12"/>
      <c r="F9" s="12"/>
      <c r="G9" s="12"/>
      <c r="H9" s="12"/>
    </row>
    <row r="10" spans="1:8" x14ac:dyDescent="0.25">
      <c r="A10" s="288" t="s">
        <v>70</v>
      </c>
      <c r="B10" s="289" t="s">
        <v>71</v>
      </c>
      <c r="C10" s="289"/>
      <c r="D10" s="289" t="s">
        <v>72</v>
      </c>
      <c r="E10" s="289"/>
      <c r="F10" s="288" t="s">
        <v>73</v>
      </c>
      <c r="G10" s="290" t="s">
        <v>74</v>
      </c>
      <c r="H10" s="12"/>
    </row>
    <row r="11" spans="1:8" x14ac:dyDescent="0.25">
      <c r="A11" s="288"/>
      <c r="B11" s="32" t="s">
        <v>75</v>
      </c>
      <c r="C11" s="32" t="s">
        <v>76</v>
      </c>
      <c r="D11" s="32" t="s">
        <v>75</v>
      </c>
      <c r="E11" s="32" t="s">
        <v>76</v>
      </c>
      <c r="F11" s="288"/>
      <c r="G11" s="290"/>
      <c r="H11" s="12"/>
    </row>
    <row r="12" spans="1:8" x14ac:dyDescent="0.25">
      <c r="A12" s="33" t="s">
        <v>77</v>
      </c>
      <c r="B12" s="197">
        <v>1</v>
      </c>
      <c r="C12" s="197">
        <v>12</v>
      </c>
      <c r="D12" s="35">
        <f t="shared" ref="D12:D16" si="0">IF(B12&gt;0,EDATE($C$5,B12-1),"")</f>
        <v>44652</v>
      </c>
      <c r="E12" s="35">
        <f t="shared" ref="E12:E16" si="1">IF(C12&gt;0,EDATE($C$5,C12)-1,"")</f>
        <v>45016</v>
      </c>
      <c r="F12" s="36">
        <f t="shared" ref="F12:F16" si="2">IFERROR(DATEDIF(D12,E12,"m")+1,"")</f>
        <v>12</v>
      </c>
      <c r="G12" s="35">
        <f t="shared" ref="G12:G16" si="3">IFERROR(E12+60,"")</f>
        <v>45076</v>
      </c>
      <c r="H12" s="12"/>
    </row>
    <row r="13" spans="1:8" x14ac:dyDescent="0.25">
      <c r="A13" s="37" t="s">
        <v>78</v>
      </c>
      <c r="B13" s="197">
        <v>13</v>
      </c>
      <c r="C13" s="197">
        <v>36</v>
      </c>
      <c r="D13" s="35">
        <f t="shared" si="0"/>
        <v>45017</v>
      </c>
      <c r="E13" s="35">
        <f t="shared" si="1"/>
        <v>45747</v>
      </c>
      <c r="F13" s="36">
        <f t="shared" si="2"/>
        <v>24</v>
      </c>
      <c r="G13" s="35">
        <f t="shared" si="3"/>
        <v>45807</v>
      </c>
      <c r="H13" s="12"/>
    </row>
    <row r="14" spans="1:8" x14ac:dyDescent="0.25">
      <c r="A14" s="38" t="s">
        <v>79</v>
      </c>
      <c r="B14" s="34"/>
      <c r="C14" s="39"/>
      <c r="D14" s="35" t="str">
        <f t="shared" si="0"/>
        <v/>
      </c>
      <c r="E14" s="35" t="str">
        <f t="shared" si="1"/>
        <v/>
      </c>
      <c r="F14" s="36" t="str">
        <f t="shared" si="2"/>
        <v/>
      </c>
      <c r="G14" s="35" t="str">
        <f t="shared" si="3"/>
        <v/>
      </c>
      <c r="H14" s="12"/>
    </row>
    <row r="15" spans="1:8" x14ac:dyDescent="0.25">
      <c r="A15" s="40" t="s">
        <v>80</v>
      </c>
      <c r="B15" s="34"/>
      <c r="C15" s="39"/>
      <c r="D15" s="35" t="str">
        <f t="shared" si="0"/>
        <v/>
      </c>
      <c r="E15" s="35" t="str">
        <f t="shared" si="1"/>
        <v/>
      </c>
      <c r="F15" s="36" t="str">
        <f t="shared" si="2"/>
        <v/>
      </c>
      <c r="G15" s="35" t="str">
        <f t="shared" si="3"/>
        <v/>
      </c>
      <c r="H15" s="12"/>
    </row>
    <row r="16" spans="1:8" x14ac:dyDescent="0.25">
      <c r="A16" s="41" t="s">
        <v>81</v>
      </c>
      <c r="B16" s="34"/>
      <c r="C16" s="34"/>
      <c r="D16" s="35" t="str">
        <f t="shared" si="0"/>
        <v/>
      </c>
      <c r="E16" s="35" t="str">
        <f t="shared" si="1"/>
        <v/>
      </c>
      <c r="F16" s="36" t="str">
        <f t="shared" si="2"/>
        <v/>
      </c>
      <c r="G16" s="35" t="str">
        <f t="shared" si="3"/>
        <v/>
      </c>
      <c r="H16" s="12"/>
    </row>
    <row r="17" spans="1:8" x14ac:dyDescent="0.25">
      <c r="A17" s="5"/>
      <c r="B17" s="42"/>
      <c r="C17" s="43"/>
      <c r="D17" s="44"/>
      <c r="E17" s="44"/>
      <c r="F17" s="28"/>
      <c r="G17" s="45"/>
      <c r="H17" s="12"/>
    </row>
    <row r="18" spans="1:8" x14ac:dyDescent="0.25">
      <c r="A18" s="5"/>
      <c r="B18" s="42"/>
      <c r="C18" s="43"/>
      <c r="D18" s="44"/>
      <c r="E18" s="44"/>
      <c r="F18" s="28"/>
      <c r="G18" s="45"/>
      <c r="H18" s="12"/>
    </row>
    <row r="19" spans="1:8" s="46" customFormat="1" ht="30" x14ac:dyDescent="0.25">
      <c r="A19" s="112" t="s">
        <v>82</v>
      </c>
      <c r="B19" s="112" t="s">
        <v>371</v>
      </c>
      <c r="C19" s="112" t="s">
        <v>372</v>
      </c>
      <c r="D19" s="112" t="s">
        <v>83</v>
      </c>
      <c r="E19" s="112" t="s">
        <v>84</v>
      </c>
      <c r="F19" s="112" t="s">
        <v>85</v>
      </c>
      <c r="G19" s="12"/>
      <c r="H19" s="12"/>
    </row>
    <row r="20" spans="1:8" x14ac:dyDescent="0.25">
      <c r="A20" s="47" t="s">
        <v>86</v>
      </c>
      <c r="B20" s="47">
        <v>1</v>
      </c>
      <c r="C20" s="47">
        <v>24</v>
      </c>
      <c r="D20" s="48">
        <f t="shared" ref="D20:D34" si="4">IF(B20&gt;0,EDATE($C$5,(B20-1)),"")</f>
        <v>44652</v>
      </c>
      <c r="E20" s="48">
        <f t="shared" ref="E20:E34" si="5">IF(C20&gt;0,EOMONTH($C$5,(C20-1)),"")</f>
        <v>45382</v>
      </c>
      <c r="F20" s="47" t="s">
        <v>373</v>
      </c>
      <c r="G20" s="12"/>
      <c r="H20" s="12"/>
    </row>
    <row r="21" spans="1:8" x14ac:dyDescent="0.25">
      <c r="A21" s="47" t="s">
        <v>87</v>
      </c>
      <c r="B21" s="47">
        <v>1</v>
      </c>
      <c r="C21" s="47">
        <v>36</v>
      </c>
      <c r="D21" s="48">
        <f t="shared" si="4"/>
        <v>44652</v>
      </c>
      <c r="E21" s="48">
        <f t="shared" si="5"/>
        <v>45747</v>
      </c>
      <c r="F21" s="47" t="s">
        <v>373</v>
      </c>
      <c r="G21" s="12"/>
      <c r="H21" s="12"/>
    </row>
    <row r="22" spans="1:8" x14ac:dyDescent="0.25">
      <c r="A22" s="47" t="s">
        <v>88</v>
      </c>
      <c r="B22" s="47">
        <v>1</v>
      </c>
      <c r="C22" s="47">
        <v>36</v>
      </c>
      <c r="D22" s="48">
        <f t="shared" si="4"/>
        <v>44652</v>
      </c>
      <c r="E22" s="48">
        <f t="shared" si="5"/>
        <v>45747</v>
      </c>
      <c r="F22" s="47" t="s">
        <v>373</v>
      </c>
      <c r="G22" s="12"/>
      <c r="H22" s="12"/>
    </row>
    <row r="23" spans="1:8" x14ac:dyDescent="0.25">
      <c r="A23" s="47" t="s">
        <v>89</v>
      </c>
      <c r="B23" s="47">
        <v>1</v>
      </c>
      <c r="C23" s="47">
        <v>24</v>
      </c>
      <c r="D23" s="48">
        <f t="shared" si="4"/>
        <v>44652</v>
      </c>
      <c r="E23" s="48">
        <f t="shared" si="5"/>
        <v>45382</v>
      </c>
      <c r="F23" s="47" t="s">
        <v>373</v>
      </c>
      <c r="G23" s="12"/>
      <c r="H23" s="12"/>
    </row>
    <row r="24" spans="1:8" x14ac:dyDescent="0.25">
      <c r="A24" s="47" t="s">
        <v>90</v>
      </c>
      <c r="B24" s="47">
        <v>24</v>
      </c>
      <c r="C24" s="47">
        <v>36</v>
      </c>
      <c r="D24" s="48">
        <f t="shared" si="4"/>
        <v>45352</v>
      </c>
      <c r="E24" s="48">
        <f t="shared" si="5"/>
        <v>45747</v>
      </c>
      <c r="F24" s="47" t="s">
        <v>373</v>
      </c>
      <c r="G24" s="12"/>
      <c r="H24" s="12"/>
    </row>
    <row r="25" spans="1:8" outlineLevel="1" x14ac:dyDescent="0.25">
      <c r="A25" s="47" t="s">
        <v>91</v>
      </c>
      <c r="B25" s="47">
        <v>1</v>
      </c>
      <c r="C25" s="47">
        <v>36</v>
      </c>
      <c r="D25" s="48">
        <f t="shared" si="4"/>
        <v>44652</v>
      </c>
      <c r="E25" s="48">
        <f t="shared" si="5"/>
        <v>45747</v>
      </c>
      <c r="F25" s="47" t="s">
        <v>373</v>
      </c>
      <c r="G25" s="12"/>
      <c r="H25" s="12"/>
    </row>
    <row r="26" spans="1:8" outlineLevel="1" x14ac:dyDescent="0.25">
      <c r="A26" s="47" t="s">
        <v>92</v>
      </c>
      <c r="B26" s="47">
        <v>1</v>
      </c>
      <c r="C26" s="47">
        <v>36</v>
      </c>
      <c r="D26" s="48">
        <f t="shared" si="4"/>
        <v>44652</v>
      </c>
      <c r="E26" s="48">
        <f t="shared" si="5"/>
        <v>45747</v>
      </c>
      <c r="F26" s="47" t="s">
        <v>373</v>
      </c>
      <c r="G26" s="12"/>
      <c r="H26" s="12"/>
    </row>
    <row r="27" spans="1:8" outlineLevel="1" x14ac:dyDescent="0.25">
      <c r="A27" s="47" t="s">
        <v>93</v>
      </c>
      <c r="B27" s="47"/>
      <c r="C27" s="47"/>
      <c r="D27" s="48" t="str">
        <f t="shared" si="4"/>
        <v/>
      </c>
      <c r="E27" s="48" t="str">
        <f t="shared" si="5"/>
        <v/>
      </c>
      <c r="F27" s="47"/>
      <c r="G27" s="12"/>
      <c r="H27" s="12"/>
    </row>
    <row r="28" spans="1:8" outlineLevel="1" x14ac:dyDescent="0.25">
      <c r="A28" s="47" t="s">
        <v>94</v>
      </c>
      <c r="B28" s="47"/>
      <c r="C28" s="47"/>
      <c r="D28" s="48" t="str">
        <f t="shared" si="4"/>
        <v/>
      </c>
      <c r="E28" s="48" t="str">
        <f t="shared" si="5"/>
        <v/>
      </c>
      <c r="F28" s="47"/>
      <c r="G28" s="12"/>
      <c r="H28" s="12"/>
    </row>
    <row r="29" spans="1:8" outlineLevel="1" x14ac:dyDescent="0.25">
      <c r="A29" s="47" t="s">
        <v>95</v>
      </c>
      <c r="B29" s="47"/>
      <c r="C29" s="47"/>
      <c r="D29" s="48" t="str">
        <f t="shared" si="4"/>
        <v/>
      </c>
      <c r="E29" s="48" t="str">
        <f t="shared" si="5"/>
        <v/>
      </c>
      <c r="F29" s="47"/>
      <c r="G29" s="12"/>
      <c r="H29" s="12"/>
    </row>
    <row r="30" spans="1:8" outlineLevel="1" x14ac:dyDescent="0.25">
      <c r="A30" s="47" t="s">
        <v>96</v>
      </c>
      <c r="B30" s="47"/>
      <c r="C30" s="47"/>
      <c r="D30" s="48" t="str">
        <f t="shared" si="4"/>
        <v/>
      </c>
      <c r="E30" s="48" t="str">
        <f t="shared" si="5"/>
        <v/>
      </c>
      <c r="F30" s="47"/>
      <c r="G30" s="12"/>
      <c r="H30" s="12"/>
    </row>
    <row r="31" spans="1:8" outlineLevel="1" x14ac:dyDescent="0.25">
      <c r="A31" s="47" t="s">
        <v>97</v>
      </c>
      <c r="B31" s="47"/>
      <c r="C31" s="47"/>
      <c r="D31" s="48" t="str">
        <f t="shared" si="4"/>
        <v/>
      </c>
      <c r="E31" s="48" t="str">
        <f t="shared" si="5"/>
        <v/>
      </c>
      <c r="F31" s="47"/>
      <c r="G31" s="12"/>
      <c r="H31" s="12"/>
    </row>
    <row r="32" spans="1:8" outlineLevel="1" x14ac:dyDescent="0.25">
      <c r="A32" s="47" t="s">
        <v>98</v>
      </c>
      <c r="B32" s="47"/>
      <c r="C32" s="47"/>
      <c r="D32" s="48" t="str">
        <f t="shared" si="4"/>
        <v/>
      </c>
      <c r="E32" s="48" t="str">
        <f t="shared" si="5"/>
        <v/>
      </c>
      <c r="F32" s="47"/>
      <c r="G32" s="12"/>
      <c r="H32" s="12"/>
    </row>
    <row r="33" spans="1:8" outlineLevel="1" x14ac:dyDescent="0.25">
      <c r="A33" s="47" t="s">
        <v>99</v>
      </c>
      <c r="B33" s="47"/>
      <c r="C33" s="47"/>
      <c r="D33" s="48" t="str">
        <f t="shared" si="4"/>
        <v/>
      </c>
      <c r="E33" s="48" t="str">
        <f t="shared" si="5"/>
        <v/>
      </c>
      <c r="F33" s="47"/>
      <c r="G33" s="12"/>
      <c r="H33" s="12"/>
    </row>
    <row r="34" spans="1:8" outlineLevel="1" x14ac:dyDescent="0.25">
      <c r="A34" s="47" t="s">
        <v>100</v>
      </c>
      <c r="B34" s="47"/>
      <c r="C34" s="47"/>
      <c r="D34" s="48" t="str">
        <f t="shared" si="4"/>
        <v/>
      </c>
      <c r="E34" s="48" t="str">
        <f t="shared" si="5"/>
        <v/>
      </c>
      <c r="F34" s="47"/>
      <c r="G34" s="12"/>
      <c r="H34" s="12"/>
    </row>
    <row r="35" spans="1:8" x14ac:dyDescent="0.25">
      <c r="A35" s="12"/>
      <c r="B35" s="12"/>
      <c r="C35" s="12"/>
      <c r="D35" s="12"/>
      <c r="E35" s="12"/>
      <c r="F35" s="12"/>
      <c r="G35" s="12"/>
      <c r="H35" s="12"/>
    </row>
    <row r="36" spans="1:8" x14ac:dyDescent="0.25">
      <c r="A36" s="12"/>
      <c r="B36" s="12"/>
      <c r="C36" s="12"/>
      <c r="D36" s="12"/>
      <c r="E36" s="12"/>
      <c r="F36" s="12"/>
      <c r="G36" s="12"/>
      <c r="H36" s="12"/>
    </row>
    <row r="37" spans="1:8" x14ac:dyDescent="0.25">
      <c r="A37" s="12"/>
      <c r="B37" s="12"/>
      <c r="C37" s="12"/>
      <c r="D37" s="12"/>
      <c r="E37" s="12"/>
      <c r="F37" s="12"/>
      <c r="G37" s="12"/>
      <c r="H37" s="12"/>
    </row>
    <row r="38" spans="1:8" x14ac:dyDescent="0.25">
      <c r="A38" s="12"/>
      <c r="B38" s="12"/>
      <c r="C38" s="12"/>
      <c r="D38" s="12"/>
      <c r="E38" s="12"/>
      <c r="F38" s="12"/>
      <c r="G38" s="12"/>
      <c r="H38" s="12"/>
    </row>
    <row r="39" spans="1:8" x14ac:dyDescent="0.25">
      <c r="A39" s="12"/>
      <c r="B39" s="12"/>
      <c r="C39" s="12"/>
      <c r="D39" s="12"/>
      <c r="E39" s="12"/>
      <c r="F39" s="12"/>
      <c r="G39" s="12"/>
      <c r="H39" s="12"/>
    </row>
    <row r="115" spans="15:15" x14ac:dyDescent="0.25">
      <c r="O115" s="4" t="s">
        <v>101</v>
      </c>
    </row>
  </sheetData>
  <mergeCells count="17">
    <mergeCell ref="A2:B2"/>
    <mergeCell ref="C2:D2"/>
    <mergeCell ref="A3:B3"/>
    <mergeCell ref="C3:D3"/>
    <mergeCell ref="A4:B4"/>
    <mergeCell ref="C4:D4"/>
    <mergeCell ref="A5:B5"/>
    <mergeCell ref="C5:D5"/>
    <mergeCell ref="A6:B6"/>
    <mergeCell ref="C6:D6"/>
    <mergeCell ref="A7:B7"/>
    <mergeCell ref="C7:D7"/>
    <mergeCell ref="A10:A11"/>
    <mergeCell ref="B10:C10"/>
    <mergeCell ref="D10:E10"/>
    <mergeCell ref="F10:F11"/>
    <mergeCell ref="G10:G11"/>
  </mergeCells>
  <conditionalFormatting sqref="A10:G11 B17:G18 F13:G16 G12">
    <cfRule type="containsText" dxfId="2904" priority="147" operator="containsText" text="Adjustment P1">
      <formula>NOT(ISERROR(SEARCH("Adjustment P1",A10)))</formula>
    </cfRule>
  </conditionalFormatting>
  <conditionalFormatting sqref="A10:G11 B17:G18 F13:G16 G12">
    <cfRule type="containsText" dxfId="2903" priority="146" operator="containsText" text="P1">
      <formula>NOT(ISERROR(SEARCH("P1",A10)))</formula>
    </cfRule>
  </conditionalFormatting>
  <conditionalFormatting sqref="A10:G11 B17:G18 F13:G16 G12">
    <cfRule type="containsText" dxfId="2902" priority="145" operator="containsText" text="P2">
      <formula>NOT(ISERROR(SEARCH("P2",A10)))</formula>
    </cfRule>
  </conditionalFormatting>
  <conditionalFormatting sqref="A10:G11 B17:G18 F13:G16 G12">
    <cfRule type="containsText" dxfId="2901" priority="144" operator="containsText" text="P3">
      <formula>NOT(ISERROR(SEARCH("P3",A10)))</formula>
    </cfRule>
  </conditionalFormatting>
  <conditionalFormatting sqref="A10:G11 B17:G18 F13:G16 G12">
    <cfRule type="containsText" dxfId="2900" priority="143" operator="containsText" text="Adjustment P2">
      <formula>NOT(ISERROR(SEARCH("Adjustment P2",A10)))</formula>
    </cfRule>
  </conditionalFormatting>
  <conditionalFormatting sqref="A10:G11 B17:G18 F13:G16 G12">
    <cfRule type="containsText" dxfId="2899" priority="142" operator="containsText" text="Adjustment P3">
      <formula>NOT(ISERROR(SEARCH("Adjustment P3",A10)))</formula>
    </cfRule>
  </conditionalFormatting>
  <conditionalFormatting sqref="A10:G11 B17:G18 F13:G16 G12">
    <cfRule type="containsText" dxfId="2898" priority="141" operator="containsText" text="P4">
      <formula>NOT(ISERROR(SEARCH("P4",A10)))</formula>
    </cfRule>
  </conditionalFormatting>
  <conditionalFormatting sqref="D20">
    <cfRule type="cellIs" dxfId="2897" priority="71" operator="greaterThan">
      <formula>$C$6</formula>
    </cfRule>
  </conditionalFormatting>
  <conditionalFormatting sqref="D20">
    <cfRule type="cellIs" dxfId="2896" priority="70" operator="lessThan">
      <formula>$C$5</formula>
    </cfRule>
  </conditionalFormatting>
  <conditionalFormatting sqref="E20">
    <cfRule type="cellIs" dxfId="2895" priority="69" operator="greaterThan">
      <formula>$C$6</formula>
    </cfRule>
  </conditionalFormatting>
  <conditionalFormatting sqref="E20">
    <cfRule type="cellIs" dxfId="2894" priority="68" operator="lessThan">
      <formula>$C$5</formula>
    </cfRule>
  </conditionalFormatting>
  <conditionalFormatting sqref="D21:D34">
    <cfRule type="cellIs" dxfId="2893" priority="67" operator="greaterThan">
      <formula>$C$6</formula>
    </cfRule>
  </conditionalFormatting>
  <conditionalFormatting sqref="D21:D34">
    <cfRule type="cellIs" dxfId="2892" priority="66" operator="lessThan">
      <formula>$C$5</formula>
    </cfRule>
  </conditionalFormatting>
  <conditionalFormatting sqref="E21:E34">
    <cfRule type="cellIs" dxfId="2891" priority="65" operator="greaterThan">
      <formula>$C$6</formula>
    </cfRule>
  </conditionalFormatting>
  <conditionalFormatting sqref="E21:E34">
    <cfRule type="cellIs" dxfId="2890" priority="64" operator="lessThan">
      <formula>$C$5</formula>
    </cfRule>
  </conditionalFormatting>
  <conditionalFormatting sqref="B16:C16">
    <cfRule type="containsText" dxfId="2889" priority="55" operator="containsText" text="Adjustment P1">
      <formula>NOT(ISERROR(SEARCH("Adjustment P1",B16)))</formula>
    </cfRule>
  </conditionalFormatting>
  <conditionalFormatting sqref="B16:C16">
    <cfRule type="containsText" dxfId="2888" priority="54" operator="containsText" text="P1">
      <formula>NOT(ISERROR(SEARCH("P1",B16)))</formula>
    </cfRule>
  </conditionalFormatting>
  <conditionalFormatting sqref="B16:C16">
    <cfRule type="containsText" dxfId="2887" priority="53" operator="containsText" text="P2">
      <formula>NOT(ISERROR(SEARCH("P2",B16)))</formula>
    </cfRule>
  </conditionalFormatting>
  <conditionalFormatting sqref="B16:C16">
    <cfRule type="containsText" dxfId="2886" priority="52" operator="containsText" text="P3">
      <formula>NOT(ISERROR(SEARCH("P3",B16)))</formula>
    </cfRule>
  </conditionalFormatting>
  <conditionalFormatting sqref="B16:C16">
    <cfRule type="containsText" dxfId="2885" priority="51" operator="containsText" text="Adjustment P2">
      <formula>NOT(ISERROR(SEARCH("Adjustment P2",B16)))</formula>
    </cfRule>
  </conditionalFormatting>
  <conditionalFormatting sqref="B16:C16">
    <cfRule type="containsText" dxfId="2884" priority="50" operator="containsText" text="Adjustment P3">
      <formula>NOT(ISERROR(SEARCH("Adjustment P3",B16)))</formula>
    </cfRule>
  </conditionalFormatting>
  <conditionalFormatting sqref="B16:C16">
    <cfRule type="containsText" dxfId="2883" priority="49" operator="containsText" text="P4">
      <formula>NOT(ISERROR(SEARCH("P4",B16)))</formula>
    </cfRule>
  </conditionalFormatting>
  <conditionalFormatting sqref="C16">
    <cfRule type="cellIs" dxfId="2882" priority="48" operator="greaterThan">
      <formula>$C$7</formula>
    </cfRule>
  </conditionalFormatting>
  <conditionalFormatting sqref="F12">
    <cfRule type="containsText" dxfId="2881" priority="47" operator="containsText" text="Adjustment P1">
      <formula>NOT(ISERROR(SEARCH("Adjustment P1",F12)))</formula>
    </cfRule>
  </conditionalFormatting>
  <conditionalFormatting sqref="F12">
    <cfRule type="containsText" dxfId="2880" priority="46" operator="containsText" text="P1">
      <formula>NOT(ISERROR(SEARCH("P1",F12)))</formula>
    </cfRule>
  </conditionalFormatting>
  <conditionalFormatting sqref="F12">
    <cfRule type="containsText" dxfId="2879" priority="45" operator="containsText" text="P2">
      <formula>NOT(ISERROR(SEARCH("P2",F12)))</formula>
    </cfRule>
  </conditionalFormatting>
  <conditionalFormatting sqref="F12">
    <cfRule type="containsText" dxfId="2878" priority="44" operator="containsText" text="P3">
      <formula>NOT(ISERROR(SEARCH("P3",F12)))</formula>
    </cfRule>
  </conditionalFormatting>
  <conditionalFormatting sqref="F12">
    <cfRule type="containsText" dxfId="2877" priority="43" operator="containsText" text="Adjustment P2">
      <formula>NOT(ISERROR(SEARCH("Adjustment P2",F12)))</formula>
    </cfRule>
  </conditionalFormatting>
  <conditionalFormatting sqref="F12">
    <cfRule type="containsText" dxfId="2876" priority="42" operator="containsText" text="Adjustment P3">
      <formula>NOT(ISERROR(SEARCH("Adjustment P3",F12)))</formula>
    </cfRule>
  </conditionalFormatting>
  <conditionalFormatting sqref="F12">
    <cfRule type="containsText" dxfId="2875" priority="41" operator="containsText" text="P4">
      <formula>NOT(ISERROR(SEARCH("P4",F12)))</formula>
    </cfRule>
  </conditionalFormatting>
  <conditionalFormatting sqref="B16:C16">
    <cfRule type="cellIs" dxfId="2874" priority="33" operator="greaterThan">
      <formula>$C$7</formula>
    </cfRule>
  </conditionalFormatting>
  <conditionalFormatting sqref="B27:C34">
    <cfRule type="cellIs" dxfId="2873" priority="32" operator="greaterThan">
      <formula>$C$7</formula>
    </cfRule>
  </conditionalFormatting>
  <conditionalFormatting sqref="B14:C15">
    <cfRule type="containsText" dxfId="2872" priority="31" operator="containsText" text="Adjustment P1">
      <formula>NOT(ISERROR(SEARCH("Adjustment P1",B14)))</formula>
    </cfRule>
  </conditionalFormatting>
  <conditionalFormatting sqref="B14:C15">
    <cfRule type="containsText" dxfId="2871" priority="30" operator="containsText" text="P1">
      <formula>NOT(ISERROR(SEARCH("P1",B14)))</formula>
    </cfRule>
  </conditionalFormatting>
  <conditionalFormatting sqref="B14:C15">
    <cfRule type="containsText" dxfId="2870" priority="29" operator="containsText" text="P2">
      <formula>NOT(ISERROR(SEARCH("P2",B14)))</formula>
    </cfRule>
  </conditionalFormatting>
  <conditionalFormatting sqref="B14:C15">
    <cfRule type="containsText" dxfId="2869" priority="28" operator="containsText" text="P3">
      <formula>NOT(ISERROR(SEARCH("P3",B14)))</formula>
    </cfRule>
  </conditionalFormatting>
  <conditionalFormatting sqref="B14:C15">
    <cfRule type="containsText" dxfId="2868" priority="27" operator="containsText" text="Adjustment P2">
      <formula>NOT(ISERROR(SEARCH("Adjustment P2",B14)))</formula>
    </cfRule>
  </conditionalFormatting>
  <conditionalFormatting sqref="B14:C15">
    <cfRule type="containsText" dxfId="2867" priority="26" operator="containsText" text="Adjustment P3">
      <formula>NOT(ISERROR(SEARCH("Adjustment P3",B14)))</formula>
    </cfRule>
  </conditionalFormatting>
  <conditionalFormatting sqref="B14:C15">
    <cfRule type="containsText" dxfId="2866" priority="25" operator="containsText" text="P4">
      <formula>NOT(ISERROR(SEARCH("P4",B14)))</formula>
    </cfRule>
  </conditionalFormatting>
  <conditionalFormatting sqref="C14:C15">
    <cfRule type="cellIs" dxfId="2865" priority="24" operator="greaterThan">
      <formula>$C$7</formula>
    </cfRule>
  </conditionalFormatting>
  <conditionalFormatting sqref="B14:B15">
    <cfRule type="cellIs" dxfId="2864" priority="23" operator="greaterThan">
      <formula>$C$7</formula>
    </cfRule>
  </conditionalFormatting>
  <conditionalFormatting sqref="B12:C13">
    <cfRule type="containsText" dxfId="2863" priority="12" operator="containsText" text="Adjustment P1">
      <formula>NOT(ISERROR(SEARCH("Adjustment P1",B12)))</formula>
    </cfRule>
  </conditionalFormatting>
  <conditionalFormatting sqref="B12:C13">
    <cfRule type="containsText" dxfId="2862" priority="11" operator="containsText" text="P1">
      <formula>NOT(ISERROR(SEARCH("P1",B12)))</formula>
    </cfRule>
  </conditionalFormatting>
  <conditionalFormatting sqref="B12:C13">
    <cfRule type="containsText" dxfId="2861" priority="10" operator="containsText" text="P2">
      <formula>NOT(ISERROR(SEARCH("P2",B12)))</formula>
    </cfRule>
  </conditionalFormatting>
  <conditionalFormatting sqref="B12:C13">
    <cfRule type="containsText" dxfId="2860" priority="9" operator="containsText" text="P3">
      <formula>NOT(ISERROR(SEARCH("P3",B12)))</formula>
    </cfRule>
  </conditionalFormatting>
  <conditionalFormatting sqref="B12:C13">
    <cfRule type="containsText" dxfId="2859" priority="8" operator="containsText" text="Adjustment P2">
      <formula>NOT(ISERROR(SEARCH("Adjustment P2",B12)))</formula>
    </cfRule>
  </conditionalFormatting>
  <conditionalFormatting sqref="B12:C13">
    <cfRule type="containsText" dxfId="2858" priority="7" operator="containsText" text="Adjustment P3">
      <formula>NOT(ISERROR(SEARCH("Adjustment P3",B12)))</formula>
    </cfRule>
  </conditionalFormatting>
  <conditionalFormatting sqref="B12:C13">
    <cfRule type="containsText" dxfId="2857" priority="6" operator="containsText" text="P4">
      <formula>NOT(ISERROR(SEARCH("P4",B12)))</formula>
    </cfRule>
  </conditionalFormatting>
  <conditionalFormatting sqref="C12:C13">
    <cfRule type="cellIs" dxfId="2856" priority="5" operator="greaterThan">
      <formula>$C$7</formula>
    </cfRule>
  </conditionalFormatting>
  <conditionalFormatting sqref="B26:C26">
    <cfRule type="cellIs" dxfId="2855" priority="4" operator="greaterThan">
      <formula>$C$7</formula>
    </cfRule>
  </conditionalFormatting>
  <conditionalFormatting sqref="B24:C25">
    <cfRule type="cellIs" dxfId="2854" priority="3" operator="greaterThan">
      <formula>$C$7</formula>
    </cfRule>
  </conditionalFormatting>
  <conditionalFormatting sqref="B20:C22">
    <cfRule type="cellIs" dxfId="2853" priority="2" operator="greaterThan">
      <formula>$C$7</formula>
    </cfRule>
  </conditionalFormatting>
  <conditionalFormatting sqref="B23:C23">
    <cfRule type="cellIs" dxfId="2852" priority="1" operator="greaterThan">
      <formula>$C$7</formula>
    </cfRule>
  </conditionalFormatting>
  <dataValidations count="1">
    <dataValidation type="list" allowBlank="1" showInputMessage="1" showErrorMessage="1" sqref="F20:F34" xr:uid="{00000000-0002-0000-0200-000000000000}">
      <formula1>$O$114:$O$115</formula1>
    </dataValidation>
  </dataValidations>
  <pageMargins left="0.7" right="0.7" top="0.78740157500000008" bottom="0.78740157500000008" header="0.3" footer="0.3"/>
  <pageSetup paperSize="9" orientation="portrait" horizontalDpi="1200" verticalDpi="12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D124"/>
  <sheetViews>
    <sheetView showGridLines="0" workbookViewId="0">
      <pane xSplit="5" ySplit="3" topLeftCell="F4" activePane="bottomRight" state="frozen"/>
      <selection activeCell="AP1" sqref="U1:AP1048576"/>
      <selection pane="topRight"/>
      <selection pane="bottomLeft"/>
      <selection pane="bottomRight" activeCell="F124" sqref="F124"/>
    </sheetView>
  </sheetViews>
  <sheetFormatPr baseColWidth="10" defaultColWidth="11.5546875" defaultRowHeight="15" outlineLevelRow="1" outlineLevelCol="1" x14ac:dyDescent="0.2"/>
  <cols>
    <col min="1" max="1" width="15.44140625" customWidth="1"/>
    <col min="2" max="2" width="12.6640625" customWidth="1"/>
    <col min="3" max="3" width="11.5546875" style="227"/>
    <col min="10" max="19" width="11.5546875" hidden="1" customWidth="1" outlineLevel="1"/>
    <col min="20" max="20" width="9.44140625" bestFit="1" customWidth="1" collapsed="1"/>
    <col min="21" max="21" width="38" hidden="1" customWidth="1"/>
    <col min="22" max="22" width="2.88671875" hidden="1" customWidth="1"/>
    <col min="23" max="23" width="4.33203125" hidden="1" customWidth="1"/>
    <col min="24" max="24" width="5.5546875" style="49" hidden="1" customWidth="1"/>
    <col min="25" max="25" width="5.44140625" style="49" hidden="1" customWidth="1"/>
    <col min="26" max="26" width="4.21875" hidden="1" customWidth="1"/>
    <col min="27" max="27" width="4.33203125" hidden="1" customWidth="1"/>
    <col min="28" max="28" width="4.21875" hidden="1" customWidth="1"/>
    <col min="29" max="29" width="4.33203125" hidden="1" customWidth="1"/>
    <col min="30" max="31" width="4.21875" hidden="1" customWidth="1"/>
    <col min="32" max="32" width="4" hidden="1" customWidth="1"/>
    <col min="33" max="34" width="4.21875" hidden="1" customWidth="1"/>
    <col min="35" max="35" width="4.6640625" hidden="1" customWidth="1"/>
    <col min="36" max="36" width="4.21875" hidden="1" customWidth="1"/>
    <col min="37" max="38" width="4" hidden="1" customWidth="1"/>
    <col min="39" max="77" width="5.44140625" hidden="1" customWidth="1"/>
    <col min="78" max="82" width="11.5546875" hidden="1" customWidth="1"/>
    <col min="83" max="97" width="0" hidden="1" customWidth="1"/>
  </cols>
  <sheetData>
    <row r="1" spans="1:40" ht="18.75" x14ac:dyDescent="0.2">
      <c r="A1" s="50" t="s">
        <v>102</v>
      </c>
      <c r="B1" s="219"/>
      <c r="C1" s="218"/>
      <c r="D1" s="219"/>
      <c r="E1" s="51"/>
      <c r="F1" s="51"/>
      <c r="G1" s="51"/>
      <c r="H1" s="51"/>
      <c r="I1" s="51"/>
      <c r="J1" s="51"/>
      <c r="K1" s="51"/>
      <c r="L1" s="51"/>
      <c r="M1" s="51"/>
      <c r="N1" s="51"/>
      <c r="O1" s="51"/>
      <c r="P1" s="51"/>
      <c r="Q1" s="51"/>
      <c r="R1" s="51"/>
      <c r="S1" s="51"/>
      <c r="T1" s="52"/>
      <c r="U1" s="53" t="s">
        <v>103</v>
      </c>
    </row>
    <row r="2" spans="1:40" ht="45" x14ac:dyDescent="0.2">
      <c r="A2" s="54" t="s">
        <v>104</v>
      </c>
      <c r="B2" s="54" t="s">
        <v>105</v>
      </c>
      <c r="C2" s="54" t="s">
        <v>106</v>
      </c>
      <c r="D2" s="54" t="s">
        <v>107</v>
      </c>
      <c r="E2" s="55" t="s">
        <v>108</v>
      </c>
      <c r="F2" s="55" t="s">
        <v>109</v>
      </c>
      <c r="G2" s="55" t="s">
        <v>110</v>
      </c>
      <c r="H2" s="55" t="s">
        <v>111</v>
      </c>
      <c r="I2" s="55" t="s">
        <v>112</v>
      </c>
      <c r="J2" s="55" t="s">
        <v>113</v>
      </c>
      <c r="K2" s="55" t="s">
        <v>114</v>
      </c>
      <c r="L2" s="55" t="s">
        <v>115</v>
      </c>
      <c r="M2" s="55" t="s">
        <v>116</v>
      </c>
      <c r="N2" s="55" t="s">
        <v>117</v>
      </c>
      <c r="O2" s="55" t="s">
        <v>118</v>
      </c>
      <c r="P2" s="55" t="s">
        <v>119</v>
      </c>
      <c r="Q2" s="55" t="s">
        <v>120</v>
      </c>
      <c r="R2" s="55" t="s">
        <v>121</v>
      </c>
      <c r="S2" s="56" t="s">
        <v>122</v>
      </c>
      <c r="T2" s="55" t="s">
        <v>123</v>
      </c>
    </row>
    <row r="3" spans="1:40" ht="15.75" x14ac:dyDescent="0.25">
      <c r="A3" s="57" t="s">
        <v>376</v>
      </c>
      <c r="B3" s="221"/>
      <c r="C3" s="220"/>
      <c r="D3" s="221"/>
      <c r="E3" s="58"/>
      <c r="F3" s="58"/>
      <c r="G3" s="58"/>
      <c r="H3" s="58"/>
      <c r="I3" s="58"/>
      <c r="J3" s="58"/>
      <c r="K3" s="58"/>
      <c r="L3" s="58"/>
      <c r="M3" s="58"/>
      <c r="N3" s="58"/>
      <c r="O3" s="58"/>
      <c r="P3" s="58"/>
      <c r="Q3" s="58"/>
      <c r="R3" s="58"/>
      <c r="S3" s="58"/>
      <c r="T3" s="59"/>
    </row>
    <row r="4" spans="1:40" ht="15.75" outlineLevel="1" x14ac:dyDescent="0.25">
      <c r="A4" s="60" t="str">
        <f t="shared" ref="A4:A12" ca="1" si="0">INDIRECT($U4&amp;"!"&amp;V4)</f>
        <v>Principal Investigator</v>
      </c>
      <c r="B4" s="232" t="s">
        <v>77</v>
      </c>
      <c r="C4" s="298">
        <f ca="1">INDIRECT($U4&amp;"!"&amp;W4)</f>
        <v>30834.42</v>
      </c>
      <c r="D4" s="222">
        <f ca="1">INDIRECT($U4&amp;"!"&amp;X4)</f>
        <v>30834.42</v>
      </c>
      <c r="E4" s="270">
        <f ca="1">INDIRECT($U4&amp;"!"&amp;Z4)</f>
        <v>66.124592574926467</v>
      </c>
      <c r="F4" s="270">
        <f t="shared" ref="F4:S4" ca="1" si="1">INDIRECT($U4&amp;"!"&amp;AA4)</f>
        <v>0</v>
      </c>
      <c r="G4" s="270">
        <f t="shared" ca="1" si="1"/>
        <v>0</v>
      </c>
      <c r="H4" s="270">
        <f t="shared" ca="1" si="1"/>
        <v>23.458740758406865</v>
      </c>
      <c r="I4" s="270">
        <f t="shared" ca="1" si="1"/>
        <v>0</v>
      </c>
      <c r="J4" s="270">
        <f t="shared" ca="1" si="1"/>
        <v>0</v>
      </c>
      <c r="K4" s="270">
        <f t="shared" ca="1" si="1"/>
        <v>0</v>
      </c>
      <c r="L4" s="270">
        <f t="shared" ca="1" si="1"/>
        <v>0</v>
      </c>
      <c r="M4" s="270">
        <f t="shared" ca="1" si="1"/>
        <v>0</v>
      </c>
      <c r="N4" s="270">
        <f t="shared" ca="1" si="1"/>
        <v>0</v>
      </c>
      <c r="O4" s="270">
        <f t="shared" ca="1" si="1"/>
        <v>0</v>
      </c>
      <c r="P4" s="270">
        <f t="shared" ca="1" si="1"/>
        <v>0</v>
      </c>
      <c r="Q4" s="270">
        <f t="shared" ca="1" si="1"/>
        <v>0</v>
      </c>
      <c r="R4" s="270">
        <f t="shared" ca="1" si="1"/>
        <v>0</v>
      </c>
      <c r="S4" s="270">
        <f t="shared" ca="1" si="1"/>
        <v>0</v>
      </c>
      <c r="T4" s="271">
        <f t="shared" ref="T4:T12" ca="1" si="2">SUM(E4:S4)</f>
        <v>89.583333333333329</v>
      </c>
      <c r="U4" t="str">
        <f>A3</f>
        <v>Musterfrau</v>
      </c>
      <c r="V4" t="s">
        <v>124</v>
      </c>
      <c r="W4" s="217" t="s">
        <v>382</v>
      </c>
      <c r="X4" s="49" t="s">
        <v>125</v>
      </c>
      <c r="Y4" s="49" t="s">
        <v>126</v>
      </c>
      <c r="Z4" t="s">
        <v>127</v>
      </c>
      <c r="AA4" t="s">
        <v>128</v>
      </c>
      <c r="AB4" t="s">
        <v>129</v>
      </c>
      <c r="AC4" t="s">
        <v>130</v>
      </c>
      <c r="AD4" t="s">
        <v>131</v>
      </c>
      <c r="AE4" t="s">
        <v>132</v>
      </c>
      <c r="AF4" t="s">
        <v>133</v>
      </c>
      <c r="AG4" t="s">
        <v>134</v>
      </c>
      <c r="AH4" t="s">
        <v>135</v>
      </c>
      <c r="AI4" t="s">
        <v>136</v>
      </c>
      <c r="AJ4" t="s">
        <v>137</v>
      </c>
      <c r="AK4" t="s">
        <v>138</v>
      </c>
      <c r="AL4" t="s">
        <v>139</v>
      </c>
      <c r="AM4" t="s">
        <v>140</v>
      </c>
      <c r="AN4" t="s">
        <v>141</v>
      </c>
    </row>
    <row r="5" spans="1:40" ht="15.75" outlineLevel="1" x14ac:dyDescent="0.25">
      <c r="A5" s="60" t="str">
        <f t="shared" ca="1" si="0"/>
        <v>Principal Investigator</v>
      </c>
      <c r="B5" s="233" t="s">
        <v>142</v>
      </c>
      <c r="C5" s="299"/>
      <c r="D5" s="222">
        <f ca="1">INDIRECT($U5&amp;"!"&amp;X5)</f>
        <v>0</v>
      </c>
      <c r="E5" s="270">
        <f t="shared" ref="E5:E12" ca="1" si="3">INDIRECT($U5&amp;"!"&amp;Z5)</f>
        <v>0</v>
      </c>
      <c r="F5" s="270">
        <f t="shared" ref="F5:S12" ca="1" si="4">INDIRECT($U5&amp;"!"&amp;Z5)</f>
        <v>0</v>
      </c>
      <c r="G5" s="270">
        <f t="shared" ca="1" si="4"/>
        <v>0</v>
      </c>
      <c r="H5" s="270">
        <f t="shared" ca="1" si="4"/>
        <v>0</v>
      </c>
      <c r="I5" s="270">
        <f t="shared" ca="1" si="4"/>
        <v>0</v>
      </c>
      <c r="J5" s="270">
        <f t="shared" ca="1" si="4"/>
        <v>0</v>
      </c>
      <c r="K5" s="270">
        <f t="shared" ca="1" si="4"/>
        <v>0</v>
      </c>
      <c r="L5" s="270">
        <f t="shared" ca="1" si="4"/>
        <v>0</v>
      </c>
      <c r="M5" s="270">
        <f t="shared" ca="1" si="4"/>
        <v>0</v>
      </c>
      <c r="N5" s="270">
        <f t="shared" ca="1" si="4"/>
        <v>0</v>
      </c>
      <c r="O5" s="270">
        <f t="shared" ca="1" si="4"/>
        <v>0</v>
      </c>
      <c r="P5" s="270">
        <f t="shared" ca="1" si="4"/>
        <v>0</v>
      </c>
      <c r="Q5" s="270">
        <f t="shared" ca="1" si="4"/>
        <v>0</v>
      </c>
      <c r="R5" s="270">
        <f t="shared" ca="1" si="4"/>
        <v>0</v>
      </c>
      <c r="S5" s="270">
        <f t="shared" ca="1" si="4"/>
        <v>0</v>
      </c>
      <c r="T5" s="271">
        <f t="shared" ca="1" si="2"/>
        <v>0</v>
      </c>
      <c r="U5" t="str">
        <f t="shared" ref="U5:U11" si="5">U4</f>
        <v>Musterfrau</v>
      </c>
      <c r="V5" t="s">
        <v>124</v>
      </c>
      <c r="X5" s="49" t="s">
        <v>143</v>
      </c>
      <c r="Y5" s="49" t="s">
        <v>144</v>
      </c>
      <c r="Z5" t="s">
        <v>145</v>
      </c>
      <c r="AA5" t="s">
        <v>146</v>
      </c>
      <c r="AB5" t="s">
        <v>147</v>
      </c>
      <c r="AC5" t="s">
        <v>148</v>
      </c>
      <c r="AD5" t="s">
        <v>149</v>
      </c>
      <c r="AE5" t="s">
        <v>150</v>
      </c>
      <c r="AF5" t="s">
        <v>151</v>
      </c>
      <c r="AG5" t="s">
        <v>152</v>
      </c>
      <c r="AH5" t="s">
        <v>153</v>
      </c>
      <c r="AI5" t="s">
        <v>154</v>
      </c>
      <c r="AJ5" t="s">
        <v>155</v>
      </c>
      <c r="AK5" t="s">
        <v>156</v>
      </c>
      <c r="AL5" t="s">
        <v>157</v>
      </c>
      <c r="AM5" t="s">
        <v>158</v>
      </c>
      <c r="AN5" t="s">
        <v>159</v>
      </c>
    </row>
    <row r="6" spans="1:40" ht="15.75" outlineLevel="1" x14ac:dyDescent="0.25">
      <c r="A6" s="60" t="str">
        <f t="shared" ca="1" si="0"/>
        <v>Principal Investigator</v>
      </c>
      <c r="B6" s="234" t="s">
        <v>78</v>
      </c>
      <c r="C6" s="298">
        <f ca="1">INDIRECT($U6&amp;"!"&amp;W6)</f>
        <v>0</v>
      </c>
      <c r="D6" s="222">
        <f ca="1">INDIRECT($U6&amp;"!"&amp;X6)</f>
        <v>0</v>
      </c>
      <c r="E6" s="270">
        <f t="shared" ca="1" si="3"/>
        <v>0</v>
      </c>
      <c r="F6" s="270">
        <f t="shared" ca="1" si="4"/>
        <v>0</v>
      </c>
      <c r="G6" s="270">
        <f t="shared" ca="1" si="4"/>
        <v>0</v>
      </c>
      <c r="H6" s="270">
        <f t="shared" ca="1" si="4"/>
        <v>0</v>
      </c>
      <c r="I6" s="270">
        <f t="shared" ca="1" si="4"/>
        <v>0</v>
      </c>
      <c r="J6" s="270">
        <f t="shared" ca="1" si="4"/>
        <v>0</v>
      </c>
      <c r="K6" s="270">
        <f t="shared" ca="1" si="4"/>
        <v>0</v>
      </c>
      <c r="L6" s="270">
        <f t="shared" ca="1" si="4"/>
        <v>0</v>
      </c>
      <c r="M6" s="270">
        <f t="shared" ca="1" si="4"/>
        <v>0</v>
      </c>
      <c r="N6" s="270">
        <f t="shared" ca="1" si="4"/>
        <v>0</v>
      </c>
      <c r="O6" s="270">
        <f t="shared" ca="1" si="4"/>
        <v>0</v>
      </c>
      <c r="P6" s="270">
        <f t="shared" ca="1" si="4"/>
        <v>0</v>
      </c>
      <c r="Q6" s="270">
        <f t="shared" ca="1" si="4"/>
        <v>0</v>
      </c>
      <c r="R6" s="270">
        <f t="shared" ca="1" si="4"/>
        <v>0</v>
      </c>
      <c r="S6" s="270">
        <f t="shared" ca="1" si="4"/>
        <v>0</v>
      </c>
      <c r="T6" s="271">
        <f t="shared" ca="1" si="2"/>
        <v>0</v>
      </c>
      <c r="U6" t="str">
        <f t="shared" si="5"/>
        <v>Musterfrau</v>
      </c>
      <c r="V6" t="s">
        <v>124</v>
      </c>
      <c r="W6" s="217" t="s">
        <v>383</v>
      </c>
      <c r="X6" s="49" t="s">
        <v>160</v>
      </c>
      <c r="Y6" s="49" t="s">
        <v>161</v>
      </c>
      <c r="Z6" t="s">
        <v>162</v>
      </c>
      <c r="AA6" t="s">
        <v>163</v>
      </c>
      <c r="AB6" t="s">
        <v>164</v>
      </c>
      <c r="AC6" t="s">
        <v>165</v>
      </c>
      <c r="AD6" t="s">
        <v>166</v>
      </c>
      <c r="AE6" t="s">
        <v>167</v>
      </c>
      <c r="AF6" t="s">
        <v>168</v>
      </c>
      <c r="AG6" t="s">
        <v>169</v>
      </c>
      <c r="AH6" t="s">
        <v>170</v>
      </c>
      <c r="AI6" t="s">
        <v>171</v>
      </c>
      <c r="AJ6" t="s">
        <v>172</v>
      </c>
      <c r="AK6" t="s">
        <v>173</v>
      </c>
      <c r="AL6" t="s">
        <v>174</v>
      </c>
      <c r="AM6" t="s">
        <v>175</v>
      </c>
      <c r="AN6" t="s">
        <v>176</v>
      </c>
    </row>
    <row r="7" spans="1:40" ht="15.75" outlineLevel="1" x14ac:dyDescent="0.25">
      <c r="A7" s="60" t="str">
        <f t="shared" ca="1" si="0"/>
        <v>Principal Investigator</v>
      </c>
      <c r="B7" s="235" t="s">
        <v>177</v>
      </c>
      <c r="C7" s="299"/>
      <c r="D7" s="222">
        <f ca="1">INDIRECT($U7&amp;"!"&amp;X7)</f>
        <v>0</v>
      </c>
      <c r="E7" s="270">
        <f t="shared" ca="1" si="3"/>
        <v>0</v>
      </c>
      <c r="F7" s="270">
        <f t="shared" ca="1" si="4"/>
        <v>0</v>
      </c>
      <c r="G7" s="270">
        <f t="shared" ca="1" si="4"/>
        <v>0</v>
      </c>
      <c r="H7" s="270">
        <f t="shared" ca="1" si="4"/>
        <v>0</v>
      </c>
      <c r="I7" s="270">
        <f t="shared" ca="1" si="4"/>
        <v>0</v>
      </c>
      <c r="J7" s="270">
        <f t="shared" ca="1" si="4"/>
        <v>0</v>
      </c>
      <c r="K7" s="270">
        <f t="shared" ca="1" si="4"/>
        <v>0</v>
      </c>
      <c r="L7" s="270">
        <f t="shared" ca="1" si="4"/>
        <v>0</v>
      </c>
      <c r="M7" s="270">
        <f t="shared" ca="1" si="4"/>
        <v>0</v>
      </c>
      <c r="N7" s="270">
        <f t="shared" ca="1" si="4"/>
        <v>0</v>
      </c>
      <c r="O7" s="270">
        <f t="shared" ca="1" si="4"/>
        <v>0</v>
      </c>
      <c r="P7" s="270">
        <f t="shared" ca="1" si="4"/>
        <v>0</v>
      </c>
      <c r="Q7" s="270">
        <f t="shared" ca="1" si="4"/>
        <v>0</v>
      </c>
      <c r="R7" s="270">
        <f t="shared" ca="1" si="4"/>
        <v>0</v>
      </c>
      <c r="S7" s="270">
        <f t="shared" ca="1" si="4"/>
        <v>0</v>
      </c>
      <c r="T7" s="271">
        <f t="shared" ca="1" si="2"/>
        <v>0</v>
      </c>
      <c r="U7" t="str">
        <f t="shared" si="5"/>
        <v>Musterfrau</v>
      </c>
      <c r="V7" t="s">
        <v>124</v>
      </c>
      <c r="X7" s="49" t="s">
        <v>178</v>
      </c>
      <c r="Y7" s="49" t="s">
        <v>179</v>
      </c>
      <c r="Z7" t="s">
        <v>180</v>
      </c>
      <c r="AA7" t="s">
        <v>181</v>
      </c>
      <c r="AB7" t="s">
        <v>182</v>
      </c>
      <c r="AC7" t="s">
        <v>183</v>
      </c>
      <c r="AD7" t="s">
        <v>184</v>
      </c>
      <c r="AE7" t="s">
        <v>185</v>
      </c>
      <c r="AF7" t="s">
        <v>186</v>
      </c>
      <c r="AG7" t="s">
        <v>187</v>
      </c>
      <c r="AH7" t="s">
        <v>188</v>
      </c>
      <c r="AI7" t="s">
        <v>189</v>
      </c>
      <c r="AJ7" t="s">
        <v>190</v>
      </c>
      <c r="AK7" t="s">
        <v>191</v>
      </c>
      <c r="AL7" t="s">
        <v>192</v>
      </c>
      <c r="AM7" t="s">
        <v>193</v>
      </c>
      <c r="AN7" t="s">
        <v>194</v>
      </c>
    </row>
    <row r="8" spans="1:40" ht="15.75" outlineLevel="1" x14ac:dyDescent="0.25">
      <c r="A8" s="60" t="str">
        <f t="shared" ca="1" si="0"/>
        <v>Principal Investigator</v>
      </c>
      <c r="B8" s="236" t="s">
        <v>79</v>
      </c>
      <c r="C8" s="298">
        <f ca="1">INDIRECT($U8&amp;"!"&amp;W8)</f>
        <v>0</v>
      </c>
      <c r="D8" s="222">
        <f ca="1">INDIRECT($U8&amp;"!"&amp;X8)</f>
        <v>0</v>
      </c>
      <c r="E8" s="270">
        <f t="shared" ca="1" si="3"/>
        <v>0</v>
      </c>
      <c r="F8" s="270">
        <f t="shared" ca="1" si="4"/>
        <v>0</v>
      </c>
      <c r="G8" s="270">
        <f t="shared" ca="1" si="4"/>
        <v>0</v>
      </c>
      <c r="H8" s="270">
        <f t="shared" ca="1" si="4"/>
        <v>0</v>
      </c>
      <c r="I8" s="270">
        <f t="shared" ca="1" si="4"/>
        <v>0</v>
      </c>
      <c r="J8" s="270">
        <f t="shared" ca="1" si="4"/>
        <v>0</v>
      </c>
      <c r="K8" s="270">
        <f t="shared" ca="1" si="4"/>
        <v>0</v>
      </c>
      <c r="L8" s="270">
        <f t="shared" ca="1" si="4"/>
        <v>0</v>
      </c>
      <c r="M8" s="270">
        <f t="shared" ca="1" si="4"/>
        <v>0</v>
      </c>
      <c r="N8" s="270">
        <f t="shared" ca="1" si="4"/>
        <v>0</v>
      </c>
      <c r="O8" s="270">
        <f t="shared" ca="1" si="4"/>
        <v>0</v>
      </c>
      <c r="P8" s="270">
        <f t="shared" ca="1" si="4"/>
        <v>0</v>
      </c>
      <c r="Q8" s="270">
        <f t="shared" ca="1" si="4"/>
        <v>0</v>
      </c>
      <c r="R8" s="270">
        <f t="shared" ca="1" si="4"/>
        <v>0</v>
      </c>
      <c r="S8" s="270">
        <f t="shared" ca="1" si="4"/>
        <v>0</v>
      </c>
      <c r="T8" s="271">
        <f t="shared" ca="1" si="2"/>
        <v>0</v>
      </c>
      <c r="U8" t="str">
        <f t="shared" si="5"/>
        <v>Musterfrau</v>
      </c>
      <c r="V8" t="s">
        <v>124</v>
      </c>
      <c r="W8" s="217" t="s">
        <v>384</v>
      </c>
      <c r="X8" s="49" t="s">
        <v>195</v>
      </c>
      <c r="Y8" s="49" t="s">
        <v>196</v>
      </c>
      <c r="Z8" t="s">
        <v>197</v>
      </c>
      <c r="AA8" t="s">
        <v>198</v>
      </c>
      <c r="AB8" t="s">
        <v>199</v>
      </c>
      <c r="AC8" t="s">
        <v>200</v>
      </c>
      <c r="AD8" t="s">
        <v>201</v>
      </c>
      <c r="AE8" t="s">
        <v>202</v>
      </c>
      <c r="AF8" t="s">
        <v>203</v>
      </c>
      <c r="AG8" t="s">
        <v>204</v>
      </c>
      <c r="AH8" t="s">
        <v>205</v>
      </c>
      <c r="AI8" t="s">
        <v>206</v>
      </c>
      <c r="AJ8" t="s">
        <v>207</v>
      </c>
      <c r="AK8" t="s">
        <v>208</v>
      </c>
      <c r="AL8" t="s">
        <v>209</v>
      </c>
      <c r="AM8" t="s">
        <v>210</v>
      </c>
      <c r="AN8" t="s">
        <v>211</v>
      </c>
    </row>
    <row r="9" spans="1:40" ht="15.75" outlineLevel="1" x14ac:dyDescent="0.25">
      <c r="A9" s="60" t="str">
        <f t="shared" ca="1" si="0"/>
        <v>Principal Investigator</v>
      </c>
      <c r="B9" s="237" t="s">
        <v>212</v>
      </c>
      <c r="C9" s="299"/>
      <c r="D9" s="222">
        <f ca="1">INDIRECT($U9&amp;"!"&amp;X9)</f>
        <v>0</v>
      </c>
      <c r="E9" s="270">
        <f t="shared" ca="1" si="3"/>
        <v>0</v>
      </c>
      <c r="F9" s="270">
        <f t="shared" ca="1" si="4"/>
        <v>0</v>
      </c>
      <c r="G9" s="270">
        <f t="shared" ca="1" si="4"/>
        <v>0</v>
      </c>
      <c r="H9" s="270">
        <f t="shared" ca="1" si="4"/>
        <v>0</v>
      </c>
      <c r="I9" s="270">
        <f t="shared" ca="1" si="4"/>
        <v>0</v>
      </c>
      <c r="J9" s="270">
        <f t="shared" ca="1" si="4"/>
        <v>0</v>
      </c>
      <c r="K9" s="270">
        <f t="shared" ca="1" si="4"/>
        <v>0</v>
      </c>
      <c r="L9" s="270">
        <f t="shared" ca="1" si="4"/>
        <v>0</v>
      </c>
      <c r="M9" s="270">
        <f t="shared" ca="1" si="4"/>
        <v>0</v>
      </c>
      <c r="N9" s="270">
        <f t="shared" ca="1" si="4"/>
        <v>0</v>
      </c>
      <c r="O9" s="270">
        <f t="shared" ca="1" si="4"/>
        <v>0</v>
      </c>
      <c r="P9" s="270">
        <f t="shared" ca="1" si="4"/>
        <v>0</v>
      </c>
      <c r="Q9" s="270">
        <f t="shared" ca="1" si="4"/>
        <v>0</v>
      </c>
      <c r="R9" s="270">
        <f t="shared" ca="1" si="4"/>
        <v>0</v>
      </c>
      <c r="S9" s="270">
        <f t="shared" ca="1" si="4"/>
        <v>0</v>
      </c>
      <c r="T9" s="271">
        <f t="shared" ca="1" si="2"/>
        <v>0</v>
      </c>
      <c r="U9" t="str">
        <f t="shared" si="5"/>
        <v>Musterfrau</v>
      </c>
      <c r="V9" t="s">
        <v>124</v>
      </c>
      <c r="X9" s="49" t="s">
        <v>213</v>
      </c>
      <c r="Y9" s="49" t="s">
        <v>214</v>
      </c>
      <c r="Z9" t="s">
        <v>215</v>
      </c>
      <c r="AA9" t="s">
        <v>216</v>
      </c>
      <c r="AB9" t="s">
        <v>217</v>
      </c>
      <c r="AC9" t="s">
        <v>218</v>
      </c>
      <c r="AD9" t="s">
        <v>219</v>
      </c>
      <c r="AE9" t="s">
        <v>220</v>
      </c>
      <c r="AF9" t="s">
        <v>221</v>
      </c>
      <c r="AG9" t="s">
        <v>222</v>
      </c>
      <c r="AH9" t="s">
        <v>223</v>
      </c>
      <c r="AI9" t="s">
        <v>224</v>
      </c>
      <c r="AJ9" t="s">
        <v>225</v>
      </c>
      <c r="AK9" t="s">
        <v>226</v>
      </c>
      <c r="AL9" t="s">
        <v>227</v>
      </c>
      <c r="AM9" t="s">
        <v>228</v>
      </c>
      <c r="AN9" t="s">
        <v>229</v>
      </c>
    </row>
    <row r="10" spans="1:40" ht="15.75" outlineLevel="1" x14ac:dyDescent="0.25">
      <c r="A10" s="60" t="str">
        <f t="shared" ca="1" si="0"/>
        <v>Principal Investigator</v>
      </c>
      <c r="B10" s="238" t="s">
        <v>80</v>
      </c>
      <c r="C10" s="298">
        <f ca="1">INDIRECT($U10&amp;"!"&amp;W10)</f>
        <v>0</v>
      </c>
      <c r="D10" s="222">
        <f t="shared" ref="D10:D12" ca="1" si="6">INDIRECT($U10&amp;"!"&amp;X10)</f>
        <v>0</v>
      </c>
      <c r="E10" s="270">
        <f t="shared" ca="1" si="3"/>
        <v>0</v>
      </c>
      <c r="F10" s="270">
        <f t="shared" ca="1" si="4"/>
        <v>0</v>
      </c>
      <c r="G10" s="270">
        <f t="shared" ca="1" si="4"/>
        <v>0</v>
      </c>
      <c r="H10" s="270">
        <f t="shared" ca="1" si="4"/>
        <v>0</v>
      </c>
      <c r="I10" s="270">
        <f t="shared" ca="1" si="4"/>
        <v>0</v>
      </c>
      <c r="J10" s="270">
        <f t="shared" ca="1" si="4"/>
        <v>0</v>
      </c>
      <c r="K10" s="270">
        <f t="shared" ca="1" si="4"/>
        <v>0</v>
      </c>
      <c r="L10" s="270">
        <f t="shared" ca="1" si="4"/>
        <v>0</v>
      </c>
      <c r="M10" s="270">
        <f t="shared" ca="1" si="4"/>
        <v>0</v>
      </c>
      <c r="N10" s="270">
        <f t="shared" ca="1" si="4"/>
        <v>0</v>
      </c>
      <c r="O10" s="270">
        <f t="shared" ca="1" si="4"/>
        <v>0</v>
      </c>
      <c r="P10" s="270">
        <f t="shared" ca="1" si="4"/>
        <v>0</v>
      </c>
      <c r="Q10" s="270">
        <f t="shared" ca="1" si="4"/>
        <v>0</v>
      </c>
      <c r="R10" s="270">
        <f t="shared" ca="1" si="4"/>
        <v>0</v>
      </c>
      <c r="S10" s="270">
        <f t="shared" ca="1" si="4"/>
        <v>0</v>
      </c>
      <c r="T10" s="271">
        <f t="shared" ca="1" si="2"/>
        <v>0</v>
      </c>
      <c r="U10" t="str">
        <f t="shared" si="5"/>
        <v>Musterfrau</v>
      </c>
      <c r="V10" t="s">
        <v>124</v>
      </c>
      <c r="W10" s="217" t="s">
        <v>385</v>
      </c>
      <c r="X10" s="49" t="s">
        <v>230</v>
      </c>
      <c r="Y10" s="49" t="s">
        <v>231</v>
      </c>
      <c r="Z10" t="s">
        <v>232</v>
      </c>
      <c r="AA10" t="s">
        <v>233</v>
      </c>
      <c r="AB10" t="s">
        <v>234</v>
      </c>
      <c r="AC10" t="s">
        <v>235</v>
      </c>
      <c r="AD10" t="s">
        <v>236</v>
      </c>
      <c r="AE10" t="s">
        <v>237</v>
      </c>
      <c r="AF10" t="s">
        <v>238</v>
      </c>
      <c r="AG10" t="s">
        <v>239</v>
      </c>
      <c r="AH10" t="s">
        <v>240</v>
      </c>
      <c r="AI10" t="s">
        <v>241</v>
      </c>
      <c r="AJ10" t="s">
        <v>242</v>
      </c>
      <c r="AK10" t="s">
        <v>243</v>
      </c>
      <c r="AL10" t="s">
        <v>244</v>
      </c>
      <c r="AM10" t="s">
        <v>245</v>
      </c>
      <c r="AN10" t="s">
        <v>246</v>
      </c>
    </row>
    <row r="11" spans="1:40" ht="15.75" outlineLevel="1" x14ac:dyDescent="0.25">
      <c r="A11" s="60" t="str">
        <f t="shared" ca="1" si="0"/>
        <v>Principal Investigator</v>
      </c>
      <c r="B11" s="238" t="s">
        <v>247</v>
      </c>
      <c r="C11" s="299"/>
      <c r="D11" s="222">
        <f t="shared" ca="1" si="6"/>
        <v>0</v>
      </c>
      <c r="E11" s="270">
        <f t="shared" ca="1" si="3"/>
        <v>0</v>
      </c>
      <c r="F11" s="270">
        <f t="shared" ca="1" si="4"/>
        <v>0</v>
      </c>
      <c r="G11" s="270">
        <f t="shared" ca="1" si="4"/>
        <v>0</v>
      </c>
      <c r="H11" s="270">
        <f t="shared" ca="1" si="4"/>
        <v>0</v>
      </c>
      <c r="I11" s="270">
        <f t="shared" ca="1" si="4"/>
        <v>0</v>
      </c>
      <c r="J11" s="270">
        <f t="shared" ca="1" si="4"/>
        <v>0</v>
      </c>
      <c r="K11" s="270">
        <f t="shared" ca="1" si="4"/>
        <v>0</v>
      </c>
      <c r="L11" s="270">
        <f t="shared" ca="1" si="4"/>
        <v>0</v>
      </c>
      <c r="M11" s="270">
        <f t="shared" ca="1" si="4"/>
        <v>0</v>
      </c>
      <c r="N11" s="270">
        <f t="shared" ca="1" si="4"/>
        <v>0</v>
      </c>
      <c r="O11" s="270">
        <f t="shared" ca="1" si="4"/>
        <v>0</v>
      </c>
      <c r="P11" s="270">
        <f t="shared" ca="1" si="4"/>
        <v>0</v>
      </c>
      <c r="Q11" s="270">
        <f t="shared" ca="1" si="4"/>
        <v>0</v>
      </c>
      <c r="R11" s="270">
        <f t="shared" ca="1" si="4"/>
        <v>0</v>
      </c>
      <c r="S11" s="270">
        <f t="shared" ca="1" si="4"/>
        <v>0</v>
      </c>
      <c r="T11" s="271">
        <f t="shared" ca="1" si="2"/>
        <v>0</v>
      </c>
      <c r="U11" t="str">
        <f t="shared" si="5"/>
        <v>Musterfrau</v>
      </c>
      <c r="V11" t="s">
        <v>124</v>
      </c>
      <c r="X11" s="49" t="s">
        <v>248</v>
      </c>
      <c r="Y11" s="49" t="s">
        <v>249</v>
      </c>
      <c r="Z11" t="s">
        <v>250</v>
      </c>
      <c r="AA11" t="s">
        <v>251</v>
      </c>
      <c r="AB11" t="s">
        <v>252</v>
      </c>
      <c r="AC11" t="s">
        <v>253</v>
      </c>
      <c r="AD11" t="s">
        <v>254</v>
      </c>
      <c r="AE11" t="s">
        <v>255</v>
      </c>
      <c r="AF11" t="s">
        <v>256</v>
      </c>
      <c r="AG11" t="s">
        <v>257</v>
      </c>
      <c r="AH11" t="s">
        <v>258</v>
      </c>
      <c r="AI11" t="s">
        <v>259</v>
      </c>
      <c r="AJ11" t="s">
        <v>260</v>
      </c>
      <c r="AK11" t="s">
        <v>261</v>
      </c>
      <c r="AL11" t="s">
        <v>262</v>
      </c>
      <c r="AM11" t="s">
        <v>263</v>
      </c>
      <c r="AN11" t="s">
        <v>264</v>
      </c>
    </row>
    <row r="12" spans="1:40" ht="15.75" outlineLevel="1" x14ac:dyDescent="0.25">
      <c r="A12" s="60" t="str">
        <f t="shared" ca="1" si="0"/>
        <v>Principal Investigator</v>
      </c>
      <c r="B12" s="61" t="s">
        <v>81</v>
      </c>
      <c r="C12" s="223">
        <f ca="1">INDIRECT($U12&amp;"!"&amp;W12)</f>
        <v>0</v>
      </c>
      <c r="D12" s="222">
        <f t="shared" ca="1" si="6"/>
        <v>0</v>
      </c>
      <c r="E12" s="270">
        <f t="shared" ca="1" si="3"/>
        <v>0</v>
      </c>
      <c r="F12" s="270">
        <f t="shared" ca="1" si="4"/>
        <v>0</v>
      </c>
      <c r="G12" s="270">
        <f t="shared" ca="1" si="4"/>
        <v>0</v>
      </c>
      <c r="H12" s="270">
        <f t="shared" ca="1" si="4"/>
        <v>0</v>
      </c>
      <c r="I12" s="270">
        <f t="shared" ca="1" si="4"/>
        <v>0</v>
      </c>
      <c r="J12" s="270">
        <f t="shared" ca="1" si="4"/>
        <v>0</v>
      </c>
      <c r="K12" s="270">
        <f t="shared" ca="1" si="4"/>
        <v>0</v>
      </c>
      <c r="L12" s="270">
        <f t="shared" ca="1" si="4"/>
        <v>0</v>
      </c>
      <c r="M12" s="270">
        <f t="shared" ca="1" si="4"/>
        <v>0</v>
      </c>
      <c r="N12" s="270">
        <f t="shared" ca="1" si="4"/>
        <v>0</v>
      </c>
      <c r="O12" s="270">
        <f t="shared" ca="1" si="4"/>
        <v>0</v>
      </c>
      <c r="P12" s="270">
        <f t="shared" ca="1" si="4"/>
        <v>0</v>
      </c>
      <c r="Q12" s="270">
        <f t="shared" ca="1" si="4"/>
        <v>0</v>
      </c>
      <c r="R12" s="270">
        <f t="shared" ca="1" si="4"/>
        <v>0</v>
      </c>
      <c r="S12" s="270">
        <f t="shared" ca="1" si="4"/>
        <v>0</v>
      </c>
      <c r="T12" s="271">
        <f t="shared" ca="1" si="2"/>
        <v>0</v>
      </c>
      <c r="U12" t="str">
        <f>U11</f>
        <v>Musterfrau</v>
      </c>
      <c r="V12" t="s">
        <v>124</v>
      </c>
      <c r="W12" s="217" t="s">
        <v>386</v>
      </c>
      <c r="X12" s="49" t="s">
        <v>265</v>
      </c>
      <c r="Y12" s="49" t="s">
        <v>266</v>
      </c>
      <c r="Z12" t="s">
        <v>267</v>
      </c>
      <c r="AA12" t="s">
        <v>268</v>
      </c>
      <c r="AB12" t="s">
        <v>269</v>
      </c>
      <c r="AC12" t="s">
        <v>270</v>
      </c>
      <c r="AD12" t="s">
        <v>271</v>
      </c>
      <c r="AE12" t="s">
        <v>272</v>
      </c>
      <c r="AF12" t="s">
        <v>273</v>
      </c>
      <c r="AG12" t="s">
        <v>274</v>
      </c>
      <c r="AH12" t="s">
        <v>275</v>
      </c>
      <c r="AI12" t="s">
        <v>276</v>
      </c>
      <c r="AJ12" t="s">
        <v>277</v>
      </c>
      <c r="AK12" t="s">
        <v>278</v>
      </c>
      <c r="AL12" t="s">
        <v>279</v>
      </c>
      <c r="AM12" t="s">
        <v>280</v>
      </c>
      <c r="AN12" t="s">
        <v>281</v>
      </c>
    </row>
    <row r="13" spans="1:40" s="62" customFormat="1" ht="15.75" outlineLevel="1" x14ac:dyDescent="0.25">
      <c r="A13" s="63"/>
      <c r="B13" s="64" t="s">
        <v>389</v>
      </c>
      <c r="C13" s="224">
        <f t="shared" ref="C13:D13" ca="1" si="7">SUM(C4:C12)</f>
        <v>30834.42</v>
      </c>
      <c r="D13" s="65">
        <f t="shared" ca="1" si="7"/>
        <v>30834.42</v>
      </c>
      <c r="E13" s="278">
        <f t="shared" ref="E13:T13" ca="1" si="8">SUM(E4:E12)</f>
        <v>66.124592574926467</v>
      </c>
      <c r="F13" s="278">
        <f t="shared" ca="1" si="8"/>
        <v>0</v>
      </c>
      <c r="G13" s="278">
        <f t="shared" ca="1" si="8"/>
        <v>0</v>
      </c>
      <c r="H13" s="278">
        <f t="shared" ca="1" si="8"/>
        <v>23.458740758406865</v>
      </c>
      <c r="I13" s="278">
        <f t="shared" ca="1" si="8"/>
        <v>0</v>
      </c>
      <c r="J13" s="278">
        <f t="shared" ca="1" si="8"/>
        <v>0</v>
      </c>
      <c r="K13" s="278">
        <f t="shared" ca="1" si="8"/>
        <v>0</v>
      </c>
      <c r="L13" s="278">
        <f t="shared" ca="1" si="8"/>
        <v>0</v>
      </c>
      <c r="M13" s="278">
        <f t="shared" ca="1" si="8"/>
        <v>0</v>
      </c>
      <c r="N13" s="278">
        <f t="shared" ca="1" si="8"/>
        <v>0</v>
      </c>
      <c r="O13" s="278">
        <f t="shared" ca="1" si="8"/>
        <v>0</v>
      </c>
      <c r="P13" s="278">
        <f t="shared" ca="1" si="8"/>
        <v>0</v>
      </c>
      <c r="Q13" s="278">
        <f t="shared" ca="1" si="8"/>
        <v>0</v>
      </c>
      <c r="R13" s="278">
        <f t="shared" ca="1" si="8"/>
        <v>0</v>
      </c>
      <c r="S13" s="278">
        <f t="shared" ca="1" si="8"/>
        <v>0</v>
      </c>
      <c r="T13" s="278">
        <f t="shared" ca="1" si="8"/>
        <v>89.583333333333329</v>
      </c>
      <c r="X13" s="66"/>
      <c r="Y13" s="66"/>
    </row>
    <row r="14" spans="1:40" ht="15.75" x14ac:dyDescent="0.25">
      <c r="A14" s="67" t="s">
        <v>377</v>
      </c>
      <c r="B14" s="226"/>
      <c r="C14" s="225"/>
      <c r="D14" s="226"/>
      <c r="E14" s="279"/>
      <c r="F14" s="279"/>
      <c r="G14" s="279"/>
      <c r="H14" s="279"/>
      <c r="I14" s="279"/>
      <c r="J14" s="279"/>
      <c r="K14" s="279"/>
      <c r="L14" s="279"/>
      <c r="M14" s="279"/>
      <c r="N14" s="279"/>
      <c r="O14" s="279"/>
      <c r="P14" s="279"/>
      <c r="Q14" s="279"/>
      <c r="R14" s="279"/>
      <c r="S14" s="279"/>
      <c r="T14" s="280"/>
    </row>
    <row r="15" spans="1:40" ht="15.75" hidden="1" outlineLevel="1" x14ac:dyDescent="0.25">
      <c r="A15" s="60" t="str">
        <f ca="1">INDIRECT($U15&amp;"!"&amp;V15)</f>
        <v>Post Doctorate</v>
      </c>
      <c r="B15" s="232" t="s">
        <v>77</v>
      </c>
      <c r="C15" s="298">
        <f ca="1">INDIRECT($U15&amp;"!"&amp;W15)</f>
        <v>42280.19999999999</v>
      </c>
      <c r="D15" s="222">
        <f ca="1">INDIRECT($U15&amp;"!"&amp;X15)</f>
        <v>39920.370000000003</v>
      </c>
      <c r="E15" s="270">
        <f ca="1">INDIRECT($U15&amp;"!"&amp;Z15)</f>
        <v>0</v>
      </c>
      <c r="F15" s="270">
        <f t="shared" ref="F15" ca="1" si="9">INDIRECT($U15&amp;"!"&amp;AA15)</f>
        <v>55.710594315245466</v>
      </c>
      <c r="G15" s="270">
        <f t="shared" ref="G15" ca="1" si="10">INDIRECT($U15&amp;"!"&amp;AB15)</f>
        <v>0</v>
      </c>
      <c r="H15" s="270">
        <f t="shared" ref="H15" ca="1" si="11">INDIRECT($U15&amp;"!"&amp;AC15)</f>
        <v>45.755813953488364</v>
      </c>
      <c r="I15" s="270">
        <f t="shared" ref="I15" ca="1" si="12">INDIRECT($U15&amp;"!"&amp;AD15)</f>
        <v>0</v>
      </c>
      <c r="J15" s="270">
        <f t="shared" ref="J15" ca="1" si="13">INDIRECT($U15&amp;"!"&amp;AE15)</f>
        <v>0</v>
      </c>
      <c r="K15" s="270">
        <f t="shared" ref="K15" ca="1" si="14">INDIRECT($U15&amp;"!"&amp;AF15)</f>
        <v>0</v>
      </c>
      <c r="L15" s="270">
        <f t="shared" ref="L15" ca="1" si="15">INDIRECT($U15&amp;"!"&amp;AG15)</f>
        <v>0</v>
      </c>
      <c r="M15" s="270">
        <f t="shared" ref="M15" ca="1" si="16">INDIRECT($U15&amp;"!"&amp;AH15)</f>
        <v>0</v>
      </c>
      <c r="N15" s="270">
        <f t="shared" ref="N15" ca="1" si="17">INDIRECT($U15&amp;"!"&amp;AI15)</f>
        <v>0</v>
      </c>
      <c r="O15" s="270">
        <f t="shared" ref="O15" ca="1" si="18">INDIRECT($U15&amp;"!"&amp;AJ15)</f>
        <v>0</v>
      </c>
      <c r="P15" s="270">
        <f t="shared" ref="P15" ca="1" si="19">INDIRECT($U15&amp;"!"&amp;AK15)</f>
        <v>0</v>
      </c>
      <c r="Q15" s="270">
        <f t="shared" ref="Q15" ca="1" si="20">INDIRECT($U15&amp;"!"&amp;AL15)</f>
        <v>0</v>
      </c>
      <c r="R15" s="270">
        <f t="shared" ref="R15" ca="1" si="21">INDIRECT($U15&amp;"!"&amp;AM15)</f>
        <v>0</v>
      </c>
      <c r="S15" s="270">
        <f t="shared" ref="S15" ca="1" si="22">INDIRECT($U15&amp;"!"&amp;AN15)</f>
        <v>0</v>
      </c>
      <c r="T15" s="271">
        <f t="shared" ref="T15:T78" ca="1" si="23">SUM(E15:S15)</f>
        <v>101.46640826873383</v>
      </c>
      <c r="U15" t="str">
        <f>A14</f>
        <v>Mustermann</v>
      </c>
      <c r="V15" t="s">
        <v>124</v>
      </c>
      <c r="W15" s="217" t="s">
        <v>382</v>
      </c>
      <c r="X15" s="49" t="s">
        <v>125</v>
      </c>
      <c r="Y15" s="49" t="s">
        <v>126</v>
      </c>
      <c r="Z15" t="s">
        <v>127</v>
      </c>
      <c r="AA15" t="s">
        <v>128</v>
      </c>
      <c r="AB15" t="s">
        <v>129</v>
      </c>
      <c r="AC15" t="s">
        <v>130</v>
      </c>
      <c r="AD15" t="s">
        <v>131</v>
      </c>
      <c r="AE15" t="s">
        <v>132</v>
      </c>
      <c r="AF15" t="s">
        <v>133</v>
      </c>
      <c r="AG15" t="s">
        <v>134</v>
      </c>
      <c r="AH15" t="s">
        <v>135</v>
      </c>
      <c r="AI15" t="s">
        <v>136</v>
      </c>
      <c r="AJ15" t="s">
        <v>137</v>
      </c>
      <c r="AK15" t="s">
        <v>138</v>
      </c>
      <c r="AL15" t="s">
        <v>139</v>
      </c>
      <c r="AM15" t="s">
        <v>140</v>
      </c>
      <c r="AN15" t="s">
        <v>141</v>
      </c>
    </row>
    <row r="16" spans="1:40" ht="15.75" hidden="1" outlineLevel="1" x14ac:dyDescent="0.25">
      <c r="A16" s="68" t="str">
        <f t="shared" ref="A16:A22" ca="1" si="24">A15</f>
        <v>Post Doctorate</v>
      </c>
      <c r="B16" s="233" t="s">
        <v>142</v>
      </c>
      <c r="C16" s="299"/>
      <c r="D16" s="222">
        <f t="shared" ref="D16:D23" ca="1" si="25">INDIRECT($U16&amp;"!"&amp;X16)</f>
        <v>0</v>
      </c>
      <c r="E16" s="270">
        <f t="shared" ref="E16:E23" ca="1" si="26">INDIRECT($U16&amp;"!"&amp;Z16)</f>
        <v>0</v>
      </c>
      <c r="F16" s="270">
        <f t="shared" ref="F16:S23" ca="1" si="27">INDIRECT($U16&amp;"!"&amp;Z16)</f>
        <v>0</v>
      </c>
      <c r="G16" s="270">
        <f t="shared" ca="1" si="27"/>
        <v>0</v>
      </c>
      <c r="H16" s="270">
        <f t="shared" ca="1" si="27"/>
        <v>0</v>
      </c>
      <c r="I16" s="270">
        <f t="shared" ca="1" si="27"/>
        <v>0</v>
      </c>
      <c r="J16" s="270">
        <f t="shared" ca="1" si="27"/>
        <v>0</v>
      </c>
      <c r="K16" s="270">
        <f t="shared" ca="1" si="27"/>
        <v>0</v>
      </c>
      <c r="L16" s="270">
        <f t="shared" ca="1" si="27"/>
        <v>0</v>
      </c>
      <c r="M16" s="270">
        <f t="shared" ca="1" si="27"/>
        <v>0</v>
      </c>
      <c r="N16" s="270">
        <f t="shared" ca="1" si="27"/>
        <v>0</v>
      </c>
      <c r="O16" s="270">
        <f t="shared" ca="1" si="27"/>
        <v>0</v>
      </c>
      <c r="P16" s="270">
        <f t="shared" ca="1" si="27"/>
        <v>0</v>
      </c>
      <c r="Q16" s="270">
        <f t="shared" ca="1" si="27"/>
        <v>0</v>
      </c>
      <c r="R16" s="270">
        <f t="shared" ca="1" si="27"/>
        <v>0</v>
      </c>
      <c r="S16" s="270">
        <f t="shared" ca="1" si="27"/>
        <v>0</v>
      </c>
      <c r="T16" s="271">
        <f t="shared" ca="1" si="23"/>
        <v>0</v>
      </c>
      <c r="U16" t="str">
        <f t="shared" ref="U16:U23" si="28">U15</f>
        <v>Mustermann</v>
      </c>
      <c r="V16" t="s">
        <v>124</v>
      </c>
      <c r="X16" s="49" t="s">
        <v>143</v>
      </c>
      <c r="Y16" s="49" t="s">
        <v>144</v>
      </c>
      <c r="Z16" t="s">
        <v>145</v>
      </c>
      <c r="AA16" t="s">
        <v>146</v>
      </c>
      <c r="AB16" t="s">
        <v>147</v>
      </c>
      <c r="AC16" t="s">
        <v>148</v>
      </c>
      <c r="AD16" t="s">
        <v>149</v>
      </c>
      <c r="AE16" t="s">
        <v>150</v>
      </c>
      <c r="AF16" t="s">
        <v>151</v>
      </c>
      <c r="AG16" t="s">
        <v>152</v>
      </c>
      <c r="AH16" t="s">
        <v>153</v>
      </c>
      <c r="AI16" t="s">
        <v>154</v>
      </c>
      <c r="AJ16" t="s">
        <v>155</v>
      </c>
      <c r="AK16" t="s">
        <v>156</v>
      </c>
      <c r="AL16" t="s">
        <v>157</v>
      </c>
      <c r="AM16" t="s">
        <v>158</v>
      </c>
      <c r="AN16" t="s">
        <v>159</v>
      </c>
    </row>
    <row r="17" spans="1:40" ht="15.75" hidden="1" outlineLevel="1" x14ac:dyDescent="0.25">
      <c r="A17" s="68" t="str">
        <f t="shared" ca="1" si="24"/>
        <v>Post Doctorate</v>
      </c>
      <c r="B17" s="234" t="s">
        <v>78</v>
      </c>
      <c r="C17" s="298">
        <f ca="1">INDIRECT($U17&amp;"!"&amp;W17)</f>
        <v>0</v>
      </c>
      <c r="D17" s="222">
        <f t="shared" ca="1" si="25"/>
        <v>0</v>
      </c>
      <c r="E17" s="270">
        <f t="shared" ca="1" si="26"/>
        <v>0</v>
      </c>
      <c r="F17" s="270">
        <f t="shared" ca="1" si="27"/>
        <v>0</v>
      </c>
      <c r="G17" s="270">
        <f t="shared" ca="1" si="27"/>
        <v>0</v>
      </c>
      <c r="H17" s="270">
        <f t="shared" ca="1" si="27"/>
        <v>0</v>
      </c>
      <c r="I17" s="270">
        <f t="shared" ca="1" si="27"/>
        <v>0</v>
      </c>
      <c r="J17" s="270">
        <f t="shared" ca="1" si="27"/>
        <v>0</v>
      </c>
      <c r="K17" s="270">
        <f t="shared" ca="1" si="27"/>
        <v>0</v>
      </c>
      <c r="L17" s="270">
        <f t="shared" ca="1" si="27"/>
        <v>0</v>
      </c>
      <c r="M17" s="270">
        <f t="shared" ca="1" si="27"/>
        <v>0</v>
      </c>
      <c r="N17" s="270">
        <f t="shared" ca="1" si="27"/>
        <v>0</v>
      </c>
      <c r="O17" s="270">
        <f t="shared" ca="1" si="27"/>
        <v>0</v>
      </c>
      <c r="P17" s="270">
        <f t="shared" ca="1" si="27"/>
        <v>0</v>
      </c>
      <c r="Q17" s="270">
        <f t="shared" ca="1" si="27"/>
        <v>0</v>
      </c>
      <c r="R17" s="270">
        <f t="shared" ca="1" si="27"/>
        <v>0</v>
      </c>
      <c r="S17" s="270">
        <f t="shared" ca="1" si="27"/>
        <v>0</v>
      </c>
      <c r="T17" s="271">
        <f t="shared" ca="1" si="23"/>
        <v>0</v>
      </c>
      <c r="U17" t="str">
        <f t="shared" si="28"/>
        <v>Mustermann</v>
      </c>
      <c r="V17" t="s">
        <v>124</v>
      </c>
      <c r="W17" s="217" t="s">
        <v>383</v>
      </c>
      <c r="X17" s="49" t="s">
        <v>160</v>
      </c>
      <c r="Y17" s="49" t="s">
        <v>161</v>
      </c>
      <c r="Z17" t="s">
        <v>162</v>
      </c>
      <c r="AA17" t="s">
        <v>163</v>
      </c>
      <c r="AB17" t="s">
        <v>164</v>
      </c>
      <c r="AC17" t="s">
        <v>165</v>
      </c>
      <c r="AD17" t="s">
        <v>166</v>
      </c>
      <c r="AE17" t="s">
        <v>167</v>
      </c>
      <c r="AF17" t="s">
        <v>168</v>
      </c>
      <c r="AG17" t="s">
        <v>169</v>
      </c>
      <c r="AH17" t="s">
        <v>170</v>
      </c>
      <c r="AI17" t="s">
        <v>171</v>
      </c>
      <c r="AJ17" t="s">
        <v>172</v>
      </c>
      <c r="AK17" t="s">
        <v>173</v>
      </c>
      <c r="AL17" t="s">
        <v>174</v>
      </c>
      <c r="AM17" t="s">
        <v>175</v>
      </c>
      <c r="AN17" t="s">
        <v>176</v>
      </c>
    </row>
    <row r="18" spans="1:40" ht="15.75" hidden="1" outlineLevel="1" x14ac:dyDescent="0.25">
      <c r="A18" s="68" t="str">
        <f t="shared" ca="1" si="24"/>
        <v>Post Doctorate</v>
      </c>
      <c r="B18" s="235" t="s">
        <v>177</v>
      </c>
      <c r="C18" s="299"/>
      <c r="D18" s="222">
        <f t="shared" ca="1" si="25"/>
        <v>0</v>
      </c>
      <c r="E18" s="270">
        <f t="shared" ca="1" si="26"/>
        <v>0</v>
      </c>
      <c r="F18" s="270">
        <f t="shared" ca="1" si="27"/>
        <v>0</v>
      </c>
      <c r="G18" s="270">
        <f t="shared" ca="1" si="27"/>
        <v>0</v>
      </c>
      <c r="H18" s="270">
        <f t="shared" ca="1" si="27"/>
        <v>0</v>
      </c>
      <c r="I18" s="270">
        <f t="shared" ca="1" si="27"/>
        <v>0</v>
      </c>
      <c r="J18" s="270">
        <f t="shared" ca="1" si="27"/>
        <v>0</v>
      </c>
      <c r="K18" s="270">
        <f t="shared" ca="1" si="27"/>
        <v>0</v>
      </c>
      <c r="L18" s="270">
        <f t="shared" ca="1" si="27"/>
        <v>0</v>
      </c>
      <c r="M18" s="270">
        <f t="shared" ca="1" si="27"/>
        <v>0</v>
      </c>
      <c r="N18" s="270">
        <f t="shared" ca="1" si="27"/>
        <v>0</v>
      </c>
      <c r="O18" s="270">
        <f t="shared" ca="1" si="27"/>
        <v>0</v>
      </c>
      <c r="P18" s="270">
        <f t="shared" ca="1" si="27"/>
        <v>0</v>
      </c>
      <c r="Q18" s="270">
        <f t="shared" ca="1" si="27"/>
        <v>0</v>
      </c>
      <c r="R18" s="270">
        <f t="shared" ca="1" si="27"/>
        <v>0</v>
      </c>
      <c r="S18" s="270">
        <f t="shared" ca="1" si="27"/>
        <v>0</v>
      </c>
      <c r="T18" s="271">
        <f t="shared" ca="1" si="23"/>
        <v>0</v>
      </c>
      <c r="U18" t="str">
        <f t="shared" si="28"/>
        <v>Mustermann</v>
      </c>
      <c r="V18" t="s">
        <v>124</v>
      </c>
      <c r="X18" s="49" t="s">
        <v>178</v>
      </c>
      <c r="Y18" s="49" t="s">
        <v>179</v>
      </c>
      <c r="Z18" t="s">
        <v>180</v>
      </c>
      <c r="AA18" t="s">
        <v>181</v>
      </c>
      <c r="AB18" t="s">
        <v>182</v>
      </c>
      <c r="AC18" t="s">
        <v>183</v>
      </c>
      <c r="AD18" t="s">
        <v>184</v>
      </c>
      <c r="AE18" t="s">
        <v>185</v>
      </c>
      <c r="AF18" t="s">
        <v>186</v>
      </c>
      <c r="AG18" t="s">
        <v>187</v>
      </c>
      <c r="AH18" t="s">
        <v>188</v>
      </c>
      <c r="AI18" t="s">
        <v>189</v>
      </c>
      <c r="AJ18" t="s">
        <v>190</v>
      </c>
      <c r="AK18" t="s">
        <v>191</v>
      </c>
      <c r="AL18" t="s">
        <v>192</v>
      </c>
      <c r="AM18" t="s">
        <v>193</v>
      </c>
      <c r="AN18" t="s">
        <v>194</v>
      </c>
    </row>
    <row r="19" spans="1:40" ht="15.75" hidden="1" outlineLevel="1" x14ac:dyDescent="0.25">
      <c r="A19" s="68" t="str">
        <f t="shared" ca="1" si="24"/>
        <v>Post Doctorate</v>
      </c>
      <c r="B19" s="236" t="s">
        <v>79</v>
      </c>
      <c r="C19" s="298">
        <f ca="1">INDIRECT($U19&amp;"!"&amp;W19)</f>
        <v>0</v>
      </c>
      <c r="D19" s="222">
        <f t="shared" ca="1" si="25"/>
        <v>0</v>
      </c>
      <c r="E19" s="270">
        <f t="shared" ca="1" si="26"/>
        <v>0</v>
      </c>
      <c r="F19" s="270">
        <f t="shared" ca="1" si="27"/>
        <v>0</v>
      </c>
      <c r="G19" s="270">
        <f t="shared" ca="1" si="27"/>
        <v>0</v>
      </c>
      <c r="H19" s="270">
        <f t="shared" ca="1" si="27"/>
        <v>0</v>
      </c>
      <c r="I19" s="270">
        <f t="shared" ca="1" si="27"/>
        <v>0</v>
      </c>
      <c r="J19" s="270">
        <f t="shared" ca="1" si="27"/>
        <v>0</v>
      </c>
      <c r="K19" s="270">
        <f t="shared" ca="1" si="27"/>
        <v>0</v>
      </c>
      <c r="L19" s="270">
        <f t="shared" ca="1" si="27"/>
        <v>0</v>
      </c>
      <c r="M19" s="270">
        <f t="shared" ca="1" si="27"/>
        <v>0</v>
      </c>
      <c r="N19" s="270">
        <f t="shared" ca="1" si="27"/>
        <v>0</v>
      </c>
      <c r="O19" s="270">
        <f t="shared" ca="1" si="27"/>
        <v>0</v>
      </c>
      <c r="P19" s="270">
        <f t="shared" ca="1" si="27"/>
        <v>0</v>
      </c>
      <c r="Q19" s="270">
        <f t="shared" ca="1" si="27"/>
        <v>0</v>
      </c>
      <c r="R19" s="270">
        <f t="shared" ca="1" si="27"/>
        <v>0</v>
      </c>
      <c r="S19" s="270">
        <f t="shared" ca="1" si="27"/>
        <v>0</v>
      </c>
      <c r="T19" s="271">
        <f t="shared" ca="1" si="23"/>
        <v>0</v>
      </c>
      <c r="U19" t="str">
        <f t="shared" si="28"/>
        <v>Mustermann</v>
      </c>
      <c r="V19" t="s">
        <v>124</v>
      </c>
      <c r="W19" s="217" t="s">
        <v>384</v>
      </c>
      <c r="X19" s="49" t="s">
        <v>195</v>
      </c>
      <c r="Y19" s="49" t="s">
        <v>196</v>
      </c>
      <c r="Z19" t="s">
        <v>197</v>
      </c>
      <c r="AA19" t="s">
        <v>198</v>
      </c>
      <c r="AB19" t="s">
        <v>199</v>
      </c>
      <c r="AC19" t="s">
        <v>200</v>
      </c>
      <c r="AD19" t="s">
        <v>201</v>
      </c>
      <c r="AE19" t="s">
        <v>202</v>
      </c>
      <c r="AF19" t="s">
        <v>203</v>
      </c>
      <c r="AG19" t="s">
        <v>204</v>
      </c>
      <c r="AH19" t="s">
        <v>205</v>
      </c>
      <c r="AI19" t="s">
        <v>206</v>
      </c>
      <c r="AJ19" t="s">
        <v>207</v>
      </c>
      <c r="AK19" t="s">
        <v>208</v>
      </c>
      <c r="AL19" t="s">
        <v>209</v>
      </c>
      <c r="AM19" t="s">
        <v>210</v>
      </c>
      <c r="AN19" t="s">
        <v>211</v>
      </c>
    </row>
    <row r="20" spans="1:40" ht="15.75" hidden="1" outlineLevel="1" x14ac:dyDescent="0.25">
      <c r="A20" s="68" t="str">
        <f t="shared" ca="1" si="24"/>
        <v>Post Doctorate</v>
      </c>
      <c r="B20" s="237" t="s">
        <v>212</v>
      </c>
      <c r="C20" s="299"/>
      <c r="D20" s="222">
        <f t="shared" ca="1" si="25"/>
        <v>0</v>
      </c>
      <c r="E20" s="270">
        <f t="shared" ca="1" si="26"/>
        <v>0</v>
      </c>
      <c r="F20" s="270">
        <f t="shared" ca="1" si="27"/>
        <v>0</v>
      </c>
      <c r="G20" s="270">
        <f t="shared" ca="1" si="27"/>
        <v>0</v>
      </c>
      <c r="H20" s="270">
        <f t="shared" ca="1" si="27"/>
        <v>0</v>
      </c>
      <c r="I20" s="270">
        <f t="shared" ca="1" si="27"/>
        <v>0</v>
      </c>
      <c r="J20" s="270">
        <f t="shared" ca="1" si="27"/>
        <v>0</v>
      </c>
      <c r="K20" s="270">
        <f t="shared" ca="1" si="27"/>
        <v>0</v>
      </c>
      <c r="L20" s="270">
        <f t="shared" ca="1" si="27"/>
        <v>0</v>
      </c>
      <c r="M20" s="270">
        <f t="shared" ca="1" si="27"/>
        <v>0</v>
      </c>
      <c r="N20" s="270">
        <f t="shared" ca="1" si="27"/>
        <v>0</v>
      </c>
      <c r="O20" s="270">
        <f t="shared" ca="1" si="27"/>
        <v>0</v>
      </c>
      <c r="P20" s="270">
        <f t="shared" ca="1" si="27"/>
        <v>0</v>
      </c>
      <c r="Q20" s="270">
        <f t="shared" ca="1" si="27"/>
        <v>0</v>
      </c>
      <c r="R20" s="270">
        <f t="shared" ca="1" si="27"/>
        <v>0</v>
      </c>
      <c r="S20" s="270">
        <f t="shared" ca="1" si="27"/>
        <v>0</v>
      </c>
      <c r="T20" s="271">
        <f t="shared" ca="1" si="23"/>
        <v>0</v>
      </c>
      <c r="U20" t="str">
        <f t="shared" si="28"/>
        <v>Mustermann</v>
      </c>
      <c r="V20" t="s">
        <v>124</v>
      </c>
      <c r="X20" s="49" t="s">
        <v>213</v>
      </c>
      <c r="Y20" s="49" t="s">
        <v>214</v>
      </c>
      <c r="Z20" t="s">
        <v>215</v>
      </c>
      <c r="AA20" t="s">
        <v>216</v>
      </c>
      <c r="AB20" t="s">
        <v>217</v>
      </c>
      <c r="AC20" t="s">
        <v>218</v>
      </c>
      <c r="AD20" t="s">
        <v>219</v>
      </c>
      <c r="AE20" t="s">
        <v>220</v>
      </c>
      <c r="AF20" t="s">
        <v>221</v>
      </c>
      <c r="AG20" t="s">
        <v>222</v>
      </c>
      <c r="AH20" t="s">
        <v>223</v>
      </c>
      <c r="AI20" t="s">
        <v>224</v>
      </c>
      <c r="AJ20" t="s">
        <v>225</v>
      </c>
      <c r="AK20" t="s">
        <v>226</v>
      </c>
      <c r="AL20" t="s">
        <v>227</v>
      </c>
      <c r="AM20" t="s">
        <v>228</v>
      </c>
      <c r="AN20" t="s">
        <v>229</v>
      </c>
    </row>
    <row r="21" spans="1:40" ht="15.75" hidden="1" outlineLevel="1" x14ac:dyDescent="0.25">
      <c r="A21" s="68" t="str">
        <f t="shared" ca="1" si="24"/>
        <v>Post Doctorate</v>
      </c>
      <c r="B21" s="238" t="s">
        <v>80</v>
      </c>
      <c r="C21" s="298">
        <f ca="1">INDIRECT($U21&amp;"!"&amp;W21)</f>
        <v>0</v>
      </c>
      <c r="D21" s="222">
        <f t="shared" ca="1" si="25"/>
        <v>0</v>
      </c>
      <c r="E21" s="270">
        <f t="shared" ca="1" si="26"/>
        <v>0</v>
      </c>
      <c r="F21" s="270">
        <f t="shared" ca="1" si="27"/>
        <v>0</v>
      </c>
      <c r="G21" s="270">
        <f t="shared" ca="1" si="27"/>
        <v>0</v>
      </c>
      <c r="H21" s="270">
        <f t="shared" ca="1" si="27"/>
        <v>0</v>
      </c>
      <c r="I21" s="270">
        <f t="shared" ca="1" si="27"/>
        <v>0</v>
      </c>
      <c r="J21" s="270">
        <f t="shared" ca="1" si="27"/>
        <v>0</v>
      </c>
      <c r="K21" s="270">
        <f t="shared" ca="1" si="27"/>
        <v>0</v>
      </c>
      <c r="L21" s="270">
        <f t="shared" ca="1" si="27"/>
        <v>0</v>
      </c>
      <c r="M21" s="270">
        <f t="shared" ca="1" si="27"/>
        <v>0</v>
      </c>
      <c r="N21" s="270">
        <f t="shared" ca="1" si="27"/>
        <v>0</v>
      </c>
      <c r="O21" s="270">
        <f t="shared" ca="1" si="27"/>
        <v>0</v>
      </c>
      <c r="P21" s="270">
        <f t="shared" ca="1" si="27"/>
        <v>0</v>
      </c>
      <c r="Q21" s="270">
        <f t="shared" ca="1" si="27"/>
        <v>0</v>
      </c>
      <c r="R21" s="270">
        <f t="shared" ca="1" si="27"/>
        <v>0</v>
      </c>
      <c r="S21" s="270">
        <f t="shared" ca="1" si="27"/>
        <v>0</v>
      </c>
      <c r="T21" s="271">
        <f t="shared" ca="1" si="23"/>
        <v>0</v>
      </c>
      <c r="U21" t="str">
        <f t="shared" si="28"/>
        <v>Mustermann</v>
      </c>
      <c r="V21" t="s">
        <v>124</v>
      </c>
      <c r="W21" s="217" t="s">
        <v>385</v>
      </c>
      <c r="X21" s="49" t="s">
        <v>230</v>
      </c>
      <c r="Y21" s="49" t="s">
        <v>231</v>
      </c>
      <c r="Z21" t="s">
        <v>232</v>
      </c>
      <c r="AA21" t="s">
        <v>233</v>
      </c>
      <c r="AB21" t="s">
        <v>234</v>
      </c>
      <c r="AC21" t="s">
        <v>235</v>
      </c>
      <c r="AD21" t="s">
        <v>236</v>
      </c>
      <c r="AE21" t="s">
        <v>237</v>
      </c>
      <c r="AF21" t="s">
        <v>238</v>
      </c>
      <c r="AG21" t="s">
        <v>239</v>
      </c>
      <c r="AH21" t="s">
        <v>240</v>
      </c>
      <c r="AI21" t="s">
        <v>241</v>
      </c>
      <c r="AJ21" t="s">
        <v>242</v>
      </c>
      <c r="AK21" t="s">
        <v>243</v>
      </c>
      <c r="AL21" t="s">
        <v>244</v>
      </c>
      <c r="AM21" t="s">
        <v>245</v>
      </c>
      <c r="AN21" t="s">
        <v>246</v>
      </c>
    </row>
    <row r="22" spans="1:40" ht="15.75" hidden="1" outlineLevel="1" x14ac:dyDescent="0.25">
      <c r="A22" s="68" t="str">
        <f t="shared" ca="1" si="24"/>
        <v>Post Doctorate</v>
      </c>
      <c r="B22" s="238" t="s">
        <v>247</v>
      </c>
      <c r="C22" s="299"/>
      <c r="D22" s="222">
        <f t="shared" ca="1" si="25"/>
        <v>0</v>
      </c>
      <c r="E22" s="270">
        <f t="shared" ca="1" si="26"/>
        <v>0</v>
      </c>
      <c r="F22" s="270">
        <f t="shared" ca="1" si="27"/>
        <v>0</v>
      </c>
      <c r="G22" s="270">
        <f t="shared" ca="1" si="27"/>
        <v>0</v>
      </c>
      <c r="H22" s="270">
        <f t="shared" ca="1" si="27"/>
        <v>0</v>
      </c>
      <c r="I22" s="270">
        <f t="shared" ca="1" si="27"/>
        <v>0</v>
      </c>
      <c r="J22" s="270">
        <f t="shared" ca="1" si="27"/>
        <v>0</v>
      </c>
      <c r="K22" s="270">
        <f t="shared" ca="1" si="27"/>
        <v>0</v>
      </c>
      <c r="L22" s="270">
        <f t="shared" ca="1" si="27"/>
        <v>0</v>
      </c>
      <c r="M22" s="270">
        <f t="shared" ca="1" si="27"/>
        <v>0</v>
      </c>
      <c r="N22" s="270">
        <f t="shared" ca="1" si="27"/>
        <v>0</v>
      </c>
      <c r="O22" s="270">
        <f t="shared" ca="1" si="27"/>
        <v>0</v>
      </c>
      <c r="P22" s="270">
        <f t="shared" ca="1" si="27"/>
        <v>0</v>
      </c>
      <c r="Q22" s="270">
        <f t="shared" ca="1" si="27"/>
        <v>0</v>
      </c>
      <c r="R22" s="270">
        <f t="shared" ca="1" si="27"/>
        <v>0</v>
      </c>
      <c r="S22" s="270">
        <f t="shared" ca="1" si="27"/>
        <v>0</v>
      </c>
      <c r="T22" s="271">
        <f t="shared" ca="1" si="23"/>
        <v>0</v>
      </c>
      <c r="U22" t="str">
        <f t="shared" si="28"/>
        <v>Mustermann</v>
      </c>
      <c r="V22" t="s">
        <v>124</v>
      </c>
      <c r="X22" s="49" t="s">
        <v>248</v>
      </c>
      <c r="Y22" s="49" t="s">
        <v>249</v>
      </c>
      <c r="Z22" t="s">
        <v>250</v>
      </c>
      <c r="AA22" t="s">
        <v>251</v>
      </c>
      <c r="AB22" t="s">
        <v>252</v>
      </c>
      <c r="AC22" t="s">
        <v>253</v>
      </c>
      <c r="AD22" t="s">
        <v>254</v>
      </c>
      <c r="AE22" t="s">
        <v>255</v>
      </c>
      <c r="AF22" t="s">
        <v>256</v>
      </c>
      <c r="AG22" t="s">
        <v>257</v>
      </c>
      <c r="AH22" t="s">
        <v>258</v>
      </c>
      <c r="AI22" t="s">
        <v>259</v>
      </c>
      <c r="AJ22" t="s">
        <v>260</v>
      </c>
      <c r="AK22" t="s">
        <v>261</v>
      </c>
      <c r="AL22" t="s">
        <v>262</v>
      </c>
      <c r="AM22" t="s">
        <v>263</v>
      </c>
      <c r="AN22" t="s">
        <v>264</v>
      </c>
    </row>
    <row r="23" spans="1:40" ht="15.75" hidden="1" outlineLevel="1" x14ac:dyDescent="0.25">
      <c r="A23" s="68" t="str">
        <f ca="1">A20</f>
        <v>Post Doctorate</v>
      </c>
      <c r="B23" s="61" t="s">
        <v>81</v>
      </c>
      <c r="C23" s="223">
        <f ca="1">INDIRECT($U23&amp;"!"&amp;W23)</f>
        <v>0</v>
      </c>
      <c r="D23" s="222">
        <f t="shared" ca="1" si="25"/>
        <v>0</v>
      </c>
      <c r="E23" s="270">
        <f t="shared" ca="1" si="26"/>
        <v>0</v>
      </c>
      <c r="F23" s="270">
        <f t="shared" ca="1" si="27"/>
        <v>0</v>
      </c>
      <c r="G23" s="270">
        <f t="shared" ca="1" si="27"/>
        <v>0</v>
      </c>
      <c r="H23" s="270">
        <f t="shared" ca="1" si="27"/>
        <v>0</v>
      </c>
      <c r="I23" s="270">
        <f t="shared" ca="1" si="27"/>
        <v>0</v>
      </c>
      <c r="J23" s="270">
        <f t="shared" ca="1" si="27"/>
        <v>0</v>
      </c>
      <c r="K23" s="270">
        <f t="shared" ca="1" si="27"/>
        <v>0</v>
      </c>
      <c r="L23" s="270">
        <f t="shared" ca="1" si="27"/>
        <v>0</v>
      </c>
      <c r="M23" s="270">
        <f t="shared" ca="1" si="27"/>
        <v>0</v>
      </c>
      <c r="N23" s="270">
        <f t="shared" ca="1" si="27"/>
        <v>0</v>
      </c>
      <c r="O23" s="270">
        <f t="shared" ca="1" si="27"/>
        <v>0</v>
      </c>
      <c r="P23" s="270">
        <f t="shared" ca="1" si="27"/>
        <v>0</v>
      </c>
      <c r="Q23" s="270">
        <f t="shared" ca="1" si="27"/>
        <v>0</v>
      </c>
      <c r="R23" s="270">
        <f t="shared" ca="1" si="27"/>
        <v>0</v>
      </c>
      <c r="S23" s="270">
        <f t="shared" ca="1" si="27"/>
        <v>0</v>
      </c>
      <c r="T23" s="271">
        <f t="shared" ca="1" si="23"/>
        <v>0</v>
      </c>
      <c r="U23" t="str">
        <f t="shared" si="28"/>
        <v>Mustermann</v>
      </c>
      <c r="V23" t="s">
        <v>124</v>
      </c>
      <c r="W23" s="217" t="s">
        <v>386</v>
      </c>
      <c r="X23" s="49" t="s">
        <v>265</v>
      </c>
      <c r="Y23" s="49" t="s">
        <v>266</v>
      </c>
      <c r="Z23" t="s">
        <v>267</v>
      </c>
      <c r="AA23" t="s">
        <v>268</v>
      </c>
      <c r="AB23" t="s">
        <v>269</v>
      </c>
      <c r="AC23" t="s">
        <v>270</v>
      </c>
      <c r="AD23" t="s">
        <v>271</v>
      </c>
      <c r="AE23" t="s">
        <v>272</v>
      </c>
      <c r="AF23" t="s">
        <v>273</v>
      </c>
      <c r="AG23" t="s">
        <v>274</v>
      </c>
      <c r="AH23" t="s">
        <v>275</v>
      </c>
      <c r="AI23" t="s">
        <v>276</v>
      </c>
      <c r="AJ23" t="s">
        <v>277</v>
      </c>
      <c r="AK23" t="s">
        <v>278</v>
      </c>
      <c r="AL23" t="s">
        <v>279</v>
      </c>
      <c r="AM23" t="s">
        <v>280</v>
      </c>
      <c r="AN23" t="s">
        <v>281</v>
      </c>
    </row>
    <row r="24" spans="1:40" s="62" customFormat="1" ht="15.75" hidden="1" outlineLevel="1" x14ac:dyDescent="0.25">
      <c r="A24" s="63"/>
      <c r="B24" s="64" t="s">
        <v>389</v>
      </c>
      <c r="C24" s="224">
        <f t="shared" ref="C24:D24" ca="1" si="29">SUM(C15:C23)</f>
        <v>42280.19999999999</v>
      </c>
      <c r="D24" s="65">
        <f t="shared" ca="1" si="29"/>
        <v>39920.370000000003</v>
      </c>
      <c r="E24" s="278">
        <f t="shared" ref="E24:T24" ca="1" si="30">SUM(E15:E23)</f>
        <v>0</v>
      </c>
      <c r="F24" s="278">
        <f t="shared" ca="1" si="30"/>
        <v>55.710594315245466</v>
      </c>
      <c r="G24" s="278">
        <f t="shared" ca="1" si="30"/>
        <v>0</v>
      </c>
      <c r="H24" s="278">
        <f t="shared" ca="1" si="30"/>
        <v>45.755813953488364</v>
      </c>
      <c r="I24" s="278">
        <f t="shared" ca="1" si="30"/>
        <v>0</v>
      </c>
      <c r="J24" s="278">
        <f t="shared" ca="1" si="30"/>
        <v>0</v>
      </c>
      <c r="K24" s="278">
        <f t="shared" ca="1" si="30"/>
        <v>0</v>
      </c>
      <c r="L24" s="278">
        <f t="shared" ca="1" si="30"/>
        <v>0</v>
      </c>
      <c r="M24" s="278">
        <f t="shared" ca="1" si="30"/>
        <v>0</v>
      </c>
      <c r="N24" s="278">
        <f t="shared" ca="1" si="30"/>
        <v>0</v>
      </c>
      <c r="O24" s="278">
        <f t="shared" ca="1" si="30"/>
        <v>0</v>
      </c>
      <c r="P24" s="278">
        <f t="shared" ca="1" si="30"/>
        <v>0</v>
      </c>
      <c r="Q24" s="278">
        <f t="shared" ca="1" si="30"/>
        <v>0</v>
      </c>
      <c r="R24" s="278">
        <f t="shared" ca="1" si="30"/>
        <v>0</v>
      </c>
      <c r="S24" s="278">
        <f t="shared" ca="1" si="30"/>
        <v>0</v>
      </c>
      <c r="T24" s="278">
        <f t="shared" ca="1" si="30"/>
        <v>101.46640826873383</v>
      </c>
      <c r="X24" s="66"/>
      <c r="Y24" s="66"/>
    </row>
    <row r="25" spans="1:40" ht="15.75" collapsed="1" x14ac:dyDescent="0.25">
      <c r="A25" s="67" t="s">
        <v>378</v>
      </c>
      <c r="B25" s="226"/>
      <c r="C25" s="225"/>
      <c r="D25" s="226"/>
      <c r="E25" s="279"/>
      <c r="F25" s="279"/>
      <c r="G25" s="279"/>
      <c r="H25" s="279"/>
      <c r="I25" s="279"/>
      <c r="J25" s="279"/>
      <c r="K25" s="279"/>
      <c r="L25" s="279"/>
      <c r="M25" s="279"/>
      <c r="N25" s="279"/>
      <c r="O25" s="279"/>
      <c r="P25" s="279"/>
      <c r="Q25" s="279"/>
      <c r="R25" s="279"/>
      <c r="S25" s="279"/>
      <c r="T25" s="280"/>
    </row>
    <row r="26" spans="1:40" ht="30" hidden="1" outlineLevel="1" x14ac:dyDescent="0.25">
      <c r="A26" s="60" t="str">
        <f ca="1">INDIRECT($U26&amp;"!"&amp;V26)</f>
        <v>Student (including PhD, Master, …)</v>
      </c>
      <c r="B26" s="232" t="s">
        <v>77</v>
      </c>
      <c r="C26" s="298">
        <f ca="1">INDIRECT($U26&amp;"!"&amp;W26)</f>
        <v>3386.5199999999995</v>
      </c>
      <c r="D26" s="222">
        <f t="shared" ref="D26:D34" ca="1" si="31">INDIRECT($U26&amp;"!"&amp;X26)</f>
        <v>3386.52</v>
      </c>
      <c r="E26" s="270">
        <f ca="1">INDIRECT($U26&amp;"!"&amp;Z26)</f>
        <v>0</v>
      </c>
      <c r="F26" s="270">
        <f t="shared" ref="F26" ca="1" si="32">INDIRECT($U26&amp;"!"&amp;AA26)</f>
        <v>6.71875</v>
      </c>
      <c r="G26" s="270">
        <f t="shared" ref="G26" ca="1" si="33">INDIRECT($U26&amp;"!"&amp;AB26)</f>
        <v>6.71875</v>
      </c>
      <c r="H26" s="270">
        <f t="shared" ref="H26" ca="1" si="34">INDIRECT($U26&amp;"!"&amp;AC26)</f>
        <v>0</v>
      </c>
      <c r="I26" s="270">
        <f t="shared" ref="I26" ca="1" si="35">INDIRECT($U26&amp;"!"&amp;AD26)</f>
        <v>0</v>
      </c>
      <c r="J26" s="270">
        <f t="shared" ref="J26" ca="1" si="36">INDIRECT($U26&amp;"!"&amp;AE26)</f>
        <v>0</v>
      </c>
      <c r="K26" s="270">
        <f t="shared" ref="K26" ca="1" si="37">INDIRECT($U26&amp;"!"&amp;AF26)</f>
        <v>0</v>
      </c>
      <c r="L26" s="270">
        <f t="shared" ref="L26" ca="1" si="38">INDIRECT($U26&amp;"!"&amp;AG26)</f>
        <v>0</v>
      </c>
      <c r="M26" s="270">
        <f t="shared" ref="M26" ca="1" si="39">INDIRECT($U26&amp;"!"&amp;AH26)</f>
        <v>0</v>
      </c>
      <c r="N26" s="270">
        <f t="shared" ref="N26" ca="1" si="40">INDIRECT($U26&amp;"!"&amp;AI26)</f>
        <v>0</v>
      </c>
      <c r="O26" s="270">
        <f t="shared" ref="O26" ca="1" si="41">INDIRECT($U26&amp;"!"&amp;AJ26)</f>
        <v>0</v>
      </c>
      <c r="P26" s="270">
        <f t="shared" ref="P26" ca="1" si="42">INDIRECT($U26&amp;"!"&amp;AK26)</f>
        <v>0</v>
      </c>
      <c r="Q26" s="270">
        <f t="shared" ref="Q26" ca="1" si="43">INDIRECT($U26&amp;"!"&amp;AL26)</f>
        <v>0</v>
      </c>
      <c r="R26" s="270">
        <f t="shared" ref="R26" ca="1" si="44">INDIRECT($U26&amp;"!"&amp;AM26)</f>
        <v>0</v>
      </c>
      <c r="S26" s="270">
        <f t="shared" ref="S26" ca="1" si="45">INDIRECT($U26&amp;"!"&amp;AN26)</f>
        <v>0</v>
      </c>
      <c r="T26" s="271">
        <f t="shared" ca="1" si="23"/>
        <v>13.4375</v>
      </c>
      <c r="U26" t="str">
        <f>A25</f>
        <v>Mustermensch</v>
      </c>
      <c r="V26" t="s">
        <v>124</v>
      </c>
      <c r="W26" s="217" t="s">
        <v>382</v>
      </c>
      <c r="X26" s="49" t="s">
        <v>125</v>
      </c>
      <c r="Y26" s="49" t="s">
        <v>126</v>
      </c>
      <c r="Z26" t="s">
        <v>127</v>
      </c>
      <c r="AA26" t="s">
        <v>128</v>
      </c>
      <c r="AB26" t="s">
        <v>129</v>
      </c>
      <c r="AC26" t="s">
        <v>130</v>
      </c>
      <c r="AD26" t="s">
        <v>131</v>
      </c>
      <c r="AE26" t="s">
        <v>132</v>
      </c>
      <c r="AF26" t="s">
        <v>133</v>
      </c>
      <c r="AG26" t="s">
        <v>134</v>
      </c>
      <c r="AH26" t="s">
        <v>135</v>
      </c>
      <c r="AI26" t="s">
        <v>136</v>
      </c>
      <c r="AJ26" t="s">
        <v>137</v>
      </c>
      <c r="AK26" t="s">
        <v>138</v>
      </c>
      <c r="AL26" t="s">
        <v>139</v>
      </c>
      <c r="AM26" t="s">
        <v>140</v>
      </c>
      <c r="AN26" t="s">
        <v>141</v>
      </c>
    </row>
    <row r="27" spans="1:40" ht="30" hidden="1" outlineLevel="1" x14ac:dyDescent="0.25">
      <c r="A27" s="68" t="str">
        <f t="shared" ref="A27:A33" ca="1" si="46">A26</f>
        <v>Student (including PhD, Master, …)</v>
      </c>
      <c r="B27" s="233" t="s">
        <v>142</v>
      </c>
      <c r="C27" s="299"/>
      <c r="D27" s="222">
        <f t="shared" ca="1" si="31"/>
        <v>0</v>
      </c>
      <c r="E27" s="270">
        <f t="shared" ref="E27:E34" ca="1" si="47">INDIRECT($U27&amp;"!"&amp;Z27)</f>
        <v>0</v>
      </c>
      <c r="F27" s="270">
        <f t="shared" ref="F27:S34" ca="1" si="48">INDIRECT($U27&amp;"!"&amp;Z27)</f>
        <v>0</v>
      </c>
      <c r="G27" s="270">
        <f t="shared" ca="1" si="48"/>
        <v>0</v>
      </c>
      <c r="H27" s="270">
        <f t="shared" ca="1" si="48"/>
        <v>0</v>
      </c>
      <c r="I27" s="270">
        <f t="shared" ca="1" si="48"/>
        <v>0</v>
      </c>
      <c r="J27" s="270">
        <f t="shared" ca="1" si="48"/>
        <v>0</v>
      </c>
      <c r="K27" s="270">
        <f t="shared" ca="1" si="48"/>
        <v>0</v>
      </c>
      <c r="L27" s="270">
        <f t="shared" ca="1" si="48"/>
        <v>0</v>
      </c>
      <c r="M27" s="270">
        <f t="shared" ca="1" si="48"/>
        <v>0</v>
      </c>
      <c r="N27" s="270">
        <f t="shared" ca="1" si="48"/>
        <v>0</v>
      </c>
      <c r="O27" s="270">
        <f t="shared" ca="1" si="48"/>
        <v>0</v>
      </c>
      <c r="P27" s="270">
        <f t="shared" ca="1" si="48"/>
        <v>0</v>
      </c>
      <c r="Q27" s="270">
        <f t="shared" ca="1" si="48"/>
        <v>0</v>
      </c>
      <c r="R27" s="270">
        <f t="shared" ca="1" si="48"/>
        <v>0</v>
      </c>
      <c r="S27" s="270">
        <f t="shared" ca="1" si="48"/>
        <v>0</v>
      </c>
      <c r="T27" s="271">
        <f t="shared" ca="1" si="23"/>
        <v>0</v>
      </c>
      <c r="U27" t="str">
        <f t="shared" ref="U27:U34" si="49">U26</f>
        <v>Mustermensch</v>
      </c>
      <c r="V27" t="s">
        <v>124</v>
      </c>
      <c r="X27" s="49" t="s">
        <v>143</v>
      </c>
      <c r="Y27" s="49" t="s">
        <v>144</v>
      </c>
      <c r="Z27" t="s">
        <v>145</v>
      </c>
      <c r="AA27" t="s">
        <v>146</v>
      </c>
      <c r="AB27" t="s">
        <v>147</v>
      </c>
      <c r="AC27" t="s">
        <v>148</v>
      </c>
      <c r="AD27" t="s">
        <v>149</v>
      </c>
      <c r="AE27" t="s">
        <v>150</v>
      </c>
      <c r="AF27" t="s">
        <v>151</v>
      </c>
      <c r="AG27" t="s">
        <v>152</v>
      </c>
      <c r="AH27" t="s">
        <v>153</v>
      </c>
      <c r="AI27" t="s">
        <v>154</v>
      </c>
      <c r="AJ27" t="s">
        <v>155</v>
      </c>
      <c r="AK27" t="s">
        <v>156</v>
      </c>
      <c r="AL27" t="s">
        <v>157</v>
      </c>
      <c r="AM27" t="s">
        <v>158</v>
      </c>
      <c r="AN27" t="s">
        <v>159</v>
      </c>
    </row>
    <row r="28" spans="1:40" ht="30" hidden="1" outlineLevel="1" x14ac:dyDescent="0.25">
      <c r="A28" s="68" t="str">
        <f t="shared" ca="1" si="46"/>
        <v>Student (including PhD, Master, …)</v>
      </c>
      <c r="B28" s="234" t="s">
        <v>78</v>
      </c>
      <c r="C28" s="298">
        <f ca="1">INDIRECT($U28&amp;"!"&amp;W28)</f>
        <v>0</v>
      </c>
      <c r="D28" s="222">
        <f t="shared" ca="1" si="31"/>
        <v>0</v>
      </c>
      <c r="E28" s="270">
        <f t="shared" ca="1" si="47"/>
        <v>0</v>
      </c>
      <c r="F28" s="270">
        <f t="shared" ca="1" si="48"/>
        <v>0</v>
      </c>
      <c r="G28" s="270">
        <f t="shared" ca="1" si="48"/>
        <v>0</v>
      </c>
      <c r="H28" s="270">
        <f t="shared" ca="1" si="48"/>
        <v>0</v>
      </c>
      <c r="I28" s="270">
        <f t="shared" ca="1" si="48"/>
        <v>0</v>
      </c>
      <c r="J28" s="270">
        <f t="shared" ca="1" si="48"/>
        <v>0</v>
      </c>
      <c r="K28" s="270">
        <f t="shared" ca="1" si="48"/>
        <v>0</v>
      </c>
      <c r="L28" s="270">
        <f t="shared" ca="1" si="48"/>
        <v>0</v>
      </c>
      <c r="M28" s="270">
        <f t="shared" ca="1" si="48"/>
        <v>0</v>
      </c>
      <c r="N28" s="270">
        <f t="shared" ca="1" si="48"/>
        <v>0</v>
      </c>
      <c r="O28" s="270">
        <f t="shared" ca="1" si="48"/>
        <v>0</v>
      </c>
      <c r="P28" s="270">
        <f t="shared" ca="1" si="48"/>
        <v>0</v>
      </c>
      <c r="Q28" s="270">
        <f t="shared" ca="1" si="48"/>
        <v>0</v>
      </c>
      <c r="R28" s="270">
        <f t="shared" ca="1" si="48"/>
        <v>0</v>
      </c>
      <c r="S28" s="270">
        <f t="shared" ca="1" si="48"/>
        <v>0</v>
      </c>
      <c r="T28" s="271">
        <f t="shared" ca="1" si="23"/>
        <v>0</v>
      </c>
      <c r="U28" t="str">
        <f t="shared" si="49"/>
        <v>Mustermensch</v>
      </c>
      <c r="V28" t="s">
        <v>124</v>
      </c>
      <c r="W28" s="217" t="s">
        <v>383</v>
      </c>
      <c r="X28" s="49" t="s">
        <v>160</v>
      </c>
      <c r="Y28" s="49" t="s">
        <v>161</v>
      </c>
      <c r="Z28" t="s">
        <v>162</v>
      </c>
      <c r="AA28" t="s">
        <v>163</v>
      </c>
      <c r="AB28" t="s">
        <v>164</v>
      </c>
      <c r="AC28" t="s">
        <v>165</v>
      </c>
      <c r="AD28" t="s">
        <v>166</v>
      </c>
      <c r="AE28" t="s">
        <v>167</v>
      </c>
      <c r="AF28" t="s">
        <v>168</v>
      </c>
      <c r="AG28" t="s">
        <v>169</v>
      </c>
      <c r="AH28" t="s">
        <v>170</v>
      </c>
      <c r="AI28" t="s">
        <v>171</v>
      </c>
      <c r="AJ28" t="s">
        <v>172</v>
      </c>
      <c r="AK28" t="s">
        <v>173</v>
      </c>
      <c r="AL28" t="s">
        <v>174</v>
      </c>
      <c r="AM28" t="s">
        <v>175</v>
      </c>
      <c r="AN28" t="s">
        <v>176</v>
      </c>
    </row>
    <row r="29" spans="1:40" ht="30" hidden="1" outlineLevel="1" x14ac:dyDescent="0.25">
      <c r="A29" s="68" t="str">
        <f t="shared" ca="1" si="46"/>
        <v>Student (including PhD, Master, …)</v>
      </c>
      <c r="B29" s="235" t="s">
        <v>177</v>
      </c>
      <c r="C29" s="299"/>
      <c r="D29" s="222">
        <f t="shared" ca="1" si="31"/>
        <v>0</v>
      </c>
      <c r="E29" s="270">
        <f t="shared" ca="1" si="47"/>
        <v>0</v>
      </c>
      <c r="F29" s="270">
        <f t="shared" ca="1" si="48"/>
        <v>0</v>
      </c>
      <c r="G29" s="270">
        <f t="shared" ca="1" si="48"/>
        <v>0</v>
      </c>
      <c r="H29" s="270">
        <f t="shared" ca="1" si="48"/>
        <v>0</v>
      </c>
      <c r="I29" s="270">
        <f t="shared" ca="1" si="48"/>
        <v>0</v>
      </c>
      <c r="J29" s="270">
        <f t="shared" ca="1" si="48"/>
        <v>0</v>
      </c>
      <c r="K29" s="270">
        <f t="shared" ca="1" si="48"/>
        <v>0</v>
      </c>
      <c r="L29" s="270">
        <f t="shared" ca="1" si="48"/>
        <v>0</v>
      </c>
      <c r="M29" s="270">
        <f t="shared" ca="1" si="48"/>
        <v>0</v>
      </c>
      <c r="N29" s="270">
        <f t="shared" ca="1" si="48"/>
        <v>0</v>
      </c>
      <c r="O29" s="270">
        <f t="shared" ca="1" si="48"/>
        <v>0</v>
      </c>
      <c r="P29" s="270">
        <f t="shared" ca="1" si="48"/>
        <v>0</v>
      </c>
      <c r="Q29" s="270">
        <f t="shared" ca="1" si="48"/>
        <v>0</v>
      </c>
      <c r="R29" s="270">
        <f t="shared" ca="1" si="48"/>
        <v>0</v>
      </c>
      <c r="S29" s="270">
        <f t="shared" ca="1" si="48"/>
        <v>0</v>
      </c>
      <c r="T29" s="271">
        <f t="shared" ca="1" si="23"/>
        <v>0</v>
      </c>
      <c r="U29" t="str">
        <f t="shared" si="49"/>
        <v>Mustermensch</v>
      </c>
      <c r="V29" t="s">
        <v>124</v>
      </c>
      <c r="X29" s="49" t="s">
        <v>178</v>
      </c>
      <c r="Y29" s="49" t="s">
        <v>179</v>
      </c>
      <c r="Z29" t="s">
        <v>180</v>
      </c>
      <c r="AA29" t="s">
        <v>181</v>
      </c>
      <c r="AB29" t="s">
        <v>182</v>
      </c>
      <c r="AC29" t="s">
        <v>183</v>
      </c>
      <c r="AD29" t="s">
        <v>184</v>
      </c>
      <c r="AE29" t="s">
        <v>185</v>
      </c>
      <c r="AF29" t="s">
        <v>186</v>
      </c>
      <c r="AG29" t="s">
        <v>187</v>
      </c>
      <c r="AH29" t="s">
        <v>188</v>
      </c>
      <c r="AI29" t="s">
        <v>189</v>
      </c>
      <c r="AJ29" t="s">
        <v>190</v>
      </c>
      <c r="AK29" t="s">
        <v>191</v>
      </c>
      <c r="AL29" t="s">
        <v>192</v>
      </c>
      <c r="AM29" t="s">
        <v>193</v>
      </c>
      <c r="AN29" t="s">
        <v>194</v>
      </c>
    </row>
    <row r="30" spans="1:40" ht="30" hidden="1" outlineLevel="1" x14ac:dyDescent="0.25">
      <c r="A30" s="68" t="str">
        <f t="shared" ca="1" si="46"/>
        <v>Student (including PhD, Master, …)</v>
      </c>
      <c r="B30" s="236" t="s">
        <v>79</v>
      </c>
      <c r="C30" s="298">
        <f ca="1">INDIRECT($U30&amp;"!"&amp;W30)</f>
        <v>0</v>
      </c>
      <c r="D30" s="222">
        <f t="shared" ca="1" si="31"/>
        <v>0</v>
      </c>
      <c r="E30" s="270">
        <f t="shared" ca="1" si="47"/>
        <v>0</v>
      </c>
      <c r="F30" s="270">
        <f t="shared" ca="1" si="48"/>
        <v>0</v>
      </c>
      <c r="G30" s="270">
        <f t="shared" ca="1" si="48"/>
        <v>0</v>
      </c>
      <c r="H30" s="270">
        <f t="shared" ca="1" si="48"/>
        <v>0</v>
      </c>
      <c r="I30" s="270">
        <f t="shared" ca="1" si="48"/>
        <v>0</v>
      </c>
      <c r="J30" s="270">
        <f t="shared" ca="1" si="48"/>
        <v>0</v>
      </c>
      <c r="K30" s="270">
        <f t="shared" ca="1" si="48"/>
        <v>0</v>
      </c>
      <c r="L30" s="270">
        <f t="shared" ca="1" si="48"/>
        <v>0</v>
      </c>
      <c r="M30" s="270">
        <f t="shared" ca="1" si="48"/>
        <v>0</v>
      </c>
      <c r="N30" s="270">
        <f t="shared" ca="1" si="48"/>
        <v>0</v>
      </c>
      <c r="O30" s="270">
        <f t="shared" ca="1" si="48"/>
        <v>0</v>
      </c>
      <c r="P30" s="270">
        <f t="shared" ca="1" si="48"/>
        <v>0</v>
      </c>
      <c r="Q30" s="270">
        <f t="shared" ca="1" si="48"/>
        <v>0</v>
      </c>
      <c r="R30" s="270">
        <f t="shared" ca="1" si="48"/>
        <v>0</v>
      </c>
      <c r="S30" s="270">
        <f t="shared" ca="1" si="48"/>
        <v>0</v>
      </c>
      <c r="T30" s="271">
        <f t="shared" ca="1" si="23"/>
        <v>0</v>
      </c>
      <c r="U30" t="str">
        <f t="shared" si="49"/>
        <v>Mustermensch</v>
      </c>
      <c r="V30" t="s">
        <v>124</v>
      </c>
      <c r="W30" s="217" t="s">
        <v>384</v>
      </c>
      <c r="X30" s="49" t="s">
        <v>195</v>
      </c>
      <c r="Y30" s="49" t="s">
        <v>196</v>
      </c>
      <c r="Z30" t="s">
        <v>197</v>
      </c>
      <c r="AA30" t="s">
        <v>198</v>
      </c>
      <c r="AB30" t="s">
        <v>199</v>
      </c>
      <c r="AC30" t="s">
        <v>200</v>
      </c>
      <c r="AD30" t="s">
        <v>201</v>
      </c>
      <c r="AE30" t="s">
        <v>202</v>
      </c>
      <c r="AF30" t="s">
        <v>203</v>
      </c>
      <c r="AG30" t="s">
        <v>204</v>
      </c>
      <c r="AH30" t="s">
        <v>205</v>
      </c>
      <c r="AI30" t="s">
        <v>206</v>
      </c>
      <c r="AJ30" t="s">
        <v>207</v>
      </c>
      <c r="AK30" t="s">
        <v>208</v>
      </c>
      <c r="AL30" t="s">
        <v>209</v>
      </c>
      <c r="AM30" t="s">
        <v>210</v>
      </c>
      <c r="AN30" t="s">
        <v>211</v>
      </c>
    </row>
    <row r="31" spans="1:40" ht="30" hidden="1" outlineLevel="1" x14ac:dyDescent="0.25">
      <c r="A31" s="68" t="str">
        <f t="shared" ca="1" si="46"/>
        <v>Student (including PhD, Master, …)</v>
      </c>
      <c r="B31" s="237" t="s">
        <v>212</v>
      </c>
      <c r="C31" s="299"/>
      <c r="D31" s="222">
        <f t="shared" ca="1" si="31"/>
        <v>0</v>
      </c>
      <c r="E31" s="270">
        <f t="shared" ca="1" si="47"/>
        <v>0</v>
      </c>
      <c r="F31" s="270">
        <f t="shared" ca="1" si="48"/>
        <v>0</v>
      </c>
      <c r="G31" s="270">
        <f t="shared" ca="1" si="48"/>
        <v>0</v>
      </c>
      <c r="H31" s="270">
        <f t="shared" ca="1" si="48"/>
        <v>0</v>
      </c>
      <c r="I31" s="270">
        <f t="shared" ca="1" si="48"/>
        <v>0</v>
      </c>
      <c r="J31" s="270">
        <f t="shared" ca="1" si="48"/>
        <v>0</v>
      </c>
      <c r="K31" s="270">
        <f t="shared" ca="1" si="48"/>
        <v>0</v>
      </c>
      <c r="L31" s="270">
        <f t="shared" ca="1" si="48"/>
        <v>0</v>
      </c>
      <c r="M31" s="270">
        <f t="shared" ca="1" si="48"/>
        <v>0</v>
      </c>
      <c r="N31" s="270">
        <f t="shared" ca="1" si="48"/>
        <v>0</v>
      </c>
      <c r="O31" s="270">
        <f t="shared" ca="1" si="48"/>
        <v>0</v>
      </c>
      <c r="P31" s="270">
        <f t="shared" ca="1" si="48"/>
        <v>0</v>
      </c>
      <c r="Q31" s="270">
        <f t="shared" ca="1" si="48"/>
        <v>0</v>
      </c>
      <c r="R31" s="270">
        <f t="shared" ca="1" si="48"/>
        <v>0</v>
      </c>
      <c r="S31" s="270">
        <f t="shared" ca="1" si="48"/>
        <v>0</v>
      </c>
      <c r="T31" s="271">
        <f t="shared" ca="1" si="23"/>
        <v>0</v>
      </c>
      <c r="U31" t="str">
        <f t="shared" si="49"/>
        <v>Mustermensch</v>
      </c>
      <c r="V31" t="s">
        <v>124</v>
      </c>
      <c r="X31" s="49" t="s">
        <v>213</v>
      </c>
      <c r="Y31" s="49" t="s">
        <v>214</v>
      </c>
      <c r="Z31" t="s">
        <v>215</v>
      </c>
      <c r="AA31" t="s">
        <v>216</v>
      </c>
      <c r="AB31" t="s">
        <v>217</v>
      </c>
      <c r="AC31" t="s">
        <v>218</v>
      </c>
      <c r="AD31" t="s">
        <v>219</v>
      </c>
      <c r="AE31" t="s">
        <v>220</v>
      </c>
      <c r="AF31" t="s">
        <v>221</v>
      </c>
      <c r="AG31" t="s">
        <v>222</v>
      </c>
      <c r="AH31" t="s">
        <v>223</v>
      </c>
      <c r="AI31" t="s">
        <v>224</v>
      </c>
      <c r="AJ31" t="s">
        <v>225</v>
      </c>
      <c r="AK31" t="s">
        <v>226</v>
      </c>
      <c r="AL31" t="s">
        <v>227</v>
      </c>
      <c r="AM31" t="s">
        <v>228</v>
      </c>
      <c r="AN31" t="s">
        <v>229</v>
      </c>
    </row>
    <row r="32" spans="1:40" ht="30" hidden="1" outlineLevel="1" x14ac:dyDescent="0.25">
      <c r="A32" s="68" t="str">
        <f t="shared" ca="1" si="46"/>
        <v>Student (including PhD, Master, …)</v>
      </c>
      <c r="B32" s="238" t="s">
        <v>80</v>
      </c>
      <c r="C32" s="298">
        <f ca="1">INDIRECT($U32&amp;"!"&amp;W32)</f>
        <v>0</v>
      </c>
      <c r="D32" s="222">
        <f t="shared" ca="1" si="31"/>
        <v>0</v>
      </c>
      <c r="E32" s="270">
        <f t="shared" ca="1" si="47"/>
        <v>0</v>
      </c>
      <c r="F32" s="270">
        <f t="shared" ca="1" si="48"/>
        <v>0</v>
      </c>
      <c r="G32" s="270">
        <f t="shared" ca="1" si="48"/>
        <v>0</v>
      </c>
      <c r="H32" s="270">
        <f t="shared" ca="1" si="48"/>
        <v>0</v>
      </c>
      <c r="I32" s="270">
        <f t="shared" ca="1" si="48"/>
        <v>0</v>
      </c>
      <c r="J32" s="270">
        <f t="shared" ca="1" si="48"/>
        <v>0</v>
      </c>
      <c r="K32" s="270">
        <f t="shared" ca="1" si="48"/>
        <v>0</v>
      </c>
      <c r="L32" s="270">
        <f t="shared" ca="1" si="48"/>
        <v>0</v>
      </c>
      <c r="M32" s="270">
        <f t="shared" ca="1" si="48"/>
        <v>0</v>
      </c>
      <c r="N32" s="270">
        <f t="shared" ca="1" si="48"/>
        <v>0</v>
      </c>
      <c r="O32" s="270">
        <f t="shared" ca="1" si="48"/>
        <v>0</v>
      </c>
      <c r="P32" s="270">
        <f t="shared" ca="1" si="48"/>
        <v>0</v>
      </c>
      <c r="Q32" s="270">
        <f t="shared" ca="1" si="48"/>
        <v>0</v>
      </c>
      <c r="R32" s="270">
        <f t="shared" ca="1" si="48"/>
        <v>0</v>
      </c>
      <c r="S32" s="270">
        <f t="shared" ca="1" si="48"/>
        <v>0</v>
      </c>
      <c r="T32" s="271">
        <f t="shared" ca="1" si="23"/>
        <v>0</v>
      </c>
      <c r="U32" t="str">
        <f t="shared" si="49"/>
        <v>Mustermensch</v>
      </c>
      <c r="V32" t="s">
        <v>124</v>
      </c>
      <c r="W32" s="217" t="s">
        <v>385</v>
      </c>
      <c r="X32" s="49" t="s">
        <v>230</v>
      </c>
      <c r="Y32" s="49" t="s">
        <v>231</v>
      </c>
      <c r="Z32" t="s">
        <v>232</v>
      </c>
      <c r="AA32" t="s">
        <v>233</v>
      </c>
      <c r="AB32" t="s">
        <v>234</v>
      </c>
      <c r="AC32" t="s">
        <v>235</v>
      </c>
      <c r="AD32" t="s">
        <v>236</v>
      </c>
      <c r="AE32" t="s">
        <v>237</v>
      </c>
      <c r="AF32" t="s">
        <v>238</v>
      </c>
      <c r="AG32" t="s">
        <v>239</v>
      </c>
      <c r="AH32" t="s">
        <v>240</v>
      </c>
      <c r="AI32" t="s">
        <v>241</v>
      </c>
      <c r="AJ32" t="s">
        <v>242</v>
      </c>
      <c r="AK32" t="s">
        <v>243</v>
      </c>
      <c r="AL32" t="s">
        <v>244</v>
      </c>
      <c r="AM32" t="s">
        <v>245</v>
      </c>
      <c r="AN32" t="s">
        <v>246</v>
      </c>
    </row>
    <row r="33" spans="1:40" ht="30" hidden="1" outlineLevel="1" x14ac:dyDescent="0.25">
      <c r="A33" s="68" t="str">
        <f t="shared" ca="1" si="46"/>
        <v>Student (including PhD, Master, …)</v>
      </c>
      <c r="B33" s="238" t="s">
        <v>247</v>
      </c>
      <c r="C33" s="299"/>
      <c r="D33" s="222">
        <f t="shared" ca="1" si="31"/>
        <v>0</v>
      </c>
      <c r="E33" s="270">
        <f t="shared" ca="1" si="47"/>
        <v>0</v>
      </c>
      <c r="F33" s="270">
        <f t="shared" ca="1" si="48"/>
        <v>0</v>
      </c>
      <c r="G33" s="270">
        <f t="shared" ca="1" si="48"/>
        <v>0</v>
      </c>
      <c r="H33" s="270">
        <f t="shared" ca="1" si="48"/>
        <v>0</v>
      </c>
      <c r="I33" s="270">
        <f t="shared" ca="1" si="48"/>
        <v>0</v>
      </c>
      <c r="J33" s="270">
        <f t="shared" ca="1" si="48"/>
        <v>0</v>
      </c>
      <c r="K33" s="270">
        <f t="shared" ca="1" si="48"/>
        <v>0</v>
      </c>
      <c r="L33" s="270">
        <f t="shared" ca="1" si="48"/>
        <v>0</v>
      </c>
      <c r="M33" s="270">
        <f t="shared" ca="1" si="48"/>
        <v>0</v>
      </c>
      <c r="N33" s="270">
        <f t="shared" ca="1" si="48"/>
        <v>0</v>
      </c>
      <c r="O33" s="270">
        <f t="shared" ca="1" si="48"/>
        <v>0</v>
      </c>
      <c r="P33" s="270">
        <f t="shared" ca="1" si="48"/>
        <v>0</v>
      </c>
      <c r="Q33" s="270">
        <f t="shared" ca="1" si="48"/>
        <v>0</v>
      </c>
      <c r="R33" s="270">
        <f t="shared" ca="1" si="48"/>
        <v>0</v>
      </c>
      <c r="S33" s="270">
        <f t="shared" ca="1" si="48"/>
        <v>0</v>
      </c>
      <c r="T33" s="271">
        <f t="shared" ca="1" si="23"/>
        <v>0</v>
      </c>
      <c r="U33" t="str">
        <f t="shared" si="49"/>
        <v>Mustermensch</v>
      </c>
      <c r="V33" t="s">
        <v>124</v>
      </c>
      <c r="X33" s="49" t="s">
        <v>248</v>
      </c>
      <c r="Y33" s="49" t="s">
        <v>249</v>
      </c>
      <c r="Z33" t="s">
        <v>250</v>
      </c>
      <c r="AA33" t="s">
        <v>251</v>
      </c>
      <c r="AB33" t="s">
        <v>252</v>
      </c>
      <c r="AC33" t="s">
        <v>253</v>
      </c>
      <c r="AD33" t="s">
        <v>254</v>
      </c>
      <c r="AE33" t="s">
        <v>255</v>
      </c>
      <c r="AF33" t="s">
        <v>256</v>
      </c>
      <c r="AG33" t="s">
        <v>257</v>
      </c>
      <c r="AH33" t="s">
        <v>258</v>
      </c>
      <c r="AI33" t="s">
        <v>259</v>
      </c>
      <c r="AJ33" t="s">
        <v>260</v>
      </c>
      <c r="AK33" t="s">
        <v>261</v>
      </c>
      <c r="AL33" t="s">
        <v>262</v>
      </c>
      <c r="AM33" t="s">
        <v>263</v>
      </c>
      <c r="AN33" t="s">
        <v>264</v>
      </c>
    </row>
    <row r="34" spans="1:40" ht="30" hidden="1" outlineLevel="1" x14ac:dyDescent="0.25">
      <c r="A34" s="68" t="str">
        <f ca="1">A31</f>
        <v>Student (including PhD, Master, …)</v>
      </c>
      <c r="B34" s="61" t="s">
        <v>81</v>
      </c>
      <c r="C34" s="223">
        <f ca="1">INDIRECT($U34&amp;"!"&amp;W34)</f>
        <v>0</v>
      </c>
      <c r="D34" s="222">
        <f t="shared" ca="1" si="31"/>
        <v>0</v>
      </c>
      <c r="E34" s="270">
        <f t="shared" ca="1" si="47"/>
        <v>0</v>
      </c>
      <c r="F34" s="270">
        <f t="shared" ca="1" si="48"/>
        <v>0</v>
      </c>
      <c r="G34" s="270">
        <f t="shared" ca="1" si="48"/>
        <v>0</v>
      </c>
      <c r="H34" s="270">
        <f t="shared" ca="1" si="48"/>
        <v>0</v>
      </c>
      <c r="I34" s="270">
        <f t="shared" ca="1" si="48"/>
        <v>0</v>
      </c>
      <c r="J34" s="270">
        <f t="shared" ca="1" si="48"/>
        <v>0</v>
      </c>
      <c r="K34" s="270">
        <f t="shared" ca="1" si="48"/>
        <v>0</v>
      </c>
      <c r="L34" s="270">
        <f t="shared" ca="1" si="48"/>
        <v>0</v>
      </c>
      <c r="M34" s="270">
        <f t="shared" ca="1" si="48"/>
        <v>0</v>
      </c>
      <c r="N34" s="270">
        <f t="shared" ca="1" si="48"/>
        <v>0</v>
      </c>
      <c r="O34" s="270">
        <f t="shared" ca="1" si="48"/>
        <v>0</v>
      </c>
      <c r="P34" s="270">
        <f t="shared" ca="1" si="48"/>
        <v>0</v>
      </c>
      <c r="Q34" s="270">
        <f t="shared" ca="1" si="48"/>
        <v>0</v>
      </c>
      <c r="R34" s="270">
        <f t="shared" ca="1" si="48"/>
        <v>0</v>
      </c>
      <c r="S34" s="270">
        <f t="shared" ca="1" si="48"/>
        <v>0</v>
      </c>
      <c r="T34" s="271">
        <f t="shared" ca="1" si="23"/>
        <v>0</v>
      </c>
      <c r="U34" t="str">
        <f t="shared" si="49"/>
        <v>Mustermensch</v>
      </c>
      <c r="V34" t="s">
        <v>124</v>
      </c>
      <c r="W34" s="217" t="s">
        <v>386</v>
      </c>
      <c r="X34" s="49" t="s">
        <v>265</v>
      </c>
      <c r="Y34" s="49" t="s">
        <v>266</v>
      </c>
      <c r="Z34" t="s">
        <v>267</v>
      </c>
      <c r="AA34" t="s">
        <v>268</v>
      </c>
      <c r="AB34" t="s">
        <v>269</v>
      </c>
      <c r="AC34" t="s">
        <v>270</v>
      </c>
      <c r="AD34" t="s">
        <v>271</v>
      </c>
      <c r="AE34" t="s">
        <v>272</v>
      </c>
      <c r="AF34" t="s">
        <v>273</v>
      </c>
      <c r="AG34" t="s">
        <v>274</v>
      </c>
      <c r="AH34" t="s">
        <v>275</v>
      </c>
      <c r="AI34" t="s">
        <v>276</v>
      </c>
      <c r="AJ34" t="s">
        <v>277</v>
      </c>
      <c r="AK34" t="s">
        <v>278</v>
      </c>
      <c r="AL34" t="s">
        <v>279</v>
      </c>
      <c r="AM34" t="s">
        <v>280</v>
      </c>
      <c r="AN34" t="s">
        <v>281</v>
      </c>
    </row>
    <row r="35" spans="1:40" s="62" customFormat="1" ht="15.75" hidden="1" outlineLevel="1" x14ac:dyDescent="0.25">
      <c r="A35" s="63"/>
      <c r="B35" s="64" t="s">
        <v>389</v>
      </c>
      <c r="C35" s="224">
        <f t="shared" ref="C35:D35" ca="1" si="50">SUM(C26:C34)</f>
        <v>3386.5199999999995</v>
      </c>
      <c r="D35" s="65">
        <f t="shared" ca="1" si="50"/>
        <v>3386.52</v>
      </c>
      <c r="E35" s="278">
        <f t="shared" ref="E35:T35" ca="1" si="51">SUM(E26:E34)</f>
        <v>0</v>
      </c>
      <c r="F35" s="278">
        <f t="shared" ca="1" si="51"/>
        <v>6.71875</v>
      </c>
      <c r="G35" s="278">
        <f t="shared" ca="1" si="51"/>
        <v>6.71875</v>
      </c>
      <c r="H35" s="278">
        <f t="shared" ca="1" si="51"/>
        <v>0</v>
      </c>
      <c r="I35" s="278">
        <f t="shared" ca="1" si="51"/>
        <v>0</v>
      </c>
      <c r="J35" s="278">
        <f t="shared" ca="1" si="51"/>
        <v>0</v>
      </c>
      <c r="K35" s="278">
        <f t="shared" ca="1" si="51"/>
        <v>0</v>
      </c>
      <c r="L35" s="278">
        <f t="shared" ca="1" si="51"/>
        <v>0</v>
      </c>
      <c r="M35" s="278">
        <f t="shared" ca="1" si="51"/>
        <v>0</v>
      </c>
      <c r="N35" s="278">
        <f t="shared" ca="1" si="51"/>
        <v>0</v>
      </c>
      <c r="O35" s="278">
        <f t="shared" ca="1" si="51"/>
        <v>0</v>
      </c>
      <c r="P35" s="278">
        <f t="shared" ca="1" si="51"/>
        <v>0</v>
      </c>
      <c r="Q35" s="278">
        <f t="shared" ca="1" si="51"/>
        <v>0</v>
      </c>
      <c r="R35" s="278">
        <f t="shared" ca="1" si="51"/>
        <v>0</v>
      </c>
      <c r="S35" s="278">
        <f t="shared" ca="1" si="51"/>
        <v>0</v>
      </c>
      <c r="T35" s="278">
        <f t="shared" ca="1" si="51"/>
        <v>13.4375</v>
      </c>
      <c r="X35" s="66"/>
      <c r="Y35" s="66"/>
    </row>
    <row r="36" spans="1:40" ht="15.75" collapsed="1" x14ac:dyDescent="0.25">
      <c r="A36" s="67" t="s">
        <v>397</v>
      </c>
      <c r="B36" s="226"/>
      <c r="C36" s="225"/>
      <c r="D36" s="226"/>
      <c r="E36" s="279"/>
      <c r="F36" s="279"/>
      <c r="G36" s="279"/>
      <c r="H36" s="279"/>
      <c r="I36" s="279"/>
      <c r="J36" s="279"/>
      <c r="K36" s="279"/>
      <c r="L36" s="279"/>
      <c r="M36" s="279"/>
      <c r="N36" s="279"/>
      <c r="O36" s="279"/>
      <c r="P36" s="279"/>
      <c r="Q36" s="279"/>
      <c r="R36" s="279"/>
      <c r="S36" s="279"/>
      <c r="T36" s="280"/>
    </row>
    <row r="37" spans="1:40" ht="15.75" outlineLevel="1" x14ac:dyDescent="0.25">
      <c r="A37" s="60" t="str">
        <f ca="1">INDIRECT($U37&amp;"!"&amp;V37)</f>
        <v>Post Doctorate</v>
      </c>
      <c r="B37" s="232" t="s">
        <v>77</v>
      </c>
      <c r="C37" s="298">
        <f ca="1">INDIRECT($U37&amp;"!"&amp;W37)</f>
        <v>61949.5</v>
      </c>
      <c r="D37" s="222">
        <f t="shared" ref="D37:D45" ca="1" si="52">INDIRECT($U37&amp;"!"&amp;X37)</f>
        <v>61627.22</v>
      </c>
      <c r="E37" s="270">
        <f ca="1">INDIRECT($U37&amp;"!"&amp;Z37)</f>
        <v>134.66576597744356</v>
      </c>
      <c r="F37" s="270">
        <f t="shared" ref="F37" ca="1" si="53">INDIRECT($U37&amp;"!"&amp;AA37)</f>
        <v>5.9308427318295731</v>
      </c>
      <c r="G37" s="270">
        <f t="shared" ref="G37" ca="1" si="54">INDIRECT($U37&amp;"!"&amp;AB37)</f>
        <v>13.512394266917291</v>
      </c>
      <c r="H37" s="270">
        <f t="shared" ref="H37" ca="1" si="55">INDIRECT($U37&amp;"!"&amp;AC37)</f>
        <v>20.578497023809518</v>
      </c>
      <c r="I37" s="270">
        <f t="shared" ref="I37" ca="1" si="56">INDIRECT($U37&amp;"!"&amp;AD37)</f>
        <v>0</v>
      </c>
      <c r="J37" s="270">
        <f t="shared" ref="J37" ca="1" si="57">INDIRECT($U37&amp;"!"&amp;AE37)</f>
        <v>0</v>
      </c>
      <c r="K37" s="270">
        <f t="shared" ref="K37" ca="1" si="58">INDIRECT($U37&amp;"!"&amp;AF37)</f>
        <v>0</v>
      </c>
      <c r="L37" s="270">
        <f t="shared" ref="L37" ca="1" si="59">INDIRECT($U37&amp;"!"&amp;AG37)</f>
        <v>0</v>
      </c>
      <c r="M37" s="270">
        <f t="shared" ref="M37" ca="1" si="60">INDIRECT($U37&amp;"!"&amp;AH37)</f>
        <v>0</v>
      </c>
      <c r="N37" s="270">
        <f t="shared" ref="N37" ca="1" si="61">INDIRECT($U37&amp;"!"&amp;AI37)</f>
        <v>0</v>
      </c>
      <c r="O37" s="270">
        <f t="shared" ref="O37" ca="1" si="62">INDIRECT($U37&amp;"!"&amp;AJ37)</f>
        <v>0</v>
      </c>
      <c r="P37" s="270">
        <f t="shared" ref="P37" ca="1" si="63">INDIRECT($U37&amp;"!"&amp;AK37)</f>
        <v>0</v>
      </c>
      <c r="Q37" s="270">
        <f t="shared" ref="Q37" ca="1" si="64">INDIRECT($U37&amp;"!"&amp;AL37)</f>
        <v>0</v>
      </c>
      <c r="R37" s="270">
        <f t="shared" ref="R37" ca="1" si="65">INDIRECT($U37&amp;"!"&amp;AM37)</f>
        <v>0</v>
      </c>
      <c r="S37" s="270">
        <f t="shared" ref="S37" ca="1" si="66">INDIRECT($U37&amp;"!"&amp;AN37)</f>
        <v>0</v>
      </c>
      <c r="T37" s="271">
        <f t="shared" ca="1" si="23"/>
        <v>174.68749999999994</v>
      </c>
      <c r="U37" t="str">
        <f>A36</f>
        <v>Musterhaft</v>
      </c>
      <c r="V37" t="s">
        <v>124</v>
      </c>
      <c r="W37" s="217" t="s">
        <v>382</v>
      </c>
      <c r="X37" s="49" t="s">
        <v>125</v>
      </c>
      <c r="Y37" s="49" t="s">
        <v>126</v>
      </c>
      <c r="Z37" t="s">
        <v>127</v>
      </c>
      <c r="AA37" t="s">
        <v>128</v>
      </c>
      <c r="AB37" t="s">
        <v>129</v>
      </c>
      <c r="AC37" t="s">
        <v>130</v>
      </c>
      <c r="AD37" t="s">
        <v>131</v>
      </c>
      <c r="AE37" t="s">
        <v>132</v>
      </c>
      <c r="AF37" t="s">
        <v>133</v>
      </c>
      <c r="AG37" t="s">
        <v>134</v>
      </c>
      <c r="AH37" t="s">
        <v>135</v>
      </c>
      <c r="AI37" t="s">
        <v>136</v>
      </c>
      <c r="AJ37" t="s">
        <v>137</v>
      </c>
      <c r="AK37" t="s">
        <v>138</v>
      </c>
      <c r="AL37" t="s">
        <v>139</v>
      </c>
      <c r="AM37" t="s">
        <v>140</v>
      </c>
      <c r="AN37" t="s">
        <v>141</v>
      </c>
    </row>
    <row r="38" spans="1:40" ht="15.75" outlineLevel="1" x14ac:dyDescent="0.25">
      <c r="A38" s="68" t="str">
        <f t="shared" ref="A38:A44" ca="1" si="67">A37</f>
        <v>Post Doctorate</v>
      </c>
      <c r="B38" s="233" t="s">
        <v>142</v>
      </c>
      <c r="C38" s="299"/>
      <c r="D38" s="222">
        <f t="shared" ca="1" si="52"/>
        <v>0</v>
      </c>
      <c r="E38" s="270">
        <f t="shared" ref="E38:E45" ca="1" si="68">INDIRECT($U38&amp;"!"&amp;Z38)</f>
        <v>0</v>
      </c>
      <c r="F38" s="270">
        <f t="shared" ref="F38:S45" ca="1" si="69">INDIRECT($U38&amp;"!"&amp;Z38)</f>
        <v>0</v>
      </c>
      <c r="G38" s="270">
        <f t="shared" ca="1" si="69"/>
        <v>0</v>
      </c>
      <c r="H38" s="270">
        <f t="shared" ca="1" si="69"/>
        <v>0</v>
      </c>
      <c r="I38" s="270">
        <f t="shared" ca="1" si="69"/>
        <v>0</v>
      </c>
      <c r="J38" s="270">
        <f t="shared" ca="1" si="69"/>
        <v>0</v>
      </c>
      <c r="K38" s="270">
        <f t="shared" ca="1" si="69"/>
        <v>0</v>
      </c>
      <c r="L38" s="270">
        <f t="shared" ca="1" si="69"/>
        <v>0</v>
      </c>
      <c r="M38" s="270">
        <f t="shared" ca="1" si="69"/>
        <v>0</v>
      </c>
      <c r="N38" s="270">
        <f t="shared" ca="1" si="69"/>
        <v>0</v>
      </c>
      <c r="O38" s="270">
        <f t="shared" ca="1" si="69"/>
        <v>0</v>
      </c>
      <c r="P38" s="270">
        <f t="shared" ca="1" si="69"/>
        <v>0</v>
      </c>
      <c r="Q38" s="270">
        <f t="shared" ca="1" si="69"/>
        <v>0</v>
      </c>
      <c r="R38" s="270">
        <f t="shared" ca="1" si="69"/>
        <v>0</v>
      </c>
      <c r="S38" s="270">
        <f t="shared" ca="1" si="69"/>
        <v>0</v>
      </c>
      <c r="T38" s="271">
        <f t="shared" ca="1" si="23"/>
        <v>0</v>
      </c>
      <c r="U38" t="str">
        <f t="shared" ref="U38:U45" si="70">U37</f>
        <v>Musterhaft</v>
      </c>
      <c r="V38" t="s">
        <v>124</v>
      </c>
      <c r="X38" s="49" t="s">
        <v>143</v>
      </c>
      <c r="Y38" s="49" t="s">
        <v>144</v>
      </c>
      <c r="Z38" t="s">
        <v>145</v>
      </c>
      <c r="AA38" t="s">
        <v>146</v>
      </c>
      <c r="AB38" t="s">
        <v>147</v>
      </c>
      <c r="AC38" t="s">
        <v>148</v>
      </c>
      <c r="AD38" t="s">
        <v>149</v>
      </c>
      <c r="AE38" t="s">
        <v>150</v>
      </c>
      <c r="AF38" t="s">
        <v>151</v>
      </c>
      <c r="AG38" t="s">
        <v>152</v>
      </c>
      <c r="AH38" t="s">
        <v>153</v>
      </c>
      <c r="AI38" t="s">
        <v>154</v>
      </c>
      <c r="AJ38" t="s">
        <v>155</v>
      </c>
      <c r="AK38" t="s">
        <v>156</v>
      </c>
      <c r="AL38" t="s">
        <v>157</v>
      </c>
      <c r="AM38" t="s">
        <v>158</v>
      </c>
      <c r="AN38" t="s">
        <v>159</v>
      </c>
    </row>
    <row r="39" spans="1:40" ht="15.75" outlineLevel="1" x14ac:dyDescent="0.25">
      <c r="A39" s="68" t="str">
        <f t="shared" ca="1" si="67"/>
        <v>Post Doctorate</v>
      </c>
      <c r="B39" s="234" t="s">
        <v>78</v>
      </c>
      <c r="C39" s="298">
        <f ca="1">INDIRECT($U39&amp;"!"&amp;W39)</f>
        <v>43935.99</v>
      </c>
      <c r="D39" s="222">
        <f t="shared" ca="1" si="52"/>
        <v>0</v>
      </c>
      <c r="E39" s="270">
        <f t="shared" ca="1" si="68"/>
        <v>0</v>
      </c>
      <c r="F39" s="270">
        <f t="shared" ca="1" si="69"/>
        <v>0</v>
      </c>
      <c r="G39" s="270">
        <f t="shared" ca="1" si="69"/>
        <v>0</v>
      </c>
      <c r="H39" s="270">
        <f t="shared" ca="1" si="69"/>
        <v>0</v>
      </c>
      <c r="I39" s="270">
        <f t="shared" ca="1" si="69"/>
        <v>0</v>
      </c>
      <c r="J39" s="270">
        <f t="shared" ca="1" si="69"/>
        <v>0</v>
      </c>
      <c r="K39" s="270">
        <f t="shared" ca="1" si="69"/>
        <v>0</v>
      </c>
      <c r="L39" s="270">
        <f t="shared" ca="1" si="69"/>
        <v>0</v>
      </c>
      <c r="M39" s="270">
        <f t="shared" ca="1" si="69"/>
        <v>0</v>
      </c>
      <c r="N39" s="270">
        <f t="shared" ca="1" si="69"/>
        <v>0</v>
      </c>
      <c r="O39" s="270">
        <f t="shared" ca="1" si="69"/>
        <v>0</v>
      </c>
      <c r="P39" s="270">
        <f t="shared" ca="1" si="69"/>
        <v>0</v>
      </c>
      <c r="Q39" s="270">
        <f t="shared" ca="1" si="69"/>
        <v>0</v>
      </c>
      <c r="R39" s="270">
        <f t="shared" ca="1" si="69"/>
        <v>0</v>
      </c>
      <c r="S39" s="270">
        <f t="shared" ca="1" si="69"/>
        <v>0</v>
      </c>
      <c r="T39" s="271">
        <f t="shared" ca="1" si="23"/>
        <v>0</v>
      </c>
      <c r="U39" t="str">
        <f t="shared" si="70"/>
        <v>Musterhaft</v>
      </c>
      <c r="V39" t="s">
        <v>124</v>
      </c>
      <c r="W39" s="217" t="s">
        <v>383</v>
      </c>
      <c r="X39" s="49" t="s">
        <v>160</v>
      </c>
      <c r="Y39" s="49" t="s">
        <v>161</v>
      </c>
      <c r="Z39" t="s">
        <v>162</v>
      </c>
      <c r="AA39" t="s">
        <v>163</v>
      </c>
      <c r="AB39" t="s">
        <v>164</v>
      </c>
      <c r="AC39" t="s">
        <v>165</v>
      </c>
      <c r="AD39" t="s">
        <v>166</v>
      </c>
      <c r="AE39" t="s">
        <v>167</v>
      </c>
      <c r="AF39" t="s">
        <v>168</v>
      </c>
      <c r="AG39" t="s">
        <v>169</v>
      </c>
      <c r="AH39" t="s">
        <v>170</v>
      </c>
      <c r="AI39" t="s">
        <v>171</v>
      </c>
      <c r="AJ39" t="s">
        <v>172</v>
      </c>
      <c r="AK39" t="s">
        <v>173</v>
      </c>
      <c r="AL39" t="s">
        <v>174</v>
      </c>
      <c r="AM39" t="s">
        <v>175</v>
      </c>
      <c r="AN39" t="s">
        <v>176</v>
      </c>
    </row>
    <row r="40" spans="1:40" ht="15.75" outlineLevel="1" x14ac:dyDescent="0.25">
      <c r="A40" s="68" t="str">
        <f t="shared" ca="1" si="67"/>
        <v>Post Doctorate</v>
      </c>
      <c r="B40" s="235" t="s">
        <v>177</v>
      </c>
      <c r="C40" s="299"/>
      <c r="D40" s="222">
        <f t="shared" ca="1" si="52"/>
        <v>0</v>
      </c>
      <c r="E40" s="270">
        <f t="shared" ca="1" si="68"/>
        <v>0</v>
      </c>
      <c r="F40" s="270">
        <f t="shared" ca="1" si="69"/>
        <v>0</v>
      </c>
      <c r="G40" s="270">
        <f t="shared" ca="1" si="69"/>
        <v>0</v>
      </c>
      <c r="H40" s="270">
        <f t="shared" ca="1" si="69"/>
        <v>0</v>
      </c>
      <c r="I40" s="270">
        <f t="shared" ca="1" si="69"/>
        <v>0</v>
      </c>
      <c r="J40" s="270">
        <f t="shared" ca="1" si="69"/>
        <v>0</v>
      </c>
      <c r="K40" s="270">
        <f t="shared" ca="1" si="69"/>
        <v>0</v>
      </c>
      <c r="L40" s="270">
        <f t="shared" ca="1" si="69"/>
        <v>0</v>
      </c>
      <c r="M40" s="270">
        <f t="shared" ca="1" si="69"/>
        <v>0</v>
      </c>
      <c r="N40" s="270">
        <f t="shared" ca="1" si="69"/>
        <v>0</v>
      </c>
      <c r="O40" s="270">
        <f t="shared" ca="1" si="69"/>
        <v>0</v>
      </c>
      <c r="P40" s="270">
        <f t="shared" ca="1" si="69"/>
        <v>0</v>
      </c>
      <c r="Q40" s="270">
        <f t="shared" ca="1" si="69"/>
        <v>0</v>
      </c>
      <c r="R40" s="270">
        <f t="shared" ca="1" si="69"/>
        <v>0</v>
      </c>
      <c r="S40" s="270">
        <f t="shared" ca="1" si="69"/>
        <v>0</v>
      </c>
      <c r="T40" s="271">
        <f t="shared" ca="1" si="23"/>
        <v>0</v>
      </c>
      <c r="U40" t="str">
        <f t="shared" si="70"/>
        <v>Musterhaft</v>
      </c>
      <c r="V40" t="s">
        <v>124</v>
      </c>
      <c r="X40" s="49" t="s">
        <v>178</v>
      </c>
      <c r="Y40" s="49" t="s">
        <v>179</v>
      </c>
      <c r="Z40" t="s">
        <v>180</v>
      </c>
      <c r="AA40" t="s">
        <v>181</v>
      </c>
      <c r="AB40" t="s">
        <v>182</v>
      </c>
      <c r="AC40" t="s">
        <v>183</v>
      </c>
      <c r="AD40" t="s">
        <v>184</v>
      </c>
      <c r="AE40" t="s">
        <v>185</v>
      </c>
      <c r="AF40" t="s">
        <v>186</v>
      </c>
      <c r="AG40" t="s">
        <v>187</v>
      </c>
      <c r="AH40" t="s">
        <v>188</v>
      </c>
      <c r="AI40" t="s">
        <v>189</v>
      </c>
      <c r="AJ40" t="s">
        <v>190</v>
      </c>
      <c r="AK40" t="s">
        <v>191</v>
      </c>
      <c r="AL40" t="s">
        <v>192</v>
      </c>
      <c r="AM40" t="s">
        <v>193</v>
      </c>
      <c r="AN40" t="s">
        <v>194</v>
      </c>
    </row>
    <row r="41" spans="1:40" ht="15.75" outlineLevel="1" x14ac:dyDescent="0.25">
      <c r="A41" s="68" t="str">
        <f t="shared" ca="1" si="67"/>
        <v>Post Doctorate</v>
      </c>
      <c r="B41" s="236" t="s">
        <v>79</v>
      </c>
      <c r="C41" s="298">
        <f ca="1">INDIRECT($U41&amp;"!"&amp;W41)</f>
        <v>0</v>
      </c>
      <c r="D41" s="222">
        <f t="shared" ca="1" si="52"/>
        <v>0</v>
      </c>
      <c r="E41" s="270">
        <f t="shared" ca="1" si="68"/>
        <v>0</v>
      </c>
      <c r="F41" s="270">
        <f t="shared" ca="1" si="69"/>
        <v>0</v>
      </c>
      <c r="G41" s="270">
        <f t="shared" ca="1" si="69"/>
        <v>0</v>
      </c>
      <c r="H41" s="270">
        <f t="shared" ca="1" si="69"/>
        <v>0</v>
      </c>
      <c r="I41" s="270">
        <f t="shared" ca="1" si="69"/>
        <v>0</v>
      </c>
      <c r="J41" s="270">
        <f t="shared" ca="1" si="69"/>
        <v>0</v>
      </c>
      <c r="K41" s="270">
        <f t="shared" ca="1" si="69"/>
        <v>0</v>
      </c>
      <c r="L41" s="270">
        <f t="shared" ca="1" si="69"/>
        <v>0</v>
      </c>
      <c r="M41" s="270">
        <f t="shared" ca="1" si="69"/>
        <v>0</v>
      </c>
      <c r="N41" s="270">
        <f t="shared" ca="1" si="69"/>
        <v>0</v>
      </c>
      <c r="O41" s="270">
        <f t="shared" ca="1" si="69"/>
        <v>0</v>
      </c>
      <c r="P41" s="270">
        <f t="shared" ca="1" si="69"/>
        <v>0</v>
      </c>
      <c r="Q41" s="270">
        <f t="shared" ca="1" si="69"/>
        <v>0</v>
      </c>
      <c r="R41" s="270">
        <f t="shared" ca="1" si="69"/>
        <v>0</v>
      </c>
      <c r="S41" s="270">
        <f t="shared" ca="1" si="69"/>
        <v>0</v>
      </c>
      <c r="T41" s="271">
        <f t="shared" ca="1" si="23"/>
        <v>0</v>
      </c>
      <c r="U41" t="str">
        <f t="shared" si="70"/>
        <v>Musterhaft</v>
      </c>
      <c r="V41" t="s">
        <v>124</v>
      </c>
      <c r="W41" s="217" t="s">
        <v>384</v>
      </c>
      <c r="X41" s="49" t="s">
        <v>195</v>
      </c>
      <c r="Y41" s="49" t="s">
        <v>196</v>
      </c>
      <c r="Z41" t="s">
        <v>197</v>
      </c>
      <c r="AA41" t="s">
        <v>198</v>
      </c>
      <c r="AB41" t="s">
        <v>199</v>
      </c>
      <c r="AC41" t="s">
        <v>200</v>
      </c>
      <c r="AD41" t="s">
        <v>201</v>
      </c>
      <c r="AE41" t="s">
        <v>202</v>
      </c>
      <c r="AF41" t="s">
        <v>203</v>
      </c>
      <c r="AG41" t="s">
        <v>204</v>
      </c>
      <c r="AH41" t="s">
        <v>205</v>
      </c>
      <c r="AI41" t="s">
        <v>206</v>
      </c>
      <c r="AJ41" t="s">
        <v>207</v>
      </c>
      <c r="AK41" t="s">
        <v>208</v>
      </c>
      <c r="AL41" t="s">
        <v>209</v>
      </c>
      <c r="AM41" t="s">
        <v>210</v>
      </c>
      <c r="AN41" t="s">
        <v>211</v>
      </c>
    </row>
    <row r="42" spans="1:40" ht="15.75" outlineLevel="1" x14ac:dyDescent="0.25">
      <c r="A42" s="68" t="str">
        <f t="shared" ca="1" si="67"/>
        <v>Post Doctorate</v>
      </c>
      <c r="B42" s="237" t="s">
        <v>212</v>
      </c>
      <c r="C42" s="299"/>
      <c r="D42" s="222">
        <f t="shared" ca="1" si="52"/>
        <v>0</v>
      </c>
      <c r="E42" s="270">
        <f t="shared" ca="1" si="68"/>
        <v>0</v>
      </c>
      <c r="F42" s="270">
        <f t="shared" ca="1" si="69"/>
        <v>0</v>
      </c>
      <c r="G42" s="270">
        <f t="shared" ca="1" si="69"/>
        <v>0</v>
      </c>
      <c r="H42" s="270">
        <f t="shared" ca="1" si="69"/>
        <v>0</v>
      </c>
      <c r="I42" s="270">
        <f t="shared" ca="1" si="69"/>
        <v>0</v>
      </c>
      <c r="J42" s="270">
        <f t="shared" ca="1" si="69"/>
        <v>0</v>
      </c>
      <c r="K42" s="270">
        <f t="shared" ca="1" si="69"/>
        <v>0</v>
      </c>
      <c r="L42" s="270">
        <f t="shared" ca="1" si="69"/>
        <v>0</v>
      </c>
      <c r="M42" s="270">
        <f t="shared" ca="1" si="69"/>
        <v>0</v>
      </c>
      <c r="N42" s="270">
        <f t="shared" ca="1" si="69"/>
        <v>0</v>
      </c>
      <c r="O42" s="270">
        <f t="shared" ca="1" si="69"/>
        <v>0</v>
      </c>
      <c r="P42" s="270">
        <f t="shared" ca="1" si="69"/>
        <v>0</v>
      </c>
      <c r="Q42" s="270">
        <f t="shared" ca="1" si="69"/>
        <v>0</v>
      </c>
      <c r="R42" s="270">
        <f t="shared" ca="1" si="69"/>
        <v>0</v>
      </c>
      <c r="S42" s="270">
        <f t="shared" ca="1" si="69"/>
        <v>0</v>
      </c>
      <c r="T42" s="271">
        <f t="shared" ca="1" si="23"/>
        <v>0</v>
      </c>
      <c r="U42" t="str">
        <f t="shared" si="70"/>
        <v>Musterhaft</v>
      </c>
      <c r="V42" t="s">
        <v>124</v>
      </c>
      <c r="X42" s="49" t="s">
        <v>213</v>
      </c>
      <c r="Y42" s="49" t="s">
        <v>214</v>
      </c>
      <c r="Z42" t="s">
        <v>215</v>
      </c>
      <c r="AA42" t="s">
        <v>216</v>
      </c>
      <c r="AB42" t="s">
        <v>217</v>
      </c>
      <c r="AC42" t="s">
        <v>218</v>
      </c>
      <c r="AD42" t="s">
        <v>219</v>
      </c>
      <c r="AE42" t="s">
        <v>220</v>
      </c>
      <c r="AF42" t="s">
        <v>221</v>
      </c>
      <c r="AG42" t="s">
        <v>222</v>
      </c>
      <c r="AH42" t="s">
        <v>223</v>
      </c>
      <c r="AI42" t="s">
        <v>224</v>
      </c>
      <c r="AJ42" t="s">
        <v>225</v>
      </c>
      <c r="AK42" t="s">
        <v>226</v>
      </c>
      <c r="AL42" t="s">
        <v>227</v>
      </c>
      <c r="AM42" t="s">
        <v>228</v>
      </c>
      <c r="AN42" t="s">
        <v>229</v>
      </c>
    </row>
    <row r="43" spans="1:40" ht="15.75" outlineLevel="1" x14ac:dyDescent="0.25">
      <c r="A43" s="68" t="str">
        <f t="shared" ca="1" si="67"/>
        <v>Post Doctorate</v>
      </c>
      <c r="B43" s="238" t="s">
        <v>80</v>
      </c>
      <c r="C43" s="298">
        <f ca="1">INDIRECT($U43&amp;"!"&amp;W43)</f>
        <v>0</v>
      </c>
      <c r="D43" s="222">
        <f t="shared" ca="1" si="52"/>
        <v>0</v>
      </c>
      <c r="E43" s="270">
        <f t="shared" ca="1" si="68"/>
        <v>0</v>
      </c>
      <c r="F43" s="270">
        <f t="shared" ca="1" si="69"/>
        <v>0</v>
      </c>
      <c r="G43" s="270">
        <f t="shared" ca="1" si="69"/>
        <v>0</v>
      </c>
      <c r="H43" s="270">
        <f t="shared" ca="1" si="69"/>
        <v>0</v>
      </c>
      <c r="I43" s="270">
        <f t="shared" ca="1" si="69"/>
        <v>0</v>
      </c>
      <c r="J43" s="270">
        <f t="shared" ca="1" si="69"/>
        <v>0</v>
      </c>
      <c r="K43" s="270">
        <f t="shared" ca="1" si="69"/>
        <v>0</v>
      </c>
      <c r="L43" s="270">
        <f t="shared" ca="1" si="69"/>
        <v>0</v>
      </c>
      <c r="M43" s="270">
        <f t="shared" ca="1" si="69"/>
        <v>0</v>
      </c>
      <c r="N43" s="270">
        <f t="shared" ca="1" si="69"/>
        <v>0</v>
      </c>
      <c r="O43" s="270">
        <f t="shared" ca="1" si="69"/>
        <v>0</v>
      </c>
      <c r="P43" s="270">
        <f t="shared" ca="1" si="69"/>
        <v>0</v>
      </c>
      <c r="Q43" s="270">
        <f t="shared" ca="1" si="69"/>
        <v>0</v>
      </c>
      <c r="R43" s="270">
        <f t="shared" ca="1" si="69"/>
        <v>0</v>
      </c>
      <c r="S43" s="270">
        <f t="shared" ca="1" si="69"/>
        <v>0</v>
      </c>
      <c r="T43" s="271">
        <f t="shared" ca="1" si="23"/>
        <v>0</v>
      </c>
      <c r="U43" t="str">
        <f t="shared" si="70"/>
        <v>Musterhaft</v>
      </c>
      <c r="V43" t="s">
        <v>124</v>
      </c>
      <c r="W43" s="217" t="s">
        <v>385</v>
      </c>
      <c r="X43" s="49" t="s">
        <v>230</v>
      </c>
      <c r="Y43" s="49" t="s">
        <v>231</v>
      </c>
      <c r="Z43" t="s">
        <v>232</v>
      </c>
      <c r="AA43" t="s">
        <v>233</v>
      </c>
      <c r="AB43" t="s">
        <v>234</v>
      </c>
      <c r="AC43" t="s">
        <v>235</v>
      </c>
      <c r="AD43" t="s">
        <v>236</v>
      </c>
      <c r="AE43" t="s">
        <v>237</v>
      </c>
      <c r="AF43" t="s">
        <v>238</v>
      </c>
      <c r="AG43" t="s">
        <v>239</v>
      </c>
      <c r="AH43" t="s">
        <v>240</v>
      </c>
      <c r="AI43" t="s">
        <v>241</v>
      </c>
      <c r="AJ43" t="s">
        <v>242</v>
      </c>
      <c r="AK43" t="s">
        <v>243</v>
      </c>
      <c r="AL43" t="s">
        <v>244</v>
      </c>
      <c r="AM43" t="s">
        <v>245</v>
      </c>
      <c r="AN43" t="s">
        <v>246</v>
      </c>
    </row>
    <row r="44" spans="1:40" ht="15.75" outlineLevel="1" x14ac:dyDescent="0.25">
      <c r="A44" s="68" t="str">
        <f t="shared" ca="1" si="67"/>
        <v>Post Doctorate</v>
      </c>
      <c r="B44" s="238" t="s">
        <v>247</v>
      </c>
      <c r="C44" s="299"/>
      <c r="D44" s="222">
        <f t="shared" ca="1" si="52"/>
        <v>0</v>
      </c>
      <c r="E44" s="270">
        <f t="shared" ca="1" si="68"/>
        <v>0</v>
      </c>
      <c r="F44" s="270">
        <f t="shared" ca="1" si="69"/>
        <v>0</v>
      </c>
      <c r="G44" s="270">
        <f t="shared" ca="1" si="69"/>
        <v>0</v>
      </c>
      <c r="H44" s="270">
        <f t="shared" ca="1" si="69"/>
        <v>0</v>
      </c>
      <c r="I44" s="270">
        <f t="shared" ca="1" si="69"/>
        <v>0</v>
      </c>
      <c r="J44" s="270">
        <f t="shared" ca="1" si="69"/>
        <v>0</v>
      </c>
      <c r="K44" s="270">
        <f t="shared" ca="1" si="69"/>
        <v>0</v>
      </c>
      <c r="L44" s="270">
        <f t="shared" ca="1" si="69"/>
        <v>0</v>
      </c>
      <c r="M44" s="270">
        <f t="shared" ca="1" si="69"/>
        <v>0</v>
      </c>
      <c r="N44" s="270">
        <f t="shared" ca="1" si="69"/>
        <v>0</v>
      </c>
      <c r="O44" s="270">
        <f t="shared" ca="1" si="69"/>
        <v>0</v>
      </c>
      <c r="P44" s="270">
        <f t="shared" ca="1" si="69"/>
        <v>0</v>
      </c>
      <c r="Q44" s="270">
        <f t="shared" ca="1" si="69"/>
        <v>0</v>
      </c>
      <c r="R44" s="270">
        <f t="shared" ca="1" si="69"/>
        <v>0</v>
      </c>
      <c r="S44" s="270">
        <f t="shared" ca="1" si="69"/>
        <v>0</v>
      </c>
      <c r="T44" s="271">
        <f t="shared" ca="1" si="23"/>
        <v>0</v>
      </c>
      <c r="U44" t="str">
        <f t="shared" si="70"/>
        <v>Musterhaft</v>
      </c>
      <c r="V44" t="s">
        <v>124</v>
      </c>
      <c r="X44" s="49" t="s">
        <v>248</v>
      </c>
      <c r="Y44" s="49" t="s">
        <v>249</v>
      </c>
      <c r="Z44" t="s">
        <v>250</v>
      </c>
      <c r="AA44" t="s">
        <v>251</v>
      </c>
      <c r="AB44" t="s">
        <v>252</v>
      </c>
      <c r="AC44" t="s">
        <v>253</v>
      </c>
      <c r="AD44" t="s">
        <v>254</v>
      </c>
      <c r="AE44" t="s">
        <v>255</v>
      </c>
      <c r="AF44" t="s">
        <v>256</v>
      </c>
      <c r="AG44" t="s">
        <v>257</v>
      </c>
      <c r="AH44" t="s">
        <v>258</v>
      </c>
      <c r="AI44" t="s">
        <v>259</v>
      </c>
      <c r="AJ44" t="s">
        <v>260</v>
      </c>
      <c r="AK44" t="s">
        <v>261</v>
      </c>
      <c r="AL44" t="s">
        <v>262</v>
      </c>
      <c r="AM44" t="s">
        <v>263</v>
      </c>
      <c r="AN44" t="s">
        <v>264</v>
      </c>
    </row>
    <row r="45" spans="1:40" ht="15.75" outlineLevel="1" x14ac:dyDescent="0.25">
      <c r="A45" s="68" t="str">
        <f ca="1">A42</f>
        <v>Post Doctorate</v>
      </c>
      <c r="B45" s="61" t="s">
        <v>81</v>
      </c>
      <c r="C45" s="223">
        <f ca="1">INDIRECT($U45&amp;"!"&amp;W45)</f>
        <v>0</v>
      </c>
      <c r="D45" s="222">
        <f t="shared" ca="1" si="52"/>
        <v>0</v>
      </c>
      <c r="E45" s="270">
        <f t="shared" ca="1" si="68"/>
        <v>0</v>
      </c>
      <c r="F45" s="270">
        <f t="shared" ca="1" si="69"/>
        <v>0</v>
      </c>
      <c r="G45" s="270">
        <f t="shared" ca="1" si="69"/>
        <v>0</v>
      </c>
      <c r="H45" s="270">
        <f t="shared" ca="1" si="69"/>
        <v>0</v>
      </c>
      <c r="I45" s="270">
        <f t="shared" ca="1" si="69"/>
        <v>0</v>
      </c>
      <c r="J45" s="270">
        <f t="shared" ca="1" si="69"/>
        <v>0</v>
      </c>
      <c r="K45" s="270">
        <f t="shared" ca="1" si="69"/>
        <v>0</v>
      </c>
      <c r="L45" s="270">
        <f t="shared" ca="1" si="69"/>
        <v>0</v>
      </c>
      <c r="M45" s="270">
        <f t="shared" ca="1" si="69"/>
        <v>0</v>
      </c>
      <c r="N45" s="270">
        <f t="shared" ca="1" si="69"/>
        <v>0</v>
      </c>
      <c r="O45" s="270">
        <f t="shared" ca="1" si="69"/>
        <v>0</v>
      </c>
      <c r="P45" s="270">
        <f t="shared" ca="1" si="69"/>
        <v>0</v>
      </c>
      <c r="Q45" s="270">
        <f t="shared" ca="1" si="69"/>
        <v>0</v>
      </c>
      <c r="R45" s="270">
        <f t="shared" ca="1" si="69"/>
        <v>0</v>
      </c>
      <c r="S45" s="270">
        <f t="shared" ca="1" si="69"/>
        <v>0</v>
      </c>
      <c r="T45" s="271">
        <f t="shared" ca="1" si="23"/>
        <v>0</v>
      </c>
      <c r="U45" t="str">
        <f t="shared" si="70"/>
        <v>Musterhaft</v>
      </c>
      <c r="V45" t="s">
        <v>124</v>
      </c>
      <c r="W45" s="217" t="s">
        <v>386</v>
      </c>
      <c r="X45" s="49" t="s">
        <v>265</v>
      </c>
      <c r="Y45" s="49" t="s">
        <v>266</v>
      </c>
      <c r="Z45" t="s">
        <v>267</v>
      </c>
      <c r="AA45" t="s">
        <v>268</v>
      </c>
      <c r="AB45" t="s">
        <v>269</v>
      </c>
      <c r="AC45" t="s">
        <v>270</v>
      </c>
      <c r="AD45" t="s">
        <v>271</v>
      </c>
      <c r="AE45" t="s">
        <v>272</v>
      </c>
      <c r="AF45" t="s">
        <v>273</v>
      </c>
      <c r="AG45" t="s">
        <v>274</v>
      </c>
      <c r="AH45" t="s">
        <v>275</v>
      </c>
      <c r="AI45" t="s">
        <v>276</v>
      </c>
      <c r="AJ45" t="s">
        <v>277</v>
      </c>
      <c r="AK45" t="s">
        <v>278</v>
      </c>
      <c r="AL45" t="s">
        <v>279</v>
      </c>
      <c r="AM45" t="s">
        <v>280</v>
      </c>
      <c r="AN45" t="s">
        <v>281</v>
      </c>
    </row>
    <row r="46" spans="1:40" s="62" customFormat="1" ht="15.75" outlineLevel="1" x14ac:dyDescent="0.25">
      <c r="A46" s="63"/>
      <c r="B46" s="64" t="s">
        <v>389</v>
      </c>
      <c r="C46" s="224">
        <f t="shared" ref="C46:D46" ca="1" si="71">SUM(C37:C45)</f>
        <v>105885.48999999999</v>
      </c>
      <c r="D46" s="65">
        <f t="shared" ca="1" si="71"/>
        <v>61627.22</v>
      </c>
      <c r="E46" s="278">
        <f t="shared" ref="E46:T46" ca="1" si="72">SUM(E37:E45)</f>
        <v>134.66576597744356</v>
      </c>
      <c r="F46" s="278">
        <f t="shared" ca="1" si="72"/>
        <v>5.9308427318295731</v>
      </c>
      <c r="G46" s="278">
        <f t="shared" ca="1" si="72"/>
        <v>13.512394266917291</v>
      </c>
      <c r="H46" s="278">
        <f t="shared" ca="1" si="72"/>
        <v>20.578497023809518</v>
      </c>
      <c r="I46" s="278">
        <f t="shared" ca="1" si="72"/>
        <v>0</v>
      </c>
      <c r="J46" s="278">
        <f t="shared" ca="1" si="72"/>
        <v>0</v>
      </c>
      <c r="K46" s="278">
        <f t="shared" ca="1" si="72"/>
        <v>0</v>
      </c>
      <c r="L46" s="278">
        <f t="shared" ca="1" si="72"/>
        <v>0</v>
      </c>
      <c r="M46" s="278">
        <f t="shared" ca="1" si="72"/>
        <v>0</v>
      </c>
      <c r="N46" s="278">
        <f t="shared" ca="1" si="72"/>
        <v>0</v>
      </c>
      <c r="O46" s="278">
        <f t="shared" ca="1" si="72"/>
        <v>0</v>
      </c>
      <c r="P46" s="278">
        <f t="shared" ca="1" si="72"/>
        <v>0</v>
      </c>
      <c r="Q46" s="278">
        <f t="shared" ca="1" si="72"/>
        <v>0</v>
      </c>
      <c r="R46" s="278">
        <f t="shared" ca="1" si="72"/>
        <v>0</v>
      </c>
      <c r="S46" s="278">
        <f t="shared" ca="1" si="72"/>
        <v>0</v>
      </c>
      <c r="T46" s="278">
        <f t="shared" ca="1" si="72"/>
        <v>174.68749999999994</v>
      </c>
      <c r="X46" s="66"/>
      <c r="Y46" s="66"/>
    </row>
    <row r="47" spans="1:40" ht="15.75" x14ac:dyDescent="0.25">
      <c r="A47" s="67" t="s">
        <v>282</v>
      </c>
      <c r="B47" s="226"/>
      <c r="C47" s="225"/>
      <c r="D47" s="226"/>
      <c r="E47" s="279"/>
      <c r="F47" s="279"/>
      <c r="G47" s="279"/>
      <c r="H47" s="279"/>
      <c r="I47" s="279"/>
      <c r="J47" s="279"/>
      <c r="K47" s="279"/>
      <c r="L47" s="279"/>
      <c r="M47" s="279"/>
      <c r="N47" s="279"/>
      <c r="O47" s="279"/>
      <c r="P47" s="279"/>
      <c r="Q47" s="279"/>
      <c r="R47" s="279"/>
      <c r="S47" s="279"/>
      <c r="T47" s="280"/>
    </row>
    <row r="48" spans="1:40" ht="15.75" hidden="1" outlineLevel="1" x14ac:dyDescent="0.25">
      <c r="A48" s="60">
        <f ca="1">INDIRECT($U48&amp;"!"&amp;V48)</f>
        <v>0</v>
      </c>
      <c r="B48" s="232" t="s">
        <v>77</v>
      </c>
      <c r="C48" s="298">
        <f ca="1">INDIRECT($U48&amp;"!"&amp;W48)</f>
        <v>0</v>
      </c>
      <c r="D48" s="222">
        <f t="shared" ref="D48:D56" ca="1" si="73">INDIRECT($U48&amp;"!"&amp;X48)</f>
        <v>0</v>
      </c>
      <c r="E48" s="270">
        <f ca="1">INDIRECT($U48&amp;"!"&amp;Z48)</f>
        <v>0</v>
      </c>
      <c r="F48" s="270">
        <f t="shared" ref="F48" ca="1" si="74">INDIRECT($U48&amp;"!"&amp;AA48)</f>
        <v>0</v>
      </c>
      <c r="G48" s="270">
        <f t="shared" ref="G48" ca="1" si="75">INDIRECT($U48&amp;"!"&amp;AB48)</f>
        <v>0</v>
      </c>
      <c r="H48" s="270">
        <f t="shared" ref="H48" ca="1" si="76">INDIRECT($U48&amp;"!"&amp;AC48)</f>
        <v>0</v>
      </c>
      <c r="I48" s="270">
        <f t="shared" ref="I48" ca="1" si="77">INDIRECT($U48&amp;"!"&amp;AD48)</f>
        <v>0</v>
      </c>
      <c r="J48" s="270">
        <f t="shared" ref="J48" ca="1" si="78">INDIRECT($U48&amp;"!"&amp;AE48)</f>
        <v>0</v>
      </c>
      <c r="K48" s="270">
        <f t="shared" ref="K48" ca="1" si="79">INDIRECT($U48&amp;"!"&amp;AF48)</f>
        <v>0</v>
      </c>
      <c r="L48" s="270">
        <f t="shared" ref="L48" ca="1" si="80">INDIRECT($U48&amp;"!"&amp;AG48)</f>
        <v>0</v>
      </c>
      <c r="M48" s="270">
        <f t="shared" ref="M48" ca="1" si="81">INDIRECT($U48&amp;"!"&amp;AH48)</f>
        <v>0</v>
      </c>
      <c r="N48" s="270">
        <f t="shared" ref="N48" ca="1" si="82">INDIRECT($U48&amp;"!"&amp;AI48)</f>
        <v>0</v>
      </c>
      <c r="O48" s="270">
        <f t="shared" ref="O48" ca="1" si="83">INDIRECT($U48&amp;"!"&amp;AJ48)</f>
        <v>0</v>
      </c>
      <c r="P48" s="270">
        <f t="shared" ref="P48" ca="1" si="84">INDIRECT($U48&amp;"!"&amp;AK48)</f>
        <v>0</v>
      </c>
      <c r="Q48" s="270">
        <f t="shared" ref="Q48" ca="1" si="85">INDIRECT($U48&amp;"!"&amp;AL48)</f>
        <v>0</v>
      </c>
      <c r="R48" s="270">
        <f t="shared" ref="R48" ca="1" si="86">INDIRECT($U48&amp;"!"&amp;AM48)</f>
        <v>0</v>
      </c>
      <c r="S48" s="270">
        <f t="shared" ref="S48" ca="1" si="87">INDIRECT($U48&amp;"!"&amp;AN48)</f>
        <v>0</v>
      </c>
      <c r="T48" s="271">
        <f t="shared" ca="1" si="23"/>
        <v>0</v>
      </c>
      <c r="U48" t="str">
        <f>A47</f>
        <v>Nachname_5</v>
      </c>
      <c r="V48" t="s">
        <v>124</v>
      </c>
      <c r="W48" s="217" t="s">
        <v>382</v>
      </c>
      <c r="X48" s="49" t="s">
        <v>125</v>
      </c>
      <c r="Y48" s="49" t="s">
        <v>126</v>
      </c>
      <c r="Z48" t="s">
        <v>127</v>
      </c>
      <c r="AA48" t="s">
        <v>128</v>
      </c>
      <c r="AB48" t="s">
        <v>129</v>
      </c>
      <c r="AC48" t="s">
        <v>130</v>
      </c>
      <c r="AD48" t="s">
        <v>131</v>
      </c>
      <c r="AE48" t="s">
        <v>132</v>
      </c>
      <c r="AF48" t="s">
        <v>133</v>
      </c>
      <c r="AG48" t="s">
        <v>134</v>
      </c>
      <c r="AH48" t="s">
        <v>135</v>
      </c>
      <c r="AI48" t="s">
        <v>136</v>
      </c>
      <c r="AJ48" t="s">
        <v>137</v>
      </c>
      <c r="AK48" t="s">
        <v>138</v>
      </c>
      <c r="AL48" t="s">
        <v>139</v>
      </c>
      <c r="AM48" t="s">
        <v>140</v>
      </c>
      <c r="AN48" t="s">
        <v>141</v>
      </c>
    </row>
    <row r="49" spans="1:40" ht="15.75" hidden="1" outlineLevel="1" x14ac:dyDescent="0.25">
      <c r="A49" s="68">
        <f t="shared" ref="A49:A55" ca="1" si="88">A48</f>
        <v>0</v>
      </c>
      <c r="B49" s="233" t="s">
        <v>142</v>
      </c>
      <c r="C49" s="299"/>
      <c r="D49" s="222">
        <f t="shared" ca="1" si="73"/>
        <v>0</v>
      </c>
      <c r="E49" s="270">
        <f t="shared" ref="E49:E56" ca="1" si="89">INDIRECT($U49&amp;"!"&amp;Z49)</f>
        <v>0</v>
      </c>
      <c r="F49" s="270">
        <f t="shared" ref="F49:S56" ca="1" si="90">INDIRECT($U49&amp;"!"&amp;Z49)</f>
        <v>0</v>
      </c>
      <c r="G49" s="270">
        <f t="shared" ca="1" si="90"/>
        <v>0</v>
      </c>
      <c r="H49" s="270">
        <f t="shared" ca="1" si="90"/>
        <v>0</v>
      </c>
      <c r="I49" s="270">
        <f t="shared" ca="1" si="90"/>
        <v>0</v>
      </c>
      <c r="J49" s="270">
        <f t="shared" ca="1" si="90"/>
        <v>0</v>
      </c>
      <c r="K49" s="270">
        <f t="shared" ca="1" si="90"/>
        <v>0</v>
      </c>
      <c r="L49" s="270">
        <f t="shared" ca="1" si="90"/>
        <v>0</v>
      </c>
      <c r="M49" s="270">
        <f t="shared" ca="1" si="90"/>
        <v>0</v>
      </c>
      <c r="N49" s="270">
        <f t="shared" ca="1" si="90"/>
        <v>0</v>
      </c>
      <c r="O49" s="270">
        <f t="shared" ca="1" si="90"/>
        <v>0</v>
      </c>
      <c r="P49" s="270">
        <f t="shared" ca="1" si="90"/>
        <v>0</v>
      </c>
      <c r="Q49" s="270">
        <f t="shared" ca="1" si="90"/>
        <v>0</v>
      </c>
      <c r="R49" s="270">
        <f t="shared" ca="1" si="90"/>
        <v>0</v>
      </c>
      <c r="S49" s="270">
        <f t="shared" ca="1" si="90"/>
        <v>0</v>
      </c>
      <c r="T49" s="271">
        <f t="shared" ca="1" si="23"/>
        <v>0</v>
      </c>
      <c r="U49" t="str">
        <f t="shared" ref="U49:U56" si="91">U48</f>
        <v>Nachname_5</v>
      </c>
      <c r="V49" t="s">
        <v>124</v>
      </c>
      <c r="X49" s="49" t="s">
        <v>143</v>
      </c>
      <c r="Y49" s="49" t="s">
        <v>144</v>
      </c>
      <c r="Z49" t="s">
        <v>145</v>
      </c>
      <c r="AA49" t="s">
        <v>146</v>
      </c>
      <c r="AB49" t="s">
        <v>147</v>
      </c>
      <c r="AC49" t="s">
        <v>148</v>
      </c>
      <c r="AD49" t="s">
        <v>149</v>
      </c>
      <c r="AE49" t="s">
        <v>150</v>
      </c>
      <c r="AF49" t="s">
        <v>151</v>
      </c>
      <c r="AG49" t="s">
        <v>152</v>
      </c>
      <c r="AH49" t="s">
        <v>153</v>
      </c>
      <c r="AI49" t="s">
        <v>154</v>
      </c>
      <c r="AJ49" t="s">
        <v>155</v>
      </c>
      <c r="AK49" t="s">
        <v>156</v>
      </c>
      <c r="AL49" t="s">
        <v>157</v>
      </c>
      <c r="AM49" t="s">
        <v>158</v>
      </c>
      <c r="AN49" t="s">
        <v>159</v>
      </c>
    </row>
    <row r="50" spans="1:40" ht="15.75" hidden="1" outlineLevel="1" x14ac:dyDescent="0.25">
      <c r="A50" s="68">
        <f t="shared" ca="1" si="88"/>
        <v>0</v>
      </c>
      <c r="B50" s="234" t="s">
        <v>78</v>
      </c>
      <c r="C50" s="298">
        <f ca="1">INDIRECT($U50&amp;"!"&amp;W50)</f>
        <v>0</v>
      </c>
      <c r="D50" s="222">
        <f t="shared" ca="1" si="73"/>
        <v>0</v>
      </c>
      <c r="E50" s="270">
        <f t="shared" ca="1" si="89"/>
        <v>0</v>
      </c>
      <c r="F50" s="270">
        <f t="shared" ca="1" si="90"/>
        <v>0</v>
      </c>
      <c r="G50" s="270">
        <f t="shared" ca="1" si="90"/>
        <v>0</v>
      </c>
      <c r="H50" s="270">
        <f t="shared" ca="1" si="90"/>
        <v>0</v>
      </c>
      <c r="I50" s="270">
        <f t="shared" ca="1" si="90"/>
        <v>0</v>
      </c>
      <c r="J50" s="270">
        <f t="shared" ca="1" si="90"/>
        <v>0</v>
      </c>
      <c r="K50" s="270">
        <f t="shared" ca="1" si="90"/>
        <v>0</v>
      </c>
      <c r="L50" s="270">
        <f t="shared" ca="1" si="90"/>
        <v>0</v>
      </c>
      <c r="M50" s="270">
        <f t="shared" ca="1" si="90"/>
        <v>0</v>
      </c>
      <c r="N50" s="270">
        <f t="shared" ca="1" si="90"/>
        <v>0</v>
      </c>
      <c r="O50" s="270">
        <f t="shared" ca="1" si="90"/>
        <v>0</v>
      </c>
      <c r="P50" s="270">
        <f t="shared" ca="1" si="90"/>
        <v>0</v>
      </c>
      <c r="Q50" s="270">
        <f t="shared" ca="1" si="90"/>
        <v>0</v>
      </c>
      <c r="R50" s="270">
        <f t="shared" ca="1" si="90"/>
        <v>0</v>
      </c>
      <c r="S50" s="270">
        <f t="shared" ca="1" si="90"/>
        <v>0</v>
      </c>
      <c r="T50" s="271">
        <f t="shared" ca="1" si="23"/>
        <v>0</v>
      </c>
      <c r="U50" t="str">
        <f t="shared" si="91"/>
        <v>Nachname_5</v>
      </c>
      <c r="V50" t="s">
        <v>124</v>
      </c>
      <c r="W50" s="217" t="s">
        <v>383</v>
      </c>
      <c r="X50" s="49" t="s">
        <v>160</v>
      </c>
      <c r="Y50" s="49" t="s">
        <v>161</v>
      </c>
      <c r="Z50" t="s">
        <v>162</v>
      </c>
      <c r="AA50" t="s">
        <v>163</v>
      </c>
      <c r="AB50" t="s">
        <v>164</v>
      </c>
      <c r="AC50" t="s">
        <v>165</v>
      </c>
      <c r="AD50" t="s">
        <v>166</v>
      </c>
      <c r="AE50" t="s">
        <v>167</v>
      </c>
      <c r="AF50" t="s">
        <v>168</v>
      </c>
      <c r="AG50" t="s">
        <v>169</v>
      </c>
      <c r="AH50" t="s">
        <v>170</v>
      </c>
      <c r="AI50" t="s">
        <v>171</v>
      </c>
      <c r="AJ50" t="s">
        <v>172</v>
      </c>
      <c r="AK50" t="s">
        <v>173</v>
      </c>
      <c r="AL50" t="s">
        <v>174</v>
      </c>
      <c r="AM50" t="s">
        <v>175</v>
      </c>
      <c r="AN50" t="s">
        <v>176</v>
      </c>
    </row>
    <row r="51" spans="1:40" ht="15.75" hidden="1" outlineLevel="1" x14ac:dyDescent="0.25">
      <c r="A51" s="68">
        <f t="shared" ca="1" si="88"/>
        <v>0</v>
      </c>
      <c r="B51" s="235" t="s">
        <v>177</v>
      </c>
      <c r="C51" s="299"/>
      <c r="D51" s="222">
        <f t="shared" ca="1" si="73"/>
        <v>0</v>
      </c>
      <c r="E51" s="270">
        <f t="shared" ca="1" si="89"/>
        <v>0</v>
      </c>
      <c r="F51" s="270">
        <f t="shared" ca="1" si="90"/>
        <v>0</v>
      </c>
      <c r="G51" s="270">
        <f t="shared" ca="1" si="90"/>
        <v>0</v>
      </c>
      <c r="H51" s="270">
        <f t="shared" ca="1" si="90"/>
        <v>0</v>
      </c>
      <c r="I51" s="270">
        <f t="shared" ca="1" si="90"/>
        <v>0</v>
      </c>
      <c r="J51" s="270">
        <f t="shared" ca="1" si="90"/>
        <v>0</v>
      </c>
      <c r="K51" s="270">
        <f t="shared" ca="1" si="90"/>
        <v>0</v>
      </c>
      <c r="L51" s="270">
        <f t="shared" ca="1" si="90"/>
        <v>0</v>
      </c>
      <c r="M51" s="270">
        <f t="shared" ca="1" si="90"/>
        <v>0</v>
      </c>
      <c r="N51" s="270">
        <f t="shared" ca="1" si="90"/>
        <v>0</v>
      </c>
      <c r="O51" s="270">
        <f t="shared" ca="1" si="90"/>
        <v>0</v>
      </c>
      <c r="P51" s="270">
        <f t="shared" ca="1" si="90"/>
        <v>0</v>
      </c>
      <c r="Q51" s="270">
        <f t="shared" ca="1" si="90"/>
        <v>0</v>
      </c>
      <c r="R51" s="270">
        <f t="shared" ca="1" si="90"/>
        <v>0</v>
      </c>
      <c r="S51" s="270">
        <f t="shared" ca="1" si="90"/>
        <v>0</v>
      </c>
      <c r="T51" s="271">
        <f t="shared" ca="1" si="23"/>
        <v>0</v>
      </c>
      <c r="U51" t="str">
        <f t="shared" si="91"/>
        <v>Nachname_5</v>
      </c>
      <c r="V51" t="s">
        <v>124</v>
      </c>
      <c r="X51" s="49" t="s">
        <v>178</v>
      </c>
      <c r="Y51" s="49" t="s">
        <v>179</v>
      </c>
      <c r="Z51" t="s">
        <v>180</v>
      </c>
      <c r="AA51" t="s">
        <v>181</v>
      </c>
      <c r="AB51" t="s">
        <v>182</v>
      </c>
      <c r="AC51" t="s">
        <v>183</v>
      </c>
      <c r="AD51" t="s">
        <v>184</v>
      </c>
      <c r="AE51" t="s">
        <v>185</v>
      </c>
      <c r="AF51" t="s">
        <v>186</v>
      </c>
      <c r="AG51" t="s">
        <v>187</v>
      </c>
      <c r="AH51" t="s">
        <v>188</v>
      </c>
      <c r="AI51" t="s">
        <v>189</v>
      </c>
      <c r="AJ51" t="s">
        <v>190</v>
      </c>
      <c r="AK51" t="s">
        <v>191</v>
      </c>
      <c r="AL51" t="s">
        <v>192</v>
      </c>
      <c r="AM51" t="s">
        <v>193</v>
      </c>
      <c r="AN51" t="s">
        <v>194</v>
      </c>
    </row>
    <row r="52" spans="1:40" ht="15.75" hidden="1" outlineLevel="1" x14ac:dyDescent="0.25">
      <c r="A52" s="68">
        <f t="shared" ca="1" si="88"/>
        <v>0</v>
      </c>
      <c r="B52" s="236" t="s">
        <v>79</v>
      </c>
      <c r="C52" s="298">
        <f ca="1">INDIRECT($U52&amp;"!"&amp;W52)</f>
        <v>0</v>
      </c>
      <c r="D52" s="222">
        <f t="shared" ca="1" si="73"/>
        <v>0</v>
      </c>
      <c r="E52" s="270">
        <f t="shared" ca="1" si="89"/>
        <v>0</v>
      </c>
      <c r="F52" s="270">
        <f t="shared" ca="1" si="90"/>
        <v>0</v>
      </c>
      <c r="G52" s="270">
        <f t="shared" ca="1" si="90"/>
        <v>0</v>
      </c>
      <c r="H52" s="270">
        <f t="shared" ca="1" si="90"/>
        <v>0</v>
      </c>
      <c r="I52" s="270">
        <f t="shared" ca="1" si="90"/>
        <v>0</v>
      </c>
      <c r="J52" s="270">
        <f t="shared" ca="1" si="90"/>
        <v>0</v>
      </c>
      <c r="K52" s="270">
        <f t="shared" ca="1" si="90"/>
        <v>0</v>
      </c>
      <c r="L52" s="270">
        <f t="shared" ca="1" si="90"/>
        <v>0</v>
      </c>
      <c r="M52" s="270">
        <f t="shared" ca="1" si="90"/>
        <v>0</v>
      </c>
      <c r="N52" s="270">
        <f t="shared" ca="1" si="90"/>
        <v>0</v>
      </c>
      <c r="O52" s="270">
        <f t="shared" ca="1" si="90"/>
        <v>0</v>
      </c>
      <c r="P52" s="270">
        <f t="shared" ca="1" si="90"/>
        <v>0</v>
      </c>
      <c r="Q52" s="270">
        <f t="shared" ca="1" si="90"/>
        <v>0</v>
      </c>
      <c r="R52" s="270">
        <f t="shared" ca="1" si="90"/>
        <v>0</v>
      </c>
      <c r="S52" s="270">
        <f t="shared" ca="1" si="90"/>
        <v>0</v>
      </c>
      <c r="T52" s="271">
        <f t="shared" ca="1" si="23"/>
        <v>0</v>
      </c>
      <c r="U52" t="str">
        <f t="shared" si="91"/>
        <v>Nachname_5</v>
      </c>
      <c r="V52" t="s">
        <v>124</v>
      </c>
      <c r="W52" s="217" t="s">
        <v>384</v>
      </c>
      <c r="X52" s="49" t="s">
        <v>195</v>
      </c>
      <c r="Y52" s="49" t="s">
        <v>196</v>
      </c>
      <c r="Z52" t="s">
        <v>197</v>
      </c>
      <c r="AA52" t="s">
        <v>198</v>
      </c>
      <c r="AB52" t="s">
        <v>199</v>
      </c>
      <c r="AC52" t="s">
        <v>200</v>
      </c>
      <c r="AD52" t="s">
        <v>201</v>
      </c>
      <c r="AE52" t="s">
        <v>202</v>
      </c>
      <c r="AF52" t="s">
        <v>203</v>
      </c>
      <c r="AG52" t="s">
        <v>204</v>
      </c>
      <c r="AH52" t="s">
        <v>205</v>
      </c>
      <c r="AI52" t="s">
        <v>206</v>
      </c>
      <c r="AJ52" t="s">
        <v>207</v>
      </c>
      <c r="AK52" t="s">
        <v>208</v>
      </c>
      <c r="AL52" t="s">
        <v>209</v>
      </c>
      <c r="AM52" t="s">
        <v>210</v>
      </c>
      <c r="AN52" t="s">
        <v>211</v>
      </c>
    </row>
    <row r="53" spans="1:40" ht="15.75" hidden="1" outlineLevel="1" x14ac:dyDescent="0.25">
      <c r="A53" s="68">
        <f t="shared" ca="1" si="88"/>
        <v>0</v>
      </c>
      <c r="B53" s="237" t="s">
        <v>212</v>
      </c>
      <c r="C53" s="299"/>
      <c r="D53" s="222">
        <f t="shared" ca="1" si="73"/>
        <v>0</v>
      </c>
      <c r="E53" s="270">
        <f t="shared" ca="1" si="89"/>
        <v>0</v>
      </c>
      <c r="F53" s="270">
        <f t="shared" ca="1" si="90"/>
        <v>0</v>
      </c>
      <c r="G53" s="270">
        <f t="shared" ca="1" si="90"/>
        <v>0</v>
      </c>
      <c r="H53" s="270">
        <f t="shared" ca="1" si="90"/>
        <v>0</v>
      </c>
      <c r="I53" s="270">
        <f t="shared" ca="1" si="90"/>
        <v>0</v>
      </c>
      <c r="J53" s="270">
        <f t="shared" ca="1" si="90"/>
        <v>0</v>
      </c>
      <c r="K53" s="270">
        <f t="shared" ca="1" si="90"/>
        <v>0</v>
      </c>
      <c r="L53" s="270">
        <f t="shared" ca="1" si="90"/>
        <v>0</v>
      </c>
      <c r="M53" s="270">
        <f t="shared" ca="1" si="90"/>
        <v>0</v>
      </c>
      <c r="N53" s="270">
        <f t="shared" ca="1" si="90"/>
        <v>0</v>
      </c>
      <c r="O53" s="270">
        <f t="shared" ca="1" si="90"/>
        <v>0</v>
      </c>
      <c r="P53" s="270">
        <f t="shared" ca="1" si="90"/>
        <v>0</v>
      </c>
      <c r="Q53" s="270">
        <f t="shared" ca="1" si="90"/>
        <v>0</v>
      </c>
      <c r="R53" s="270">
        <f t="shared" ca="1" si="90"/>
        <v>0</v>
      </c>
      <c r="S53" s="270">
        <f t="shared" ca="1" si="90"/>
        <v>0</v>
      </c>
      <c r="T53" s="271">
        <f t="shared" ca="1" si="23"/>
        <v>0</v>
      </c>
      <c r="U53" t="str">
        <f t="shared" si="91"/>
        <v>Nachname_5</v>
      </c>
      <c r="V53" t="s">
        <v>124</v>
      </c>
      <c r="X53" s="49" t="s">
        <v>213</v>
      </c>
      <c r="Y53" s="49" t="s">
        <v>214</v>
      </c>
      <c r="Z53" t="s">
        <v>215</v>
      </c>
      <c r="AA53" t="s">
        <v>216</v>
      </c>
      <c r="AB53" t="s">
        <v>217</v>
      </c>
      <c r="AC53" t="s">
        <v>218</v>
      </c>
      <c r="AD53" t="s">
        <v>219</v>
      </c>
      <c r="AE53" t="s">
        <v>220</v>
      </c>
      <c r="AF53" t="s">
        <v>221</v>
      </c>
      <c r="AG53" t="s">
        <v>222</v>
      </c>
      <c r="AH53" t="s">
        <v>223</v>
      </c>
      <c r="AI53" t="s">
        <v>224</v>
      </c>
      <c r="AJ53" t="s">
        <v>225</v>
      </c>
      <c r="AK53" t="s">
        <v>226</v>
      </c>
      <c r="AL53" t="s">
        <v>227</v>
      </c>
      <c r="AM53" t="s">
        <v>228</v>
      </c>
      <c r="AN53" t="s">
        <v>229</v>
      </c>
    </row>
    <row r="54" spans="1:40" ht="15.75" hidden="1" outlineLevel="1" x14ac:dyDescent="0.25">
      <c r="A54" s="68">
        <f t="shared" ca="1" si="88"/>
        <v>0</v>
      </c>
      <c r="B54" s="238" t="s">
        <v>80</v>
      </c>
      <c r="C54" s="298">
        <f ca="1">INDIRECT($U54&amp;"!"&amp;W54)</f>
        <v>0</v>
      </c>
      <c r="D54" s="222">
        <f t="shared" ca="1" si="73"/>
        <v>0</v>
      </c>
      <c r="E54" s="270">
        <f t="shared" ca="1" si="89"/>
        <v>0</v>
      </c>
      <c r="F54" s="270">
        <f t="shared" ca="1" si="90"/>
        <v>0</v>
      </c>
      <c r="G54" s="270">
        <f t="shared" ca="1" si="90"/>
        <v>0</v>
      </c>
      <c r="H54" s="270">
        <f t="shared" ca="1" si="90"/>
        <v>0</v>
      </c>
      <c r="I54" s="270">
        <f t="shared" ca="1" si="90"/>
        <v>0</v>
      </c>
      <c r="J54" s="270">
        <f t="shared" ca="1" si="90"/>
        <v>0</v>
      </c>
      <c r="K54" s="270">
        <f t="shared" ca="1" si="90"/>
        <v>0</v>
      </c>
      <c r="L54" s="270">
        <f t="shared" ca="1" si="90"/>
        <v>0</v>
      </c>
      <c r="M54" s="270">
        <f t="shared" ca="1" si="90"/>
        <v>0</v>
      </c>
      <c r="N54" s="270">
        <f t="shared" ca="1" si="90"/>
        <v>0</v>
      </c>
      <c r="O54" s="270">
        <f t="shared" ca="1" si="90"/>
        <v>0</v>
      </c>
      <c r="P54" s="270">
        <f t="shared" ca="1" si="90"/>
        <v>0</v>
      </c>
      <c r="Q54" s="270">
        <f t="shared" ca="1" si="90"/>
        <v>0</v>
      </c>
      <c r="R54" s="270">
        <f t="shared" ca="1" si="90"/>
        <v>0</v>
      </c>
      <c r="S54" s="270">
        <f t="shared" ca="1" si="90"/>
        <v>0</v>
      </c>
      <c r="T54" s="271">
        <f t="shared" ca="1" si="23"/>
        <v>0</v>
      </c>
      <c r="U54" t="str">
        <f t="shared" si="91"/>
        <v>Nachname_5</v>
      </c>
      <c r="V54" t="s">
        <v>124</v>
      </c>
      <c r="W54" s="217" t="s">
        <v>385</v>
      </c>
      <c r="X54" s="49" t="s">
        <v>230</v>
      </c>
      <c r="Y54" s="49" t="s">
        <v>231</v>
      </c>
      <c r="Z54" t="s">
        <v>232</v>
      </c>
      <c r="AA54" t="s">
        <v>233</v>
      </c>
      <c r="AB54" t="s">
        <v>234</v>
      </c>
      <c r="AC54" t="s">
        <v>235</v>
      </c>
      <c r="AD54" t="s">
        <v>236</v>
      </c>
      <c r="AE54" t="s">
        <v>237</v>
      </c>
      <c r="AF54" t="s">
        <v>238</v>
      </c>
      <c r="AG54" t="s">
        <v>239</v>
      </c>
      <c r="AH54" t="s">
        <v>240</v>
      </c>
      <c r="AI54" t="s">
        <v>241</v>
      </c>
      <c r="AJ54" t="s">
        <v>242</v>
      </c>
      <c r="AK54" t="s">
        <v>243</v>
      </c>
      <c r="AL54" t="s">
        <v>244</v>
      </c>
      <c r="AM54" t="s">
        <v>245</v>
      </c>
      <c r="AN54" t="s">
        <v>246</v>
      </c>
    </row>
    <row r="55" spans="1:40" ht="15.75" hidden="1" outlineLevel="1" x14ac:dyDescent="0.25">
      <c r="A55" s="68">
        <f t="shared" ca="1" si="88"/>
        <v>0</v>
      </c>
      <c r="B55" s="238" t="s">
        <v>247</v>
      </c>
      <c r="C55" s="299"/>
      <c r="D55" s="222">
        <f t="shared" ca="1" si="73"/>
        <v>0</v>
      </c>
      <c r="E55" s="270">
        <f t="shared" ca="1" si="89"/>
        <v>0</v>
      </c>
      <c r="F55" s="270">
        <f t="shared" ca="1" si="90"/>
        <v>0</v>
      </c>
      <c r="G55" s="270">
        <f t="shared" ca="1" si="90"/>
        <v>0</v>
      </c>
      <c r="H55" s="270">
        <f t="shared" ca="1" si="90"/>
        <v>0</v>
      </c>
      <c r="I55" s="270">
        <f t="shared" ca="1" si="90"/>
        <v>0</v>
      </c>
      <c r="J55" s="270">
        <f t="shared" ca="1" si="90"/>
        <v>0</v>
      </c>
      <c r="K55" s="270">
        <f t="shared" ca="1" si="90"/>
        <v>0</v>
      </c>
      <c r="L55" s="270">
        <f t="shared" ca="1" si="90"/>
        <v>0</v>
      </c>
      <c r="M55" s="270">
        <f t="shared" ca="1" si="90"/>
        <v>0</v>
      </c>
      <c r="N55" s="270">
        <f t="shared" ca="1" si="90"/>
        <v>0</v>
      </c>
      <c r="O55" s="270">
        <f t="shared" ca="1" si="90"/>
        <v>0</v>
      </c>
      <c r="P55" s="270">
        <f t="shared" ca="1" si="90"/>
        <v>0</v>
      </c>
      <c r="Q55" s="270">
        <f t="shared" ca="1" si="90"/>
        <v>0</v>
      </c>
      <c r="R55" s="270">
        <f t="shared" ca="1" si="90"/>
        <v>0</v>
      </c>
      <c r="S55" s="270">
        <f t="shared" ca="1" si="90"/>
        <v>0</v>
      </c>
      <c r="T55" s="271">
        <f t="shared" ca="1" si="23"/>
        <v>0</v>
      </c>
      <c r="U55" t="str">
        <f t="shared" si="91"/>
        <v>Nachname_5</v>
      </c>
      <c r="V55" t="s">
        <v>124</v>
      </c>
      <c r="X55" s="49" t="s">
        <v>248</v>
      </c>
      <c r="Y55" s="49" t="s">
        <v>249</v>
      </c>
      <c r="Z55" t="s">
        <v>250</v>
      </c>
      <c r="AA55" t="s">
        <v>251</v>
      </c>
      <c r="AB55" t="s">
        <v>252</v>
      </c>
      <c r="AC55" t="s">
        <v>253</v>
      </c>
      <c r="AD55" t="s">
        <v>254</v>
      </c>
      <c r="AE55" t="s">
        <v>255</v>
      </c>
      <c r="AF55" t="s">
        <v>256</v>
      </c>
      <c r="AG55" t="s">
        <v>257</v>
      </c>
      <c r="AH55" t="s">
        <v>258</v>
      </c>
      <c r="AI55" t="s">
        <v>259</v>
      </c>
      <c r="AJ55" t="s">
        <v>260</v>
      </c>
      <c r="AK55" t="s">
        <v>261</v>
      </c>
      <c r="AL55" t="s">
        <v>262</v>
      </c>
      <c r="AM55" t="s">
        <v>263</v>
      </c>
      <c r="AN55" t="s">
        <v>264</v>
      </c>
    </row>
    <row r="56" spans="1:40" ht="15.75" hidden="1" outlineLevel="1" x14ac:dyDescent="0.25">
      <c r="A56" s="68">
        <f ca="1">A53</f>
        <v>0</v>
      </c>
      <c r="B56" s="61" t="s">
        <v>81</v>
      </c>
      <c r="C56" s="223">
        <f ca="1">INDIRECT($U56&amp;"!"&amp;W56)</f>
        <v>0</v>
      </c>
      <c r="D56" s="222">
        <f t="shared" ca="1" si="73"/>
        <v>0</v>
      </c>
      <c r="E56" s="270">
        <f t="shared" ca="1" si="89"/>
        <v>0</v>
      </c>
      <c r="F56" s="270">
        <f t="shared" ca="1" si="90"/>
        <v>0</v>
      </c>
      <c r="G56" s="270">
        <f t="shared" ca="1" si="90"/>
        <v>0</v>
      </c>
      <c r="H56" s="270">
        <f t="shared" ca="1" si="90"/>
        <v>0</v>
      </c>
      <c r="I56" s="270">
        <f t="shared" ca="1" si="90"/>
        <v>0</v>
      </c>
      <c r="J56" s="270">
        <f t="shared" ca="1" si="90"/>
        <v>0</v>
      </c>
      <c r="K56" s="270">
        <f t="shared" ca="1" si="90"/>
        <v>0</v>
      </c>
      <c r="L56" s="270">
        <f t="shared" ca="1" si="90"/>
        <v>0</v>
      </c>
      <c r="M56" s="270">
        <f t="shared" ca="1" si="90"/>
        <v>0</v>
      </c>
      <c r="N56" s="270">
        <f t="shared" ca="1" si="90"/>
        <v>0</v>
      </c>
      <c r="O56" s="270">
        <f t="shared" ca="1" si="90"/>
        <v>0</v>
      </c>
      <c r="P56" s="270">
        <f t="shared" ca="1" si="90"/>
        <v>0</v>
      </c>
      <c r="Q56" s="270">
        <f t="shared" ca="1" si="90"/>
        <v>0</v>
      </c>
      <c r="R56" s="270">
        <f t="shared" ca="1" si="90"/>
        <v>0</v>
      </c>
      <c r="S56" s="270">
        <f t="shared" ca="1" si="90"/>
        <v>0</v>
      </c>
      <c r="T56" s="271">
        <f t="shared" ca="1" si="23"/>
        <v>0</v>
      </c>
      <c r="U56" t="str">
        <f t="shared" si="91"/>
        <v>Nachname_5</v>
      </c>
      <c r="V56" t="s">
        <v>124</v>
      </c>
      <c r="W56" s="217" t="s">
        <v>386</v>
      </c>
      <c r="X56" s="49" t="s">
        <v>265</v>
      </c>
      <c r="Y56" s="49" t="s">
        <v>266</v>
      </c>
      <c r="Z56" t="s">
        <v>267</v>
      </c>
      <c r="AA56" t="s">
        <v>268</v>
      </c>
      <c r="AB56" t="s">
        <v>269</v>
      </c>
      <c r="AC56" t="s">
        <v>270</v>
      </c>
      <c r="AD56" t="s">
        <v>271</v>
      </c>
      <c r="AE56" t="s">
        <v>272</v>
      </c>
      <c r="AF56" t="s">
        <v>273</v>
      </c>
      <c r="AG56" t="s">
        <v>274</v>
      </c>
      <c r="AH56" t="s">
        <v>275</v>
      </c>
      <c r="AI56" t="s">
        <v>276</v>
      </c>
      <c r="AJ56" t="s">
        <v>277</v>
      </c>
      <c r="AK56" t="s">
        <v>278</v>
      </c>
      <c r="AL56" t="s">
        <v>279</v>
      </c>
      <c r="AM56" t="s">
        <v>280</v>
      </c>
      <c r="AN56" t="s">
        <v>281</v>
      </c>
    </row>
    <row r="57" spans="1:40" s="62" customFormat="1" ht="15.75" hidden="1" outlineLevel="1" x14ac:dyDescent="0.25">
      <c r="A57" s="63"/>
      <c r="B57" s="64" t="s">
        <v>389</v>
      </c>
      <c r="C57" s="224">
        <f t="shared" ref="C57:D57" ca="1" si="92">SUM(C48:C56)</f>
        <v>0</v>
      </c>
      <c r="D57" s="65">
        <f t="shared" ca="1" si="92"/>
        <v>0</v>
      </c>
      <c r="E57" s="278">
        <f t="shared" ref="E57:T57" ca="1" si="93">SUM(E48:E56)</f>
        <v>0</v>
      </c>
      <c r="F57" s="278">
        <f t="shared" ca="1" si="93"/>
        <v>0</v>
      </c>
      <c r="G57" s="278">
        <f t="shared" ca="1" si="93"/>
        <v>0</v>
      </c>
      <c r="H57" s="278">
        <f t="shared" ca="1" si="93"/>
        <v>0</v>
      </c>
      <c r="I57" s="278">
        <f t="shared" ca="1" si="93"/>
        <v>0</v>
      </c>
      <c r="J57" s="278">
        <f t="shared" ca="1" si="93"/>
        <v>0</v>
      </c>
      <c r="K57" s="278">
        <f t="shared" ca="1" si="93"/>
        <v>0</v>
      </c>
      <c r="L57" s="278">
        <f t="shared" ca="1" si="93"/>
        <v>0</v>
      </c>
      <c r="M57" s="278">
        <f t="shared" ca="1" si="93"/>
        <v>0</v>
      </c>
      <c r="N57" s="278">
        <f t="shared" ca="1" si="93"/>
        <v>0</v>
      </c>
      <c r="O57" s="278">
        <f t="shared" ca="1" si="93"/>
        <v>0</v>
      </c>
      <c r="P57" s="278">
        <f t="shared" ca="1" si="93"/>
        <v>0</v>
      </c>
      <c r="Q57" s="278">
        <f t="shared" ca="1" si="93"/>
        <v>0</v>
      </c>
      <c r="R57" s="278">
        <f t="shared" ca="1" si="93"/>
        <v>0</v>
      </c>
      <c r="S57" s="278">
        <f t="shared" ca="1" si="93"/>
        <v>0</v>
      </c>
      <c r="T57" s="278">
        <f t="shared" ca="1" si="93"/>
        <v>0</v>
      </c>
      <c r="X57" s="66"/>
      <c r="Y57" s="66"/>
    </row>
    <row r="58" spans="1:40" ht="15.75" collapsed="1" x14ac:dyDescent="0.25">
      <c r="A58" s="67" t="s">
        <v>283</v>
      </c>
      <c r="B58" s="226"/>
      <c r="C58" s="225"/>
      <c r="D58" s="226"/>
      <c r="E58" s="279"/>
      <c r="F58" s="279"/>
      <c r="G58" s="279"/>
      <c r="H58" s="279"/>
      <c r="I58" s="279"/>
      <c r="J58" s="279"/>
      <c r="K58" s="279"/>
      <c r="L58" s="279"/>
      <c r="M58" s="279"/>
      <c r="N58" s="279"/>
      <c r="O58" s="279"/>
      <c r="P58" s="279"/>
      <c r="Q58" s="279"/>
      <c r="R58" s="279"/>
      <c r="S58" s="279"/>
      <c r="T58" s="280"/>
    </row>
    <row r="59" spans="1:40" ht="15.75" hidden="1" outlineLevel="1" x14ac:dyDescent="0.25">
      <c r="A59" s="60">
        <f ca="1">INDIRECT($U59&amp;"!"&amp;V59)</f>
        <v>0</v>
      </c>
      <c r="B59" s="232" t="s">
        <v>77</v>
      </c>
      <c r="C59" s="298">
        <f ca="1">INDIRECT($U59&amp;"!"&amp;W59)</f>
        <v>0</v>
      </c>
      <c r="D59" s="222">
        <f t="shared" ref="D59:D67" ca="1" si="94">INDIRECT($U59&amp;"!"&amp;X59)</f>
        <v>0</v>
      </c>
      <c r="E59" s="270">
        <f ca="1">INDIRECT($U59&amp;"!"&amp;Z59)</f>
        <v>0</v>
      </c>
      <c r="F59" s="270">
        <f t="shared" ref="F59" ca="1" si="95">INDIRECT($U59&amp;"!"&amp;AA59)</f>
        <v>0</v>
      </c>
      <c r="G59" s="270">
        <f t="shared" ref="G59" ca="1" si="96">INDIRECT($U59&amp;"!"&amp;AB59)</f>
        <v>0</v>
      </c>
      <c r="H59" s="270">
        <f t="shared" ref="H59" ca="1" si="97">INDIRECT($U59&amp;"!"&amp;AC59)</f>
        <v>0</v>
      </c>
      <c r="I59" s="270">
        <f t="shared" ref="I59" ca="1" si="98">INDIRECT($U59&amp;"!"&amp;AD59)</f>
        <v>0</v>
      </c>
      <c r="J59" s="270">
        <f t="shared" ref="J59" ca="1" si="99">INDIRECT($U59&amp;"!"&amp;AE59)</f>
        <v>0</v>
      </c>
      <c r="K59" s="270">
        <f t="shared" ref="K59" ca="1" si="100">INDIRECT($U59&amp;"!"&amp;AF59)</f>
        <v>0</v>
      </c>
      <c r="L59" s="270">
        <f t="shared" ref="L59" ca="1" si="101">INDIRECT($U59&amp;"!"&amp;AG59)</f>
        <v>0</v>
      </c>
      <c r="M59" s="270">
        <f t="shared" ref="M59" ca="1" si="102">INDIRECT($U59&amp;"!"&amp;AH59)</f>
        <v>0</v>
      </c>
      <c r="N59" s="270">
        <f t="shared" ref="N59" ca="1" si="103">INDIRECT($U59&amp;"!"&amp;AI59)</f>
        <v>0</v>
      </c>
      <c r="O59" s="270">
        <f t="shared" ref="O59" ca="1" si="104">INDIRECT($U59&amp;"!"&amp;AJ59)</f>
        <v>0</v>
      </c>
      <c r="P59" s="270">
        <f t="shared" ref="P59" ca="1" si="105">INDIRECT($U59&amp;"!"&amp;AK59)</f>
        <v>0</v>
      </c>
      <c r="Q59" s="270">
        <f t="shared" ref="Q59" ca="1" si="106">INDIRECT($U59&amp;"!"&amp;AL59)</f>
        <v>0</v>
      </c>
      <c r="R59" s="270">
        <f t="shared" ref="R59" ca="1" si="107">INDIRECT($U59&amp;"!"&amp;AM59)</f>
        <v>0</v>
      </c>
      <c r="S59" s="270">
        <f t="shared" ref="S59" ca="1" si="108">INDIRECT($U59&amp;"!"&amp;AN59)</f>
        <v>0</v>
      </c>
      <c r="T59" s="271">
        <f t="shared" ca="1" si="23"/>
        <v>0</v>
      </c>
      <c r="U59" t="str">
        <f>A58</f>
        <v>Nachname_6</v>
      </c>
      <c r="V59" t="s">
        <v>124</v>
      </c>
      <c r="W59" s="217" t="s">
        <v>382</v>
      </c>
      <c r="X59" s="49" t="s">
        <v>125</v>
      </c>
      <c r="Y59" s="49" t="s">
        <v>126</v>
      </c>
      <c r="Z59" t="s">
        <v>127</v>
      </c>
      <c r="AA59" t="s">
        <v>128</v>
      </c>
      <c r="AB59" t="s">
        <v>129</v>
      </c>
      <c r="AC59" t="s">
        <v>130</v>
      </c>
      <c r="AD59" t="s">
        <v>131</v>
      </c>
      <c r="AE59" t="s">
        <v>132</v>
      </c>
      <c r="AF59" t="s">
        <v>133</v>
      </c>
      <c r="AG59" t="s">
        <v>134</v>
      </c>
      <c r="AH59" t="s">
        <v>135</v>
      </c>
      <c r="AI59" t="s">
        <v>136</v>
      </c>
      <c r="AJ59" t="s">
        <v>137</v>
      </c>
      <c r="AK59" t="s">
        <v>138</v>
      </c>
      <c r="AL59" t="s">
        <v>139</v>
      </c>
      <c r="AM59" t="s">
        <v>140</v>
      </c>
      <c r="AN59" t="s">
        <v>141</v>
      </c>
    </row>
    <row r="60" spans="1:40" ht="15.75" hidden="1" outlineLevel="1" x14ac:dyDescent="0.25">
      <c r="A60" s="68">
        <f t="shared" ref="A60:A66" ca="1" si="109">A59</f>
        <v>0</v>
      </c>
      <c r="B60" s="233" t="s">
        <v>142</v>
      </c>
      <c r="C60" s="299"/>
      <c r="D60" s="222">
        <f t="shared" ca="1" si="94"/>
        <v>0</v>
      </c>
      <c r="E60" s="270">
        <f t="shared" ref="E60:E67" ca="1" si="110">INDIRECT($U60&amp;"!"&amp;Z60)</f>
        <v>0</v>
      </c>
      <c r="F60" s="270">
        <f t="shared" ref="F60:S67" ca="1" si="111">INDIRECT($U60&amp;"!"&amp;Z60)</f>
        <v>0</v>
      </c>
      <c r="G60" s="270">
        <f t="shared" ca="1" si="111"/>
        <v>0</v>
      </c>
      <c r="H60" s="270">
        <f t="shared" ca="1" si="111"/>
        <v>0</v>
      </c>
      <c r="I60" s="270">
        <f t="shared" ca="1" si="111"/>
        <v>0</v>
      </c>
      <c r="J60" s="270">
        <f t="shared" ca="1" si="111"/>
        <v>0</v>
      </c>
      <c r="K60" s="270">
        <f t="shared" ca="1" si="111"/>
        <v>0</v>
      </c>
      <c r="L60" s="270">
        <f t="shared" ca="1" si="111"/>
        <v>0</v>
      </c>
      <c r="M60" s="270">
        <f t="shared" ca="1" si="111"/>
        <v>0</v>
      </c>
      <c r="N60" s="270">
        <f t="shared" ca="1" si="111"/>
        <v>0</v>
      </c>
      <c r="O60" s="270">
        <f t="shared" ca="1" si="111"/>
        <v>0</v>
      </c>
      <c r="P60" s="270">
        <f t="shared" ca="1" si="111"/>
        <v>0</v>
      </c>
      <c r="Q60" s="270">
        <f t="shared" ca="1" si="111"/>
        <v>0</v>
      </c>
      <c r="R60" s="270">
        <f t="shared" ca="1" si="111"/>
        <v>0</v>
      </c>
      <c r="S60" s="270">
        <f t="shared" ca="1" si="111"/>
        <v>0</v>
      </c>
      <c r="T60" s="271">
        <f t="shared" ca="1" si="23"/>
        <v>0</v>
      </c>
      <c r="U60" t="str">
        <f t="shared" ref="U60:U67" si="112">U59</f>
        <v>Nachname_6</v>
      </c>
      <c r="V60" t="s">
        <v>124</v>
      </c>
      <c r="X60" s="49" t="s">
        <v>143</v>
      </c>
      <c r="Y60" s="49" t="s">
        <v>144</v>
      </c>
      <c r="Z60" t="s">
        <v>145</v>
      </c>
      <c r="AA60" t="s">
        <v>146</v>
      </c>
      <c r="AB60" t="s">
        <v>147</v>
      </c>
      <c r="AC60" t="s">
        <v>148</v>
      </c>
      <c r="AD60" t="s">
        <v>149</v>
      </c>
      <c r="AE60" t="s">
        <v>150</v>
      </c>
      <c r="AF60" t="s">
        <v>151</v>
      </c>
      <c r="AG60" t="s">
        <v>152</v>
      </c>
      <c r="AH60" t="s">
        <v>153</v>
      </c>
      <c r="AI60" t="s">
        <v>154</v>
      </c>
      <c r="AJ60" t="s">
        <v>155</v>
      </c>
      <c r="AK60" t="s">
        <v>156</v>
      </c>
      <c r="AL60" t="s">
        <v>157</v>
      </c>
      <c r="AM60" t="s">
        <v>158</v>
      </c>
      <c r="AN60" t="s">
        <v>159</v>
      </c>
    </row>
    <row r="61" spans="1:40" ht="15.75" hidden="1" outlineLevel="1" x14ac:dyDescent="0.25">
      <c r="A61" s="68">
        <f t="shared" ca="1" si="109"/>
        <v>0</v>
      </c>
      <c r="B61" s="234" t="s">
        <v>78</v>
      </c>
      <c r="C61" s="298">
        <f ca="1">INDIRECT($U61&amp;"!"&amp;W61)</f>
        <v>0</v>
      </c>
      <c r="D61" s="222">
        <f t="shared" ca="1" si="94"/>
        <v>0</v>
      </c>
      <c r="E61" s="270">
        <f t="shared" ca="1" si="110"/>
        <v>0</v>
      </c>
      <c r="F61" s="270">
        <f t="shared" ca="1" si="111"/>
        <v>0</v>
      </c>
      <c r="G61" s="270">
        <f t="shared" ca="1" si="111"/>
        <v>0</v>
      </c>
      <c r="H61" s="270">
        <f t="shared" ca="1" si="111"/>
        <v>0</v>
      </c>
      <c r="I61" s="270">
        <f t="shared" ca="1" si="111"/>
        <v>0</v>
      </c>
      <c r="J61" s="270">
        <f t="shared" ca="1" si="111"/>
        <v>0</v>
      </c>
      <c r="K61" s="270">
        <f t="shared" ca="1" si="111"/>
        <v>0</v>
      </c>
      <c r="L61" s="270">
        <f t="shared" ca="1" si="111"/>
        <v>0</v>
      </c>
      <c r="M61" s="270">
        <f t="shared" ca="1" si="111"/>
        <v>0</v>
      </c>
      <c r="N61" s="270">
        <f t="shared" ca="1" si="111"/>
        <v>0</v>
      </c>
      <c r="O61" s="270">
        <f t="shared" ca="1" si="111"/>
        <v>0</v>
      </c>
      <c r="P61" s="270">
        <f t="shared" ca="1" si="111"/>
        <v>0</v>
      </c>
      <c r="Q61" s="270">
        <f t="shared" ca="1" si="111"/>
        <v>0</v>
      </c>
      <c r="R61" s="270">
        <f t="shared" ca="1" si="111"/>
        <v>0</v>
      </c>
      <c r="S61" s="270">
        <f t="shared" ca="1" si="111"/>
        <v>0</v>
      </c>
      <c r="T61" s="271">
        <f t="shared" ca="1" si="23"/>
        <v>0</v>
      </c>
      <c r="U61" t="str">
        <f t="shared" si="112"/>
        <v>Nachname_6</v>
      </c>
      <c r="V61" t="s">
        <v>124</v>
      </c>
      <c r="W61" s="217" t="s">
        <v>383</v>
      </c>
      <c r="X61" s="49" t="s">
        <v>160</v>
      </c>
      <c r="Y61" s="49" t="s">
        <v>161</v>
      </c>
      <c r="Z61" t="s">
        <v>162</v>
      </c>
      <c r="AA61" t="s">
        <v>163</v>
      </c>
      <c r="AB61" t="s">
        <v>164</v>
      </c>
      <c r="AC61" t="s">
        <v>165</v>
      </c>
      <c r="AD61" t="s">
        <v>166</v>
      </c>
      <c r="AE61" t="s">
        <v>167</v>
      </c>
      <c r="AF61" t="s">
        <v>168</v>
      </c>
      <c r="AG61" t="s">
        <v>169</v>
      </c>
      <c r="AH61" t="s">
        <v>170</v>
      </c>
      <c r="AI61" t="s">
        <v>171</v>
      </c>
      <c r="AJ61" t="s">
        <v>172</v>
      </c>
      <c r="AK61" t="s">
        <v>173</v>
      </c>
      <c r="AL61" t="s">
        <v>174</v>
      </c>
      <c r="AM61" t="s">
        <v>175</v>
      </c>
      <c r="AN61" t="s">
        <v>176</v>
      </c>
    </row>
    <row r="62" spans="1:40" ht="15.75" hidden="1" outlineLevel="1" x14ac:dyDescent="0.25">
      <c r="A62" s="68">
        <f t="shared" ca="1" si="109"/>
        <v>0</v>
      </c>
      <c r="B62" s="235" t="s">
        <v>177</v>
      </c>
      <c r="C62" s="299"/>
      <c r="D62" s="222">
        <f t="shared" ca="1" si="94"/>
        <v>0</v>
      </c>
      <c r="E62" s="270">
        <f t="shared" ca="1" si="110"/>
        <v>0</v>
      </c>
      <c r="F62" s="270">
        <f t="shared" ca="1" si="111"/>
        <v>0</v>
      </c>
      <c r="G62" s="270">
        <f t="shared" ca="1" si="111"/>
        <v>0</v>
      </c>
      <c r="H62" s="270">
        <f t="shared" ca="1" si="111"/>
        <v>0</v>
      </c>
      <c r="I62" s="270">
        <f t="shared" ca="1" si="111"/>
        <v>0</v>
      </c>
      <c r="J62" s="270">
        <f t="shared" ca="1" si="111"/>
        <v>0</v>
      </c>
      <c r="K62" s="270">
        <f t="shared" ca="1" si="111"/>
        <v>0</v>
      </c>
      <c r="L62" s="270">
        <f t="shared" ca="1" si="111"/>
        <v>0</v>
      </c>
      <c r="M62" s="270">
        <f t="shared" ca="1" si="111"/>
        <v>0</v>
      </c>
      <c r="N62" s="270">
        <f t="shared" ca="1" si="111"/>
        <v>0</v>
      </c>
      <c r="O62" s="270">
        <f t="shared" ca="1" si="111"/>
        <v>0</v>
      </c>
      <c r="P62" s="270">
        <f t="shared" ca="1" si="111"/>
        <v>0</v>
      </c>
      <c r="Q62" s="270">
        <f t="shared" ca="1" si="111"/>
        <v>0</v>
      </c>
      <c r="R62" s="270">
        <f t="shared" ca="1" si="111"/>
        <v>0</v>
      </c>
      <c r="S62" s="270">
        <f t="shared" ca="1" si="111"/>
        <v>0</v>
      </c>
      <c r="T62" s="271">
        <f t="shared" ca="1" si="23"/>
        <v>0</v>
      </c>
      <c r="U62" t="str">
        <f t="shared" si="112"/>
        <v>Nachname_6</v>
      </c>
      <c r="V62" t="s">
        <v>124</v>
      </c>
      <c r="X62" s="49" t="s">
        <v>178</v>
      </c>
      <c r="Y62" s="49" t="s">
        <v>179</v>
      </c>
      <c r="Z62" t="s">
        <v>180</v>
      </c>
      <c r="AA62" t="s">
        <v>181</v>
      </c>
      <c r="AB62" t="s">
        <v>182</v>
      </c>
      <c r="AC62" t="s">
        <v>183</v>
      </c>
      <c r="AD62" t="s">
        <v>184</v>
      </c>
      <c r="AE62" t="s">
        <v>185</v>
      </c>
      <c r="AF62" t="s">
        <v>186</v>
      </c>
      <c r="AG62" t="s">
        <v>187</v>
      </c>
      <c r="AH62" t="s">
        <v>188</v>
      </c>
      <c r="AI62" t="s">
        <v>189</v>
      </c>
      <c r="AJ62" t="s">
        <v>190</v>
      </c>
      <c r="AK62" t="s">
        <v>191</v>
      </c>
      <c r="AL62" t="s">
        <v>192</v>
      </c>
      <c r="AM62" t="s">
        <v>193</v>
      </c>
      <c r="AN62" t="s">
        <v>194</v>
      </c>
    </row>
    <row r="63" spans="1:40" ht="15.75" hidden="1" outlineLevel="1" x14ac:dyDescent="0.25">
      <c r="A63" s="68">
        <f t="shared" ca="1" si="109"/>
        <v>0</v>
      </c>
      <c r="B63" s="236" t="s">
        <v>79</v>
      </c>
      <c r="C63" s="298">
        <f ca="1">INDIRECT($U63&amp;"!"&amp;W63)</f>
        <v>0</v>
      </c>
      <c r="D63" s="222">
        <f t="shared" ca="1" si="94"/>
        <v>0</v>
      </c>
      <c r="E63" s="270">
        <f t="shared" ca="1" si="110"/>
        <v>0</v>
      </c>
      <c r="F63" s="270">
        <f t="shared" ca="1" si="111"/>
        <v>0</v>
      </c>
      <c r="G63" s="270">
        <f t="shared" ca="1" si="111"/>
        <v>0</v>
      </c>
      <c r="H63" s="270">
        <f t="shared" ca="1" si="111"/>
        <v>0</v>
      </c>
      <c r="I63" s="270">
        <f t="shared" ca="1" si="111"/>
        <v>0</v>
      </c>
      <c r="J63" s="270">
        <f t="shared" ca="1" si="111"/>
        <v>0</v>
      </c>
      <c r="K63" s="270">
        <f t="shared" ca="1" si="111"/>
        <v>0</v>
      </c>
      <c r="L63" s="270">
        <f t="shared" ca="1" si="111"/>
        <v>0</v>
      </c>
      <c r="M63" s="270">
        <f t="shared" ca="1" si="111"/>
        <v>0</v>
      </c>
      <c r="N63" s="270">
        <f t="shared" ca="1" si="111"/>
        <v>0</v>
      </c>
      <c r="O63" s="270">
        <f t="shared" ca="1" si="111"/>
        <v>0</v>
      </c>
      <c r="P63" s="270">
        <f t="shared" ca="1" si="111"/>
        <v>0</v>
      </c>
      <c r="Q63" s="270">
        <f t="shared" ca="1" si="111"/>
        <v>0</v>
      </c>
      <c r="R63" s="270">
        <f t="shared" ca="1" si="111"/>
        <v>0</v>
      </c>
      <c r="S63" s="270">
        <f t="shared" ca="1" si="111"/>
        <v>0</v>
      </c>
      <c r="T63" s="271">
        <f t="shared" ca="1" si="23"/>
        <v>0</v>
      </c>
      <c r="U63" t="str">
        <f t="shared" si="112"/>
        <v>Nachname_6</v>
      </c>
      <c r="V63" t="s">
        <v>124</v>
      </c>
      <c r="W63" s="217" t="s">
        <v>384</v>
      </c>
      <c r="X63" s="49" t="s">
        <v>195</v>
      </c>
      <c r="Y63" s="49" t="s">
        <v>196</v>
      </c>
      <c r="Z63" t="s">
        <v>197</v>
      </c>
      <c r="AA63" t="s">
        <v>198</v>
      </c>
      <c r="AB63" t="s">
        <v>199</v>
      </c>
      <c r="AC63" t="s">
        <v>200</v>
      </c>
      <c r="AD63" t="s">
        <v>201</v>
      </c>
      <c r="AE63" t="s">
        <v>202</v>
      </c>
      <c r="AF63" t="s">
        <v>203</v>
      </c>
      <c r="AG63" t="s">
        <v>204</v>
      </c>
      <c r="AH63" t="s">
        <v>205</v>
      </c>
      <c r="AI63" t="s">
        <v>206</v>
      </c>
      <c r="AJ63" t="s">
        <v>207</v>
      </c>
      <c r="AK63" t="s">
        <v>208</v>
      </c>
      <c r="AL63" t="s">
        <v>209</v>
      </c>
      <c r="AM63" t="s">
        <v>210</v>
      </c>
      <c r="AN63" t="s">
        <v>211</v>
      </c>
    </row>
    <row r="64" spans="1:40" ht="15.75" hidden="1" outlineLevel="1" x14ac:dyDescent="0.25">
      <c r="A64" s="68">
        <f t="shared" ca="1" si="109"/>
        <v>0</v>
      </c>
      <c r="B64" s="237" t="s">
        <v>212</v>
      </c>
      <c r="C64" s="299"/>
      <c r="D64" s="222">
        <f t="shared" ca="1" si="94"/>
        <v>0</v>
      </c>
      <c r="E64" s="270">
        <f t="shared" ca="1" si="110"/>
        <v>0</v>
      </c>
      <c r="F64" s="270">
        <f t="shared" ca="1" si="111"/>
        <v>0</v>
      </c>
      <c r="G64" s="270">
        <f t="shared" ca="1" si="111"/>
        <v>0</v>
      </c>
      <c r="H64" s="270">
        <f t="shared" ca="1" si="111"/>
        <v>0</v>
      </c>
      <c r="I64" s="270">
        <f t="shared" ca="1" si="111"/>
        <v>0</v>
      </c>
      <c r="J64" s="270">
        <f t="shared" ca="1" si="111"/>
        <v>0</v>
      </c>
      <c r="K64" s="270">
        <f t="shared" ca="1" si="111"/>
        <v>0</v>
      </c>
      <c r="L64" s="270">
        <f t="shared" ca="1" si="111"/>
        <v>0</v>
      </c>
      <c r="M64" s="270">
        <f t="shared" ca="1" si="111"/>
        <v>0</v>
      </c>
      <c r="N64" s="270">
        <f t="shared" ca="1" si="111"/>
        <v>0</v>
      </c>
      <c r="O64" s="270">
        <f t="shared" ca="1" si="111"/>
        <v>0</v>
      </c>
      <c r="P64" s="270">
        <f t="shared" ca="1" si="111"/>
        <v>0</v>
      </c>
      <c r="Q64" s="270">
        <f t="shared" ca="1" si="111"/>
        <v>0</v>
      </c>
      <c r="R64" s="270">
        <f t="shared" ca="1" si="111"/>
        <v>0</v>
      </c>
      <c r="S64" s="270">
        <f t="shared" ca="1" si="111"/>
        <v>0</v>
      </c>
      <c r="T64" s="271">
        <f t="shared" ca="1" si="23"/>
        <v>0</v>
      </c>
      <c r="U64" t="str">
        <f t="shared" si="112"/>
        <v>Nachname_6</v>
      </c>
      <c r="V64" t="s">
        <v>124</v>
      </c>
      <c r="X64" s="49" t="s">
        <v>213</v>
      </c>
      <c r="Y64" s="49" t="s">
        <v>214</v>
      </c>
      <c r="Z64" t="s">
        <v>215</v>
      </c>
      <c r="AA64" t="s">
        <v>216</v>
      </c>
      <c r="AB64" t="s">
        <v>217</v>
      </c>
      <c r="AC64" t="s">
        <v>218</v>
      </c>
      <c r="AD64" t="s">
        <v>219</v>
      </c>
      <c r="AE64" t="s">
        <v>220</v>
      </c>
      <c r="AF64" t="s">
        <v>221</v>
      </c>
      <c r="AG64" t="s">
        <v>222</v>
      </c>
      <c r="AH64" t="s">
        <v>223</v>
      </c>
      <c r="AI64" t="s">
        <v>224</v>
      </c>
      <c r="AJ64" t="s">
        <v>225</v>
      </c>
      <c r="AK64" t="s">
        <v>226</v>
      </c>
      <c r="AL64" t="s">
        <v>227</v>
      </c>
      <c r="AM64" t="s">
        <v>228</v>
      </c>
      <c r="AN64" t="s">
        <v>229</v>
      </c>
    </row>
    <row r="65" spans="1:40" ht="15.75" hidden="1" outlineLevel="1" x14ac:dyDescent="0.25">
      <c r="A65" s="68">
        <f t="shared" ca="1" si="109"/>
        <v>0</v>
      </c>
      <c r="B65" s="238" t="s">
        <v>80</v>
      </c>
      <c r="C65" s="298">
        <f ca="1">INDIRECT($U65&amp;"!"&amp;W65)</f>
        <v>0</v>
      </c>
      <c r="D65" s="222">
        <f t="shared" ca="1" si="94"/>
        <v>0</v>
      </c>
      <c r="E65" s="270">
        <f t="shared" ca="1" si="110"/>
        <v>0</v>
      </c>
      <c r="F65" s="270">
        <f t="shared" ca="1" si="111"/>
        <v>0</v>
      </c>
      <c r="G65" s="270">
        <f t="shared" ca="1" si="111"/>
        <v>0</v>
      </c>
      <c r="H65" s="270">
        <f t="shared" ca="1" si="111"/>
        <v>0</v>
      </c>
      <c r="I65" s="270">
        <f t="shared" ca="1" si="111"/>
        <v>0</v>
      </c>
      <c r="J65" s="270">
        <f t="shared" ca="1" si="111"/>
        <v>0</v>
      </c>
      <c r="K65" s="270">
        <f t="shared" ca="1" si="111"/>
        <v>0</v>
      </c>
      <c r="L65" s="270">
        <f t="shared" ca="1" si="111"/>
        <v>0</v>
      </c>
      <c r="M65" s="270">
        <f t="shared" ca="1" si="111"/>
        <v>0</v>
      </c>
      <c r="N65" s="270">
        <f t="shared" ca="1" si="111"/>
        <v>0</v>
      </c>
      <c r="O65" s="270">
        <f t="shared" ca="1" si="111"/>
        <v>0</v>
      </c>
      <c r="P65" s="270">
        <f t="shared" ca="1" si="111"/>
        <v>0</v>
      </c>
      <c r="Q65" s="270">
        <f t="shared" ca="1" si="111"/>
        <v>0</v>
      </c>
      <c r="R65" s="270">
        <f t="shared" ca="1" si="111"/>
        <v>0</v>
      </c>
      <c r="S65" s="270">
        <f t="shared" ca="1" si="111"/>
        <v>0</v>
      </c>
      <c r="T65" s="271">
        <f t="shared" ca="1" si="23"/>
        <v>0</v>
      </c>
      <c r="U65" t="str">
        <f t="shared" si="112"/>
        <v>Nachname_6</v>
      </c>
      <c r="V65" t="s">
        <v>124</v>
      </c>
      <c r="W65" s="217" t="s">
        <v>385</v>
      </c>
      <c r="X65" s="49" t="s">
        <v>230</v>
      </c>
      <c r="Y65" s="49" t="s">
        <v>231</v>
      </c>
      <c r="Z65" t="s">
        <v>232</v>
      </c>
      <c r="AA65" t="s">
        <v>233</v>
      </c>
      <c r="AB65" t="s">
        <v>234</v>
      </c>
      <c r="AC65" t="s">
        <v>235</v>
      </c>
      <c r="AD65" t="s">
        <v>236</v>
      </c>
      <c r="AE65" t="s">
        <v>237</v>
      </c>
      <c r="AF65" t="s">
        <v>238</v>
      </c>
      <c r="AG65" t="s">
        <v>239</v>
      </c>
      <c r="AH65" t="s">
        <v>240</v>
      </c>
      <c r="AI65" t="s">
        <v>241</v>
      </c>
      <c r="AJ65" t="s">
        <v>242</v>
      </c>
      <c r="AK65" t="s">
        <v>243</v>
      </c>
      <c r="AL65" t="s">
        <v>244</v>
      </c>
      <c r="AM65" t="s">
        <v>245</v>
      </c>
      <c r="AN65" t="s">
        <v>246</v>
      </c>
    </row>
    <row r="66" spans="1:40" ht="15.75" hidden="1" outlineLevel="1" x14ac:dyDescent="0.25">
      <c r="A66" s="68">
        <f t="shared" ca="1" si="109"/>
        <v>0</v>
      </c>
      <c r="B66" s="238" t="s">
        <v>247</v>
      </c>
      <c r="C66" s="299"/>
      <c r="D66" s="222">
        <f t="shared" ca="1" si="94"/>
        <v>0</v>
      </c>
      <c r="E66" s="270">
        <f t="shared" ca="1" si="110"/>
        <v>0</v>
      </c>
      <c r="F66" s="270">
        <f t="shared" ca="1" si="111"/>
        <v>0</v>
      </c>
      <c r="G66" s="270">
        <f t="shared" ca="1" si="111"/>
        <v>0</v>
      </c>
      <c r="H66" s="270">
        <f t="shared" ca="1" si="111"/>
        <v>0</v>
      </c>
      <c r="I66" s="270">
        <f t="shared" ca="1" si="111"/>
        <v>0</v>
      </c>
      <c r="J66" s="270">
        <f t="shared" ca="1" si="111"/>
        <v>0</v>
      </c>
      <c r="K66" s="270">
        <f t="shared" ca="1" si="111"/>
        <v>0</v>
      </c>
      <c r="L66" s="270">
        <f t="shared" ca="1" si="111"/>
        <v>0</v>
      </c>
      <c r="M66" s="270">
        <f t="shared" ca="1" si="111"/>
        <v>0</v>
      </c>
      <c r="N66" s="270">
        <f t="shared" ca="1" si="111"/>
        <v>0</v>
      </c>
      <c r="O66" s="270">
        <f t="shared" ca="1" si="111"/>
        <v>0</v>
      </c>
      <c r="P66" s="270">
        <f t="shared" ca="1" si="111"/>
        <v>0</v>
      </c>
      <c r="Q66" s="270">
        <f t="shared" ca="1" si="111"/>
        <v>0</v>
      </c>
      <c r="R66" s="270">
        <f t="shared" ca="1" si="111"/>
        <v>0</v>
      </c>
      <c r="S66" s="270">
        <f t="shared" ca="1" si="111"/>
        <v>0</v>
      </c>
      <c r="T66" s="271">
        <f t="shared" ca="1" si="23"/>
        <v>0</v>
      </c>
      <c r="U66" t="str">
        <f t="shared" si="112"/>
        <v>Nachname_6</v>
      </c>
      <c r="V66" t="s">
        <v>124</v>
      </c>
      <c r="X66" s="49" t="s">
        <v>248</v>
      </c>
      <c r="Y66" s="49" t="s">
        <v>249</v>
      </c>
      <c r="Z66" t="s">
        <v>250</v>
      </c>
      <c r="AA66" t="s">
        <v>251</v>
      </c>
      <c r="AB66" t="s">
        <v>252</v>
      </c>
      <c r="AC66" t="s">
        <v>253</v>
      </c>
      <c r="AD66" t="s">
        <v>254</v>
      </c>
      <c r="AE66" t="s">
        <v>255</v>
      </c>
      <c r="AF66" t="s">
        <v>256</v>
      </c>
      <c r="AG66" t="s">
        <v>257</v>
      </c>
      <c r="AH66" t="s">
        <v>258</v>
      </c>
      <c r="AI66" t="s">
        <v>259</v>
      </c>
      <c r="AJ66" t="s">
        <v>260</v>
      </c>
      <c r="AK66" t="s">
        <v>261</v>
      </c>
      <c r="AL66" t="s">
        <v>262</v>
      </c>
      <c r="AM66" t="s">
        <v>263</v>
      </c>
      <c r="AN66" t="s">
        <v>264</v>
      </c>
    </row>
    <row r="67" spans="1:40" ht="15.75" hidden="1" outlineLevel="1" x14ac:dyDescent="0.25">
      <c r="A67" s="68">
        <f ca="1">A64</f>
        <v>0</v>
      </c>
      <c r="B67" s="61" t="s">
        <v>81</v>
      </c>
      <c r="C67" s="223">
        <f ca="1">INDIRECT($U67&amp;"!"&amp;W67)</f>
        <v>0</v>
      </c>
      <c r="D67" s="222">
        <f t="shared" ca="1" si="94"/>
        <v>0</v>
      </c>
      <c r="E67" s="270">
        <f t="shared" ca="1" si="110"/>
        <v>0</v>
      </c>
      <c r="F67" s="270">
        <f t="shared" ca="1" si="111"/>
        <v>0</v>
      </c>
      <c r="G67" s="270">
        <f t="shared" ca="1" si="111"/>
        <v>0</v>
      </c>
      <c r="H67" s="270">
        <f t="shared" ca="1" si="111"/>
        <v>0</v>
      </c>
      <c r="I67" s="270">
        <f t="shared" ca="1" si="111"/>
        <v>0</v>
      </c>
      <c r="J67" s="270">
        <f t="shared" ca="1" si="111"/>
        <v>0</v>
      </c>
      <c r="K67" s="270">
        <f t="shared" ca="1" si="111"/>
        <v>0</v>
      </c>
      <c r="L67" s="270">
        <f t="shared" ca="1" si="111"/>
        <v>0</v>
      </c>
      <c r="M67" s="270">
        <f t="shared" ca="1" si="111"/>
        <v>0</v>
      </c>
      <c r="N67" s="270">
        <f t="shared" ca="1" si="111"/>
        <v>0</v>
      </c>
      <c r="O67" s="270">
        <f t="shared" ca="1" si="111"/>
        <v>0</v>
      </c>
      <c r="P67" s="270">
        <f t="shared" ca="1" si="111"/>
        <v>0</v>
      </c>
      <c r="Q67" s="270">
        <f t="shared" ca="1" si="111"/>
        <v>0</v>
      </c>
      <c r="R67" s="270">
        <f t="shared" ca="1" si="111"/>
        <v>0</v>
      </c>
      <c r="S67" s="270">
        <f t="shared" ca="1" si="111"/>
        <v>0</v>
      </c>
      <c r="T67" s="271">
        <f t="shared" ca="1" si="23"/>
        <v>0</v>
      </c>
      <c r="U67" t="str">
        <f t="shared" si="112"/>
        <v>Nachname_6</v>
      </c>
      <c r="V67" t="s">
        <v>124</v>
      </c>
      <c r="W67" s="217" t="s">
        <v>386</v>
      </c>
      <c r="X67" s="49" t="s">
        <v>265</v>
      </c>
      <c r="Y67" s="49" t="s">
        <v>266</v>
      </c>
      <c r="Z67" t="s">
        <v>267</v>
      </c>
      <c r="AA67" t="s">
        <v>268</v>
      </c>
      <c r="AB67" t="s">
        <v>269</v>
      </c>
      <c r="AC67" t="s">
        <v>270</v>
      </c>
      <c r="AD67" t="s">
        <v>271</v>
      </c>
      <c r="AE67" t="s">
        <v>272</v>
      </c>
      <c r="AF67" t="s">
        <v>273</v>
      </c>
      <c r="AG67" t="s">
        <v>274</v>
      </c>
      <c r="AH67" t="s">
        <v>275</v>
      </c>
      <c r="AI67" t="s">
        <v>276</v>
      </c>
      <c r="AJ67" t="s">
        <v>277</v>
      </c>
      <c r="AK67" t="s">
        <v>278</v>
      </c>
      <c r="AL67" t="s">
        <v>279</v>
      </c>
      <c r="AM67" t="s">
        <v>280</v>
      </c>
      <c r="AN67" t="s">
        <v>281</v>
      </c>
    </row>
    <row r="68" spans="1:40" s="62" customFormat="1" ht="15.75" hidden="1" outlineLevel="1" x14ac:dyDescent="0.25">
      <c r="A68" s="63"/>
      <c r="B68" s="64" t="s">
        <v>389</v>
      </c>
      <c r="C68" s="224">
        <f t="shared" ref="C68:D68" ca="1" si="113">SUM(C59:C67)</f>
        <v>0</v>
      </c>
      <c r="D68" s="65">
        <f t="shared" ca="1" si="113"/>
        <v>0</v>
      </c>
      <c r="E68" s="278">
        <f t="shared" ref="E68:T68" ca="1" si="114">SUM(E59:E67)</f>
        <v>0</v>
      </c>
      <c r="F68" s="278">
        <f t="shared" ca="1" si="114"/>
        <v>0</v>
      </c>
      <c r="G68" s="278">
        <f t="shared" ca="1" si="114"/>
        <v>0</v>
      </c>
      <c r="H68" s="278">
        <f t="shared" ca="1" si="114"/>
        <v>0</v>
      </c>
      <c r="I68" s="278">
        <f t="shared" ca="1" si="114"/>
        <v>0</v>
      </c>
      <c r="J68" s="278">
        <f t="shared" ca="1" si="114"/>
        <v>0</v>
      </c>
      <c r="K68" s="278">
        <f t="shared" ca="1" si="114"/>
        <v>0</v>
      </c>
      <c r="L68" s="278">
        <f t="shared" ca="1" si="114"/>
        <v>0</v>
      </c>
      <c r="M68" s="278">
        <f t="shared" ca="1" si="114"/>
        <v>0</v>
      </c>
      <c r="N68" s="278">
        <f t="shared" ca="1" si="114"/>
        <v>0</v>
      </c>
      <c r="O68" s="278">
        <f t="shared" ca="1" si="114"/>
        <v>0</v>
      </c>
      <c r="P68" s="278">
        <f t="shared" ca="1" si="114"/>
        <v>0</v>
      </c>
      <c r="Q68" s="278">
        <f t="shared" ca="1" si="114"/>
        <v>0</v>
      </c>
      <c r="R68" s="278">
        <f t="shared" ca="1" si="114"/>
        <v>0</v>
      </c>
      <c r="S68" s="278">
        <f t="shared" ca="1" si="114"/>
        <v>0</v>
      </c>
      <c r="T68" s="278">
        <f t="shared" ca="1" si="114"/>
        <v>0</v>
      </c>
      <c r="X68" s="66"/>
      <c r="Y68" s="66"/>
    </row>
    <row r="69" spans="1:40" ht="15.75" hidden="1" outlineLevel="1" x14ac:dyDescent="0.25">
      <c r="A69" s="67" t="s">
        <v>283</v>
      </c>
      <c r="B69" s="226"/>
      <c r="C69" s="225"/>
      <c r="D69" s="226"/>
      <c r="E69" s="279"/>
      <c r="F69" s="279"/>
      <c r="G69" s="279"/>
      <c r="H69" s="279"/>
      <c r="I69" s="279"/>
      <c r="J69" s="279"/>
      <c r="K69" s="279"/>
      <c r="L69" s="279"/>
      <c r="M69" s="279"/>
      <c r="N69" s="279"/>
      <c r="O69" s="279"/>
      <c r="P69" s="279"/>
      <c r="Q69" s="279"/>
      <c r="R69" s="279"/>
      <c r="S69" s="279"/>
      <c r="T69" s="280"/>
    </row>
    <row r="70" spans="1:40" ht="15.75" hidden="1" outlineLevel="1" x14ac:dyDescent="0.25">
      <c r="A70" s="60">
        <f ca="1">INDIRECT($U70&amp;"!"&amp;V70)</f>
        <v>0</v>
      </c>
      <c r="B70" s="232" t="s">
        <v>77</v>
      </c>
      <c r="C70" s="298">
        <f ca="1">INDIRECT($U70&amp;"!"&amp;W70)</f>
        <v>0</v>
      </c>
      <c r="D70" s="222">
        <f t="shared" ref="D70:D78" ca="1" si="115">INDIRECT($U70&amp;"!"&amp;X70)</f>
        <v>0</v>
      </c>
      <c r="E70" s="270">
        <f ca="1">INDIRECT($U70&amp;"!"&amp;Z70)</f>
        <v>0</v>
      </c>
      <c r="F70" s="270">
        <f t="shared" ref="F70" ca="1" si="116">INDIRECT($U70&amp;"!"&amp;AA70)</f>
        <v>0</v>
      </c>
      <c r="G70" s="270">
        <f t="shared" ref="G70" ca="1" si="117">INDIRECT($U70&amp;"!"&amp;AB70)</f>
        <v>0</v>
      </c>
      <c r="H70" s="270">
        <f t="shared" ref="H70" ca="1" si="118">INDIRECT($U70&amp;"!"&amp;AC70)</f>
        <v>0</v>
      </c>
      <c r="I70" s="270">
        <f t="shared" ref="I70" ca="1" si="119">INDIRECT($U70&amp;"!"&amp;AD70)</f>
        <v>0</v>
      </c>
      <c r="J70" s="270">
        <f t="shared" ref="J70" ca="1" si="120">INDIRECT($U70&amp;"!"&amp;AE70)</f>
        <v>0</v>
      </c>
      <c r="K70" s="270">
        <f t="shared" ref="K70" ca="1" si="121">INDIRECT($U70&amp;"!"&amp;AF70)</f>
        <v>0</v>
      </c>
      <c r="L70" s="270">
        <f t="shared" ref="L70" ca="1" si="122">INDIRECT($U70&amp;"!"&amp;AG70)</f>
        <v>0</v>
      </c>
      <c r="M70" s="270">
        <f t="shared" ref="M70" ca="1" si="123">INDIRECT($U70&amp;"!"&amp;AH70)</f>
        <v>0</v>
      </c>
      <c r="N70" s="270">
        <f t="shared" ref="N70" ca="1" si="124">INDIRECT($U70&amp;"!"&amp;AI70)</f>
        <v>0</v>
      </c>
      <c r="O70" s="270">
        <f t="shared" ref="O70" ca="1" si="125">INDIRECT($U70&amp;"!"&amp;AJ70)</f>
        <v>0</v>
      </c>
      <c r="P70" s="270">
        <f t="shared" ref="P70" ca="1" si="126">INDIRECT($U70&amp;"!"&amp;AK70)</f>
        <v>0</v>
      </c>
      <c r="Q70" s="270">
        <f t="shared" ref="Q70" ca="1" si="127">INDIRECT($U70&amp;"!"&amp;AL70)</f>
        <v>0</v>
      </c>
      <c r="R70" s="270">
        <f t="shared" ref="R70" ca="1" si="128">INDIRECT($U70&amp;"!"&amp;AM70)</f>
        <v>0</v>
      </c>
      <c r="S70" s="270">
        <f t="shared" ref="S70" ca="1" si="129">INDIRECT($U70&amp;"!"&amp;AN70)</f>
        <v>0</v>
      </c>
      <c r="T70" s="271">
        <f t="shared" ca="1" si="23"/>
        <v>0</v>
      </c>
      <c r="U70" t="str">
        <f>A69</f>
        <v>Nachname_6</v>
      </c>
      <c r="V70" t="s">
        <v>124</v>
      </c>
      <c r="W70" s="217" t="s">
        <v>382</v>
      </c>
      <c r="X70" s="49" t="s">
        <v>125</v>
      </c>
      <c r="Y70" s="49" t="s">
        <v>126</v>
      </c>
      <c r="Z70" t="s">
        <v>127</v>
      </c>
      <c r="AA70" t="s">
        <v>128</v>
      </c>
      <c r="AB70" t="s">
        <v>129</v>
      </c>
      <c r="AC70" t="s">
        <v>130</v>
      </c>
      <c r="AD70" t="s">
        <v>131</v>
      </c>
      <c r="AE70" t="s">
        <v>132</v>
      </c>
      <c r="AF70" t="s">
        <v>133</v>
      </c>
      <c r="AG70" t="s">
        <v>134</v>
      </c>
      <c r="AH70" t="s">
        <v>135</v>
      </c>
      <c r="AI70" t="s">
        <v>136</v>
      </c>
      <c r="AJ70" t="s">
        <v>137</v>
      </c>
      <c r="AK70" t="s">
        <v>138</v>
      </c>
      <c r="AL70" t="s">
        <v>139</v>
      </c>
      <c r="AM70" t="s">
        <v>140</v>
      </c>
      <c r="AN70" t="s">
        <v>141</v>
      </c>
    </row>
    <row r="71" spans="1:40" ht="15.75" hidden="1" outlineLevel="1" x14ac:dyDescent="0.25">
      <c r="A71" s="68">
        <f t="shared" ref="A71:A77" ca="1" si="130">A70</f>
        <v>0</v>
      </c>
      <c r="B71" s="233" t="s">
        <v>142</v>
      </c>
      <c r="C71" s="299"/>
      <c r="D71" s="222">
        <f t="shared" ca="1" si="115"/>
        <v>0</v>
      </c>
      <c r="E71" s="270">
        <f t="shared" ref="E71:E78" ca="1" si="131">INDIRECT($U71&amp;"!"&amp;Z71)</f>
        <v>0</v>
      </c>
      <c r="F71" s="270">
        <f t="shared" ref="F71:S78" ca="1" si="132">INDIRECT($U71&amp;"!"&amp;Z71)</f>
        <v>0</v>
      </c>
      <c r="G71" s="270">
        <f t="shared" ca="1" si="132"/>
        <v>0</v>
      </c>
      <c r="H71" s="270">
        <f t="shared" ca="1" si="132"/>
        <v>0</v>
      </c>
      <c r="I71" s="270">
        <f t="shared" ca="1" si="132"/>
        <v>0</v>
      </c>
      <c r="J71" s="270">
        <f t="shared" ca="1" si="132"/>
        <v>0</v>
      </c>
      <c r="K71" s="270">
        <f t="shared" ca="1" si="132"/>
        <v>0</v>
      </c>
      <c r="L71" s="270">
        <f t="shared" ca="1" si="132"/>
        <v>0</v>
      </c>
      <c r="M71" s="270">
        <f t="shared" ca="1" si="132"/>
        <v>0</v>
      </c>
      <c r="N71" s="270">
        <f t="shared" ca="1" si="132"/>
        <v>0</v>
      </c>
      <c r="O71" s="270">
        <f t="shared" ca="1" si="132"/>
        <v>0</v>
      </c>
      <c r="P71" s="270">
        <f t="shared" ca="1" si="132"/>
        <v>0</v>
      </c>
      <c r="Q71" s="270">
        <f t="shared" ca="1" si="132"/>
        <v>0</v>
      </c>
      <c r="R71" s="270">
        <f t="shared" ca="1" si="132"/>
        <v>0</v>
      </c>
      <c r="S71" s="270">
        <f t="shared" ca="1" si="132"/>
        <v>0</v>
      </c>
      <c r="T71" s="271">
        <f t="shared" ca="1" si="23"/>
        <v>0</v>
      </c>
      <c r="U71" t="str">
        <f t="shared" ref="U71:U78" si="133">U70</f>
        <v>Nachname_6</v>
      </c>
      <c r="V71" t="s">
        <v>124</v>
      </c>
      <c r="X71" s="49" t="s">
        <v>143</v>
      </c>
      <c r="Y71" s="49" t="s">
        <v>144</v>
      </c>
      <c r="Z71" t="s">
        <v>145</v>
      </c>
      <c r="AA71" t="s">
        <v>146</v>
      </c>
      <c r="AB71" t="s">
        <v>147</v>
      </c>
      <c r="AC71" t="s">
        <v>148</v>
      </c>
      <c r="AD71" t="s">
        <v>149</v>
      </c>
      <c r="AE71" t="s">
        <v>150</v>
      </c>
      <c r="AF71" t="s">
        <v>151</v>
      </c>
      <c r="AG71" t="s">
        <v>152</v>
      </c>
      <c r="AH71" t="s">
        <v>153</v>
      </c>
      <c r="AI71" t="s">
        <v>154</v>
      </c>
      <c r="AJ71" t="s">
        <v>155</v>
      </c>
      <c r="AK71" t="s">
        <v>156</v>
      </c>
      <c r="AL71" t="s">
        <v>157</v>
      </c>
      <c r="AM71" t="s">
        <v>158</v>
      </c>
      <c r="AN71" t="s">
        <v>159</v>
      </c>
    </row>
    <row r="72" spans="1:40" ht="15.75" hidden="1" outlineLevel="1" x14ac:dyDescent="0.25">
      <c r="A72" s="68">
        <f t="shared" ca="1" si="130"/>
        <v>0</v>
      </c>
      <c r="B72" s="234" t="s">
        <v>78</v>
      </c>
      <c r="C72" s="298">
        <f ca="1">INDIRECT($U72&amp;"!"&amp;W72)</f>
        <v>0</v>
      </c>
      <c r="D72" s="222">
        <f t="shared" ca="1" si="115"/>
        <v>0</v>
      </c>
      <c r="E72" s="270">
        <f t="shared" ca="1" si="131"/>
        <v>0</v>
      </c>
      <c r="F72" s="270">
        <f t="shared" ca="1" si="132"/>
        <v>0</v>
      </c>
      <c r="G72" s="270">
        <f t="shared" ca="1" si="132"/>
        <v>0</v>
      </c>
      <c r="H72" s="270">
        <f t="shared" ca="1" si="132"/>
        <v>0</v>
      </c>
      <c r="I72" s="270">
        <f t="shared" ca="1" si="132"/>
        <v>0</v>
      </c>
      <c r="J72" s="270">
        <f t="shared" ca="1" si="132"/>
        <v>0</v>
      </c>
      <c r="K72" s="270">
        <f t="shared" ca="1" si="132"/>
        <v>0</v>
      </c>
      <c r="L72" s="270">
        <f t="shared" ca="1" si="132"/>
        <v>0</v>
      </c>
      <c r="M72" s="270">
        <f t="shared" ca="1" si="132"/>
        <v>0</v>
      </c>
      <c r="N72" s="270">
        <f t="shared" ca="1" si="132"/>
        <v>0</v>
      </c>
      <c r="O72" s="270">
        <f t="shared" ca="1" si="132"/>
        <v>0</v>
      </c>
      <c r="P72" s="270">
        <f t="shared" ca="1" si="132"/>
        <v>0</v>
      </c>
      <c r="Q72" s="270">
        <f t="shared" ca="1" si="132"/>
        <v>0</v>
      </c>
      <c r="R72" s="270">
        <f t="shared" ca="1" si="132"/>
        <v>0</v>
      </c>
      <c r="S72" s="270">
        <f t="shared" ca="1" si="132"/>
        <v>0</v>
      </c>
      <c r="T72" s="271">
        <f t="shared" ca="1" si="23"/>
        <v>0</v>
      </c>
      <c r="U72" t="str">
        <f t="shared" si="133"/>
        <v>Nachname_6</v>
      </c>
      <c r="V72" t="s">
        <v>124</v>
      </c>
      <c r="W72" s="217" t="s">
        <v>383</v>
      </c>
      <c r="X72" s="49" t="s">
        <v>160</v>
      </c>
      <c r="Y72" s="49" t="s">
        <v>161</v>
      </c>
      <c r="Z72" t="s">
        <v>162</v>
      </c>
      <c r="AA72" t="s">
        <v>163</v>
      </c>
      <c r="AB72" t="s">
        <v>164</v>
      </c>
      <c r="AC72" t="s">
        <v>165</v>
      </c>
      <c r="AD72" t="s">
        <v>166</v>
      </c>
      <c r="AE72" t="s">
        <v>167</v>
      </c>
      <c r="AF72" t="s">
        <v>168</v>
      </c>
      <c r="AG72" t="s">
        <v>169</v>
      </c>
      <c r="AH72" t="s">
        <v>170</v>
      </c>
      <c r="AI72" t="s">
        <v>171</v>
      </c>
      <c r="AJ72" t="s">
        <v>172</v>
      </c>
      <c r="AK72" t="s">
        <v>173</v>
      </c>
      <c r="AL72" t="s">
        <v>174</v>
      </c>
      <c r="AM72" t="s">
        <v>175</v>
      </c>
      <c r="AN72" t="s">
        <v>176</v>
      </c>
    </row>
    <row r="73" spans="1:40" ht="15.75" hidden="1" outlineLevel="1" x14ac:dyDescent="0.25">
      <c r="A73" s="68">
        <f t="shared" ca="1" si="130"/>
        <v>0</v>
      </c>
      <c r="B73" s="235" t="s">
        <v>177</v>
      </c>
      <c r="C73" s="299"/>
      <c r="D73" s="222">
        <f t="shared" ca="1" si="115"/>
        <v>0</v>
      </c>
      <c r="E73" s="270">
        <f t="shared" ca="1" si="131"/>
        <v>0</v>
      </c>
      <c r="F73" s="270">
        <f t="shared" ca="1" si="132"/>
        <v>0</v>
      </c>
      <c r="G73" s="270">
        <f t="shared" ca="1" si="132"/>
        <v>0</v>
      </c>
      <c r="H73" s="270">
        <f t="shared" ca="1" si="132"/>
        <v>0</v>
      </c>
      <c r="I73" s="270">
        <f t="shared" ca="1" si="132"/>
        <v>0</v>
      </c>
      <c r="J73" s="270">
        <f t="shared" ca="1" si="132"/>
        <v>0</v>
      </c>
      <c r="K73" s="270">
        <f t="shared" ca="1" si="132"/>
        <v>0</v>
      </c>
      <c r="L73" s="270">
        <f t="shared" ca="1" si="132"/>
        <v>0</v>
      </c>
      <c r="M73" s="270">
        <f t="shared" ca="1" si="132"/>
        <v>0</v>
      </c>
      <c r="N73" s="270">
        <f t="shared" ca="1" si="132"/>
        <v>0</v>
      </c>
      <c r="O73" s="270">
        <f t="shared" ca="1" si="132"/>
        <v>0</v>
      </c>
      <c r="P73" s="270">
        <f t="shared" ca="1" si="132"/>
        <v>0</v>
      </c>
      <c r="Q73" s="270">
        <f t="shared" ca="1" si="132"/>
        <v>0</v>
      </c>
      <c r="R73" s="270">
        <f t="shared" ca="1" si="132"/>
        <v>0</v>
      </c>
      <c r="S73" s="270">
        <f t="shared" ca="1" si="132"/>
        <v>0</v>
      </c>
      <c r="T73" s="271">
        <f t="shared" ca="1" si="23"/>
        <v>0</v>
      </c>
      <c r="U73" t="str">
        <f t="shared" si="133"/>
        <v>Nachname_6</v>
      </c>
      <c r="V73" t="s">
        <v>124</v>
      </c>
      <c r="X73" s="49" t="s">
        <v>178</v>
      </c>
      <c r="Y73" s="49" t="s">
        <v>179</v>
      </c>
      <c r="Z73" t="s">
        <v>180</v>
      </c>
      <c r="AA73" t="s">
        <v>181</v>
      </c>
      <c r="AB73" t="s">
        <v>182</v>
      </c>
      <c r="AC73" t="s">
        <v>183</v>
      </c>
      <c r="AD73" t="s">
        <v>184</v>
      </c>
      <c r="AE73" t="s">
        <v>185</v>
      </c>
      <c r="AF73" t="s">
        <v>186</v>
      </c>
      <c r="AG73" t="s">
        <v>187</v>
      </c>
      <c r="AH73" t="s">
        <v>188</v>
      </c>
      <c r="AI73" t="s">
        <v>189</v>
      </c>
      <c r="AJ73" t="s">
        <v>190</v>
      </c>
      <c r="AK73" t="s">
        <v>191</v>
      </c>
      <c r="AL73" t="s">
        <v>192</v>
      </c>
      <c r="AM73" t="s">
        <v>193</v>
      </c>
      <c r="AN73" t="s">
        <v>194</v>
      </c>
    </row>
    <row r="74" spans="1:40" ht="15.75" hidden="1" outlineLevel="1" x14ac:dyDescent="0.25">
      <c r="A74" s="68">
        <f t="shared" ca="1" si="130"/>
        <v>0</v>
      </c>
      <c r="B74" s="236" t="s">
        <v>79</v>
      </c>
      <c r="C74" s="298">
        <f ca="1">INDIRECT($U74&amp;"!"&amp;W74)</f>
        <v>0</v>
      </c>
      <c r="D74" s="222">
        <f t="shared" ca="1" si="115"/>
        <v>0</v>
      </c>
      <c r="E74" s="270">
        <f t="shared" ca="1" si="131"/>
        <v>0</v>
      </c>
      <c r="F74" s="270">
        <f t="shared" ca="1" si="132"/>
        <v>0</v>
      </c>
      <c r="G74" s="270">
        <f t="shared" ca="1" si="132"/>
        <v>0</v>
      </c>
      <c r="H74" s="270">
        <f t="shared" ca="1" si="132"/>
        <v>0</v>
      </c>
      <c r="I74" s="270">
        <f t="shared" ca="1" si="132"/>
        <v>0</v>
      </c>
      <c r="J74" s="270">
        <f t="shared" ca="1" si="132"/>
        <v>0</v>
      </c>
      <c r="K74" s="270">
        <f t="shared" ca="1" si="132"/>
        <v>0</v>
      </c>
      <c r="L74" s="270">
        <f t="shared" ca="1" si="132"/>
        <v>0</v>
      </c>
      <c r="M74" s="270">
        <f t="shared" ca="1" si="132"/>
        <v>0</v>
      </c>
      <c r="N74" s="270">
        <f t="shared" ca="1" si="132"/>
        <v>0</v>
      </c>
      <c r="O74" s="270">
        <f t="shared" ca="1" si="132"/>
        <v>0</v>
      </c>
      <c r="P74" s="270">
        <f t="shared" ca="1" si="132"/>
        <v>0</v>
      </c>
      <c r="Q74" s="270">
        <f t="shared" ca="1" si="132"/>
        <v>0</v>
      </c>
      <c r="R74" s="270">
        <f t="shared" ca="1" si="132"/>
        <v>0</v>
      </c>
      <c r="S74" s="270">
        <f t="shared" ca="1" si="132"/>
        <v>0</v>
      </c>
      <c r="T74" s="271">
        <f t="shared" ca="1" si="23"/>
        <v>0</v>
      </c>
      <c r="U74" t="str">
        <f t="shared" si="133"/>
        <v>Nachname_6</v>
      </c>
      <c r="V74" t="s">
        <v>124</v>
      </c>
      <c r="W74" s="217" t="s">
        <v>384</v>
      </c>
      <c r="X74" s="49" t="s">
        <v>195</v>
      </c>
      <c r="Y74" s="49" t="s">
        <v>196</v>
      </c>
      <c r="Z74" t="s">
        <v>197</v>
      </c>
      <c r="AA74" t="s">
        <v>198</v>
      </c>
      <c r="AB74" t="s">
        <v>199</v>
      </c>
      <c r="AC74" t="s">
        <v>200</v>
      </c>
      <c r="AD74" t="s">
        <v>201</v>
      </c>
      <c r="AE74" t="s">
        <v>202</v>
      </c>
      <c r="AF74" t="s">
        <v>203</v>
      </c>
      <c r="AG74" t="s">
        <v>204</v>
      </c>
      <c r="AH74" t="s">
        <v>205</v>
      </c>
      <c r="AI74" t="s">
        <v>206</v>
      </c>
      <c r="AJ74" t="s">
        <v>207</v>
      </c>
      <c r="AK74" t="s">
        <v>208</v>
      </c>
      <c r="AL74" t="s">
        <v>209</v>
      </c>
      <c r="AM74" t="s">
        <v>210</v>
      </c>
      <c r="AN74" t="s">
        <v>211</v>
      </c>
    </row>
    <row r="75" spans="1:40" ht="15.75" hidden="1" outlineLevel="1" x14ac:dyDescent="0.25">
      <c r="A75" s="68">
        <f t="shared" ca="1" si="130"/>
        <v>0</v>
      </c>
      <c r="B75" s="237" t="s">
        <v>212</v>
      </c>
      <c r="C75" s="299"/>
      <c r="D75" s="222">
        <f t="shared" ca="1" si="115"/>
        <v>0</v>
      </c>
      <c r="E75" s="270">
        <f t="shared" ca="1" si="131"/>
        <v>0</v>
      </c>
      <c r="F75" s="270">
        <f t="shared" ca="1" si="132"/>
        <v>0</v>
      </c>
      <c r="G75" s="270">
        <f t="shared" ca="1" si="132"/>
        <v>0</v>
      </c>
      <c r="H75" s="270">
        <f t="shared" ca="1" si="132"/>
        <v>0</v>
      </c>
      <c r="I75" s="270">
        <f t="shared" ca="1" si="132"/>
        <v>0</v>
      </c>
      <c r="J75" s="270">
        <f t="shared" ca="1" si="132"/>
        <v>0</v>
      </c>
      <c r="K75" s="270">
        <f t="shared" ca="1" si="132"/>
        <v>0</v>
      </c>
      <c r="L75" s="270">
        <f t="shared" ca="1" si="132"/>
        <v>0</v>
      </c>
      <c r="M75" s="270">
        <f t="shared" ca="1" si="132"/>
        <v>0</v>
      </c>
      <c r="N75" s="270">
        <f t="shared" ca="1" si="132"/>
        <v>0</v>
      </c>
      <c r="O75" s="270">
        <f t="shared" ca="1" si="132"/>
        <v>0</v>
      </c>
      <c r="P75" s="270">
        <f t="shared" ca="1" si="132"/>
        <v>0</v>
      </c>
      <c r="Q75" s="270">
        <f t="shared" ca="1" si="132"/>
        <v>0</v>
      </c>
      <c r="R75" s="270">
        <f t="shared" ca="1" si="132"/>
        <v>0</v>
      </c>
      <c r="S75" s="270">
        <f t="shared" ca="1" si="132"/>
        <v>0</v>
      </c>
      <c r="T75" s="271">
        <f t="shared" ca="1" si="23"/>
        <v>0</v>
      </c>
      <c r="U75" t="str">
        <f t="shared" si="133"/>
        <v>Nachname_6</v>
      </c>
      <c r="V75" t="s">
        <v>124</v>
      </c>
      <c r="X75" s="49" t="s">
        <v>213</v>
      </c>
      <c r="Y75" s="49" t="s">
        <v>214</v>
      </c>
      <c r="Z75" t="s">
        <v>215</v>
      </c>
      <c r="AA75" t="s">
        <v>216</v>
      </c>
      <c r="AB75" t="s">
        <v>217</v>
      </c>
      <c r="AC75" t="s">
        <v>218</v>
      </c>
      <c r="AD75" t="s">
        <v>219</v>
      </c>
      <c r="AE75" t="s">
        <v>220</v>
      </c>
      <c r="AF75" t="s">
        <v>221</v>
      </c>
      <c r="AG75" t="s">
        <v>222</v>
      </c>
      <c r="AH75" t="s">
        <v>223</v>
      </c>
      <c r="AI75" t="s">
        <v>224</v>
      </c>
      <c r="AJ75" t="s">
        <v>225</v>
      </c>
      <c r="AK75" t="s">
        <v>226</v>
      </c>
      <c r="AL75" t="s">
        <v>227</v>
      </c>
      <c r="AM75" t="s">
        <v>228</v>
      </c>
      <c r="AN75" t="s">
        <v>229</v>
      </c>
    </row>
    <row r="76" spans="1:40" ht="15.75" hidden="1" outlineLevel="1" x14ac:dyDescent="0.25">
      <c r="A76" s="68">
        <f t="shared" ca="1" si="130"/>
        <v>0</v>
      </c>
      <c r="B76" s="238" t="s">
        <v>80</v>
      </c>
      <c r="C76" s="298">
        <f ca="1">INDIRECT($U76&amp;"!"&amp;W76)</f>
        <v>0</v>
      </c>
      <c r="D76" s="222">
        <f t="shared" ca="1" si="115"/>
        <v>0</v>
      </c>
      <c r="E76" s="270">
        <f t="shared" ca="1" si="131"/>
        <v>0</v>
      </c>
      <c r="F76" s="270">
        <f t="shared" ca="1" si="132"/>
        <v>0</v>
      </c>
      <c r="G76" s="270">
        <f t="shared" ca="1" si="132"/>
        <v>0</v>
      </c>
      <c r="H76" s="270">
        <f t="shared" ca="1" si="132"/>
        <v>0</v>
      </c>
      <c r="I76" s="270">
        <f t="shared" ca="1" si="132"/>
        <v>0</v>
      </c>
      <c r="J76" s="270">
        <f t="shared" ca="1" si="132"/>
        <v>0</v>
      </c>
      <c r="K76" s="270">
        <f t="shared" ca="1" si="132"/>
        <v>0</v>
      </c>
      <c r="L76" s="270">
        <f t="shared" ca="1" si="132"/>
        <v>0</v>
      </c>
      <c r="M76" s="270">
        <f t="shared" ca="1" si="132"/>
        <v>0</v>
      </c>
      <c r="N76" s="270">
        <f t="shared" ca="1" si="132"/>
        <v>0</v>
      </c>
      <c r="O76" s="270">
        <f t="shared" ca="1" si="132"/>
        <v>0</v>
      </c>
      <c r="P76" s="270">
        <f t="shared" ca="1" si="132"/>
        <v>0</v>
      </c>
      <c r="Q76" s="270">
        <f t="shared" ca="1" si="132"/>
        <v>0</v>
      </c>
      <c r="R76" s="270">
        <f t="shared" ca="1" si="132"/>
        <v>0</v>
      </c>
      <c r="S76" s="270">
        <f t="shared" ca="1" si="132"/>
        <v>0</v>
      </c>
      <c r="T76" s="271">
        <f t="shared" ca="1" si="23"/>
        <v>0</v>
      </c>
      <c r="U76" t="str">
        <f t="shared" si="133"/>
        <v>Nachname_6</v>
      </c>
      <c r="V76" t="s">
        <v>124</v>
      </c>
      <c r="W76" s="217" t="s">
        <v>385</v>
      </c>
      <c r="X76" s="49" t="s">
        <v>230</v>
      </c>
      <c r="Y76" s="49" t="s">
        <v>231</v>
      </c>
      <c r="Z76" t="s">
        <v>232</v>
      </c>
      <c r="AA76" t="s">
        <v>233</v>
      </c>
      <c r="AB76" t="s">
        <v>234</v>
      </c>
      <c r="AC76" t="s">
        <v>235</v>
      </c>
      <c r="AD76" t="s">
        <v>236</v>
      </c>
      <c r="AE76" t="s">
        <v>237</v>
      </c>
      <c r="AF76" t="s">
        <v>238</v>
      </c>
      <c r="AG76" t="s">
        <v>239</v>
      </c>
      <c r="AH76" t="s">
        <v>240</v>
      </c>
      <c r="AI76" t="s">
        <v>241</v>
      </c>
      <c r="AJ76" t="s">
        <v>242</v>
      </c>
      <c r="AK76" t="s">
        <v>243</v>
      </c>
      <c r="AL76" t="s">
        <v>244</v>
      </c>
      <c r="AM76" t="s">
        <v>245</v>
      </c>
      <c r="AN76" t="s">
        <v>246</v>
      </c>
    </row>
    <row r="77" spans="1:40" ht="15.75" hidden="1" outlineLevel="1" x14ac:dyDescent="0.25">
      <c r="A77" s="68">
        <f t="shared" ca="1" si="130"/>
        <v>0</v>
      </c>
      <c r="B77" s="238" t="s">
        <v>247</v>
      </c>
      <c r="C77" s="299"/>
      <c r="D77" s="222">
        <f t="shared" ca="1" si="115"/>
        <v>0</v>
      </c>
      <c r="E77" s="270">
        <f t="shared" ca="1" si="131"/>
        <v>0</v>
      </c>
      <c r="F77" s="270">
        <f t="shared" ca="1" si="132"/>
        <v>0</v>
      </c>
      <c r="G77" s="270">
        <f t="shared" ca="1" si="132"/>
        <v>0</v>
      </c>
      <c r="H77" s="270">
        <f t="shared" ca="1" si="132"/>
        <v>0</v>
      </c>
      <c r="I77" s="270">
        <f t="shared" ca="1" si="132"/>
        <v>0</v>
      </c>
      <c r="J77" s="270">
        <f t="shared" ca="1" si="132"/>
        <v>0</v>
      </c>
      <c r="K77" s="270">
        <f t="shared" ca="1" si="132"/>
        <v>0</v>
      </c>
      <c r="L77" s="270">
        <f t="shared" ca="1" si="132"/>
        <v>0</v>
      </c>
      <c r="M77" s="270">
        <f t="shared" ca="1" si="132"/>
        <v>0</v>
      </c>
      <c r="N77" s="270">
        <f t="shared" ca="1" si="132"/>
        <v>0</v>
      </c>
      <c r="O77" s="270">
        <f t="shared" ca="1" si="132"/>
        <v>0</v>
      </c>
      <c r="P77" s="270">
        <f t="shared" ca="1" si="132"/>
        <v>0</v>
      </c>
      <c r="Q77" s="270">
        <f t="shared" ca="1" si="132"/>
        <v>0</v>
      </c>
      <c r="R77" s="270">
        <f t="shared" ca="1" si="132"/>
        <v>0</v>
      </c>
      <c r="S77" s="270">
        <f t="shared" ca="1" si="132"/>
        <v>0</v>
      </c>
      <c r="T77" s="271">
        <f t="shared" ca="1" si="23"/>
        <v>0</v>
      </c>
      <c r="U77" t="str">
        <f t="shared" si="133"/>
        <v>Nachname_6</v>
      </c>
      <c r="V77" t="s">
        <v>124</v>
      </c>
      <c r="X77" s="49" t="s">
        <v>248</v>
      </c>
      <c r="Y77" s="49" t="s">
        <v>249</v>
      </c>
      <c r="Z77" t="s">
        <v>250</v>
      </c>
      <c r="AA77" t="s">
        <v>251</v>
      </c>
      <c r="AB77" t="s">
        <v>252</v>
      </c>
      <c r="AC77" t="s">
        <v>253</v>
      </c>
      <c r="AD77" t="s">
        <v>254</v>
      </c>
      <c r="AE77" t="s">
        <v>255</v>
      </c>
      <c r="AF77" t="s">
        <v>256</v>
      </c>
      <c r="AG77" t="s">
        <v>257</v>
      </c>
      <c r="AH77" t="s">
        <v>258</v>
      </c>
      <c r="AI77" t="s">
        <v>259</v>
      </c>
      <c r="AJ77" t="s">
        <v>260</v>
      </c>
      <c r="AK77" t="s">
        <v>261</v>
      </c>
      <c r="AL77" t="s">
        <v>262</v>
      </c>
      <c r="AM77" t="s">
        <v>263</v>
      </c>
      <c r="AN77" t="s">
        <v>264</v>
      </c>
    </row>
    <row r="78" spans="1:40" ht="15.75" hidden="1" outlineLevel="1" x14ac:dyDescent="0.25">
      <c r="A78" s="68">
        <f ca="1">A75</f>
        <v>0</v>
      </c>
      <c r="B78" s="61" t="s">
        <v>81</v>
      </c>
      <c r="C78" s="223">
        <f ca="1">INDIRECT($U78&amp;"!"&amp;W78)</f>
        <v>0</v>
      </c>
      <c r="D78" s="222">
        <f t="shared" ca="1" si="115"/>
        <v>0</v>
      </c>
      <c r="E78" s="270">
        <f t="shared" ca="1" si="131"/>
        <v>0</v>
      </c>
      <c r="F78" s="270">
        <f t="shared" ca="1" si="132"/>
        <v>0</v>
      </c>
      <c r="G78" s="270">
        <f t="shared" ca="1" si="132"/>
        <v>0</v>
      </c>
      <c r="H78" s="270">
        <f t="shared" ca="1" si="132"/>
        <v>0</v>
      </c>
      <c r="I78" s="270">
        <f t="shared" ca="1" si="132"/>
        <v>0</v>
      </c>
      <c r="J78" s="270">
        <f t="shared" ca="1" si="132"/>
        <v>0</v>
      </c>
      <c r="K78" s="270">
        <f t="shared" ca="1" si="132"/>
        <v>0</v>
      </c>
      <c r="L78" s="270">
        <f t="shared" ca="1" si="132"/>
        <v>0</v>
      </c>
      <c r="M78" s="270">
        <f t="shared" ca="1" si="132"/>
        <v>0</v>
      </c>
      <c r="N78" s="270">
        <f t="shared" ca="1" si="132"/>
        <v>0</v>
      </c>
      <c r="O78" s="270">
        <f t="shared" ca="1" si="132"/>
        <v>0</v>
      </c>
      <c r="P78" s="270">
        <f t="shared" ca="1" si="132"/>
        <v>0</v>
      </c>
      <c r="Q78" s="270">
        <f t="shared" ca="1" si="132"/>
        <v>0</v>
      </c>
      <c r="R78" s="270">
        <f t="shared" ca="1" si="132"/>
        <v>0</v>
      </c>
      <c r="S78" s="270">
        <f t="shared" ca="1" si="132"/>
        <v>0</v>
      </c>
      <c r="T78" s="271">
        <f t="shared" ca="1" si="23"/>
        <v>0</v>
      </c>
      <c r="U78" t="str">
        <f t="shared" si="133"/>
        <v>Nachname_6</v>
      </c>
      <c r="V78" t="s">
        <v>124</v>
      </c>
      <c r="W78" s="217" t="s">
        <v>386</v>
      </c>
      <c r="X78" s="49" t="s">
        <v>265</v>
      </c>
      <c r="Y78" s="49" t="s">
        <v>266</v>
      </c>
      <c r="Z78" t="s">
        <v>267</v>
      </c>
      <c r="AA78" t="s">
        <v>268</v>
      </c>
      <c r="AB78" t="s">
        <v>269</v>
      </c>
      <c r="AC78" t="s">
        <v>270</v>
      </c>
      <c r="AD78" t="s">
        <v>271</v>
      </c>
      <c r="AE78" t="s">
        <v>272</v>
      </c>
      <c r="AF78" t="s">
        <v>273</v>
      </c>
      <c r="AG78" t="s">
        <v>274</v>
      </c>
      <c r="AH78" t="s">
        <v>275</v>
      </c>
      <c r="AI78" t="s">
        <v>276</v>
      </c>
      <c r="AJ78" t="s">
        <v>277</v>
      </c>
      <c r="AK78" t="s">
        <v>278</v>
      </c>
      <c r="AL78" t="s">
        <v>279</v>
      </c>
      <c r="AM78" t="s">
        <v>280</v>
      </c>
      <c r="AN78" t="s">
        <v>281</v>
      </c>
    </row>
    <row r="79" spans="1:40" s="62" customFormat="1" ht="15.75" hidden="1" outlineLevel="1" x14ac:dyDescent="0.25">
      <c r="A79" s="63"/>
      <c r="B79" s="64" t="s">
        <v>389</v>
      </c>
      <c r="C79" s="224">
        <f t="shared" ref="C79:D79" ca="1" si="134">SUM(C70:C78)</f>
        <v>0</v>
      </c>
      <c r="D79" s="65">
        <f t="shared" ca="1" si="134"/>
        <v>0</v>
      </c>
      <c r="E79" s="278">
        <f t="shared" ref="E79:T79" ca="1" si="135">SUM(E70:E78)</f>
        <v>0</v>
      </c>
      <c r="F79" s="278">
        <f t="shared" ca="1" si="135"/>
        <v>0</v>
      </c>
      <c r="G79" s="278">
        <f t="shared" ca="1" si="135"/>
        <v>0</v>
      </c>
      <c r="H79" s="278">
        <f t="shared" ca="1" si="135"/>
        <v>0</v>
      </c>
      <c r="I79" s="278">
        <f t="shared" ca="1" si="135"/>
        <v>0</v>
      </c>
      <c r="J79" s="278">
        <f t="shared" ca="1" si="135"/>
        <v>0</v>
      </c>
      <c r="K79" s="278">
        <f t="shared" ca="1" si="135"/>
        <v>0</v>
      </c>
      <c r="L79" s="278">
        <f t="shared" ca="1" si="135"/>
        <v>0</v>
      </c>
      <c r="M79" s="278">
        <f t="shared" ca="1" si="135"/>
        <v>0</v>
      </c>
      <c r="N79" s="278">
        <f t="shared" ca="1" si="135"/>
        <v>0</v>
      </c>
      <c r="O79" s="278">
        <f t="shared" ca="1" si="135"/>
        <v>0</v>
      </c>
      <c r="P79" s="278">
        <f t="shared" ca="1" si="135"/>
        <v>0</v>
      </c>
      <c r="Q79" s="278">
        <f t="shared" ca="1" si="135"/>
        <v>0</v>
      </c>
      <c r="R79" s="278">
        <f t="shared" ca="1" si="135"/>
        <v>0</v>
      </c>
      <c r="S79" s="278">
        <f t="shared" ca="1" si="135"/>
        <v>0</v>
      </c>
      <c r="T79" s="278">
        <f t="shared" ca="1" si="135"/>
        <v>0</v>
      </c>
      <c r="X79" s="66"/>
      <c r="Y79" s="66"/>
    </row>
    <row r="80" spans="1:40" ht="15.75" collapsed="1" x14ac:dyDescent="0.25">
      <c r="A80" s="67" t="s">
        <v>284</v>
      </c>
      <c r="B80" s="226"/>
      <c r="C80" s="225"/>
      <c r="D80" s="226"/>
      <c r="E80" s="279"/>
      <c r="F80" s="279"/>
      <c r="G80" s="279"/>
      <c r="H80" s="279"/>
      <c r="I80" s="279"/>
      <c r="J80" s="279"/>
      <c r="K80" s="279"/>
      <c r="L80" s="279"/>
      <c r="M80" s="279"/>
      <c r="N80" s="279"/>
      <c r="O80" s="279"/>
      <c r="P80" s="279"/>
      <c r="Q80" s="279"/>
      <c r="R80" s="279"/>
      <c r="S80" s="279"/>
      <c r="T80" s="280"/>
    </row>
    <row r="81" spans="1:40" ht="15.75" hidden="1" outlineLevel="1" x14ac:dyDescent="0.25">
      <c r="A81" s="60">
        <f ca="1">INDIRECT($U81&amp;"!"&amp;V81)</f>
        <v>0</v>
      </c>
      <c r="B81" s="232" t="s">
        <v>77</v>
      </c>
      <c r="C81" s="298">
        <f ca="1">INDIRECT($U81&amp;"!"&amp;W81)</f>
        <v>0</v>
      </c>
      <c r="D81" s="222">
        <f t="shared" ref="D81:D89" ca="1" si="136">INDIRECT($U81&amp;"!"&amp;X81)</f>
        <v>0</v>
      </c>
      <c r="E81" s="270">
        <f ca="1">INDIRECT($U81&amp;"!"&amp;Z81)</f>
        <v>0</v>
      </c>
      <c r="F81" s="270">
        <f t="shared" ref="F81" ca="1" si="137">INDIRECT($U81&amp;"!"&amp;AA81)</f>
        <v>0</v>
      </c>
      <c r="G81" s="270">
        <f t="shared" ref="G81" ca="1" si="138">INDIRECT($U81&amp;"!"&amp;AB81)</f>
        <v>0</v>
      </c>
      <c r="H81" s="270">
        <f t="shared" ref="H81" ca="1" si="139">INDIRECT($U81&amp;"!"&amp;AC81)</f>
        <v>0</v>
      </c>
      <c r="I81" s="270">
        <f t="shared" ref="I81" ca="1" si="140">INDIRECT($U81&amp;"!"&amp;AD81)</f>
        <v>0</v>
      </c>
      <c r="J81" s="270">
        <f t="shared" ref="J81" ca="1" si="141">INDIRECT($U81&amp;"!"&amp;AE81)</f>
        <v>0</v>
      </c>
      <c r="K81" s="270">
        <f t="shared" ref="K81" ca="1" si="142">INDIRECT($U81&amp;"!"&amp;AF81)</f>
        <v>0</v>
      </c>
      <c r="L81" s="270">
        <f t="shared" ref="L81" ca="1" si="143">INDIRECT($U81&amp;"!"&amp;AG81)</f>
        <v>0</v>
      </c>
      <c r="M81" s="270">
        <f t="shared" ref="M81" ca="1" si="144">INDIRECT($U81&amp;"!"&amp;AH81)</f>
        <v>0</v>
      </c>
      <c r="N81" s="270">
        <f t="shared" ref="N81" ca="1" si="145">INDIRECT($U81&amp;"!"&amp;AI81)</f>
        <v>0</v>
      </c>
      <c r="O81" s="270">
        <f t="shared" ref="O81" ca="1" si="146">INDIRECT($U81&amp;"!"&amp;AJ81)</f>
        <v>0</v>
      </c>
      <c r="P81" s="270">
        <f t="shared" ref="P81" ca="1" si="147">INDIRECT($U81&amp;"!"&amp;AK81)</f>
        <v>0</v>
      </c>
      <c r="Q81" s="270">
        <f t="shared" ref="Q81" ca="1" si="148">INDIRECT($U81&amp;"!"&amp;AL81)</f>
        <v>0</v>
      </c>
      <c r="R81" s="270">
        <f t="shared" ref="R81" ca="1" si="149">INDIRECT($U81&amp;"!"&amp;AM81)</f>
        <v>0</v>
      </c>
      <c r="S81" s="270">
        <f t="shared" ref="S81" ca="1" si="150">INDIRECT($U81&amp;"!"&amp;AN81)</f>
        <v>0</v>
      </c>
      <c r="T81" s="271">
        <f t="shared" ref="T81:T111" ca="1" si="151">SUM(E81:S81)</f>
        <v>0</v>
      </c>
      <c r="U81" t="str">
        <f>A80</f>
        <v>Nachname_7</v>
      </c>
      <c r="V81" t="s">
        <v>124</v>
      </c>
      <c r="W81" s="217" t="s">
        <v>382</v>
      </c>
      <c r="X81" s="49" t="s">
        <v>125</v>
      </c>
      <c r="Y81" s="49" t="s">
        <v>126</v>
      </c>
      <c r="Z81" t="s">
        <v>127</v>
      </c>
      <c r="AA81" t="s">
        <v>128</v>
      </c>
      <c r="AB81" t="s">
        <v>129</v>
      </c>
      <c r="AC81" t="s">
        <v>130</v>
      </c>
      <c r="AD81" t="s">
        <v>131</v>
      </c>
      <c r="AE81" t="s">
        <v>132</v>
      </c>
      <c r="AF81" t="s">
        <v>133</v>
      </c>
      <c r="AG81" t="s">
        <v>134</v>
      </c>
      <c r="AH81" t="s">
        <v>135</v>
      </c>
      <c r="AI81" t="s">
        <v>136</v>
      </c>
      <c r="AJ81" t="s">
        <v>137</v>
      </c>
      <c r="AK81" t="s">
        <v>138</v>
      </c>
      <c r="AL81" t="s">
        <v>139</v>
      </c>
      <c r="AM81" t="s">
        <v>140</v>
      </c>
      <c r="AN81" t="s">
        <v>141</v>
      </c>
    </row>
    <row r="82" spans="1:40" ht="15.75" hidden="1" outlineLevel="1" x14ac:dyDescent="0.25">
      <c r="A82" s="68">
        <f t="shared" ref="A82:A88" ca="1" si="152">A81</f>
        <v>0</v>
      </c>
      <c r="B82" s="233" t="s">
        <v>142</v>
      </c>
      <c r="C82" s="299"/>
      <c r="D82" s="222">
        <f t="shared" ca="1" si="136"/>
        <v>0</v>
      </c>
      <c r="E82" s="270">
        <f t="shared" ref="E82:E89" ca="1" si="153">INDIRECT($U82&amp;"!"&amp;Z82)</f>
        <v>0</v>
      </c>
      <c r="F82" s="270">
        <f t="shared" ref="F82:S89" ca="1" si="154">INDIRECT($U82&amp;"!"&amp;Z82)</f>
        <v>0</v>
      </c>
      <c r="G82" s="270">
        <f t="shared" ca="1" si="154"/>
        <v>0</v>
      </c>
      <c r="H82" s="270">
        <f t="shared" ca="1" si="154"/>
        <v>0</v>
      </c>
      <c r="I82" s="270">
        <f t="shared" ca="1" si="154"/>
        <v>0</v>
      </c>
      <c r="J82" s="270">
        <f t="shared" ca="1" si="154"/>
        <v>0</v>
      </c>
      <c r="K82" s="270">
        <f t="shared" ca="1" si="154"/>
        <v>0</v>
      </c>
      <c r="L82" s="270">
        <f t="shared" ca="1" si="154"/>
        <v>0</v>
      </c>
      <c r="M82" s="270">
        <f t="shared" ca="1" si="154"/>
        <v>0</v>
      </c>
      <c r="N82" s="270">
        <f t="shared" ca="1" si="154"/>
        <v>0</v>
      </c>
      <c r="O82" s="270">
        <f t="shared" ca="1" si="154"/>
        <v>0</v>
      </c>
      <c r="P82" s="270">
        <f t="shared" ca="1" si="154"/>
        <v>0</v>
      </c>
      <c r="Q82" s="270">
        <f t="shared" ca="1" si="154"/>
        <v>0</v>
      </c>
      <c r="R82" s="270">
        <f t="shared" ca="1" si="154"/>
        <v>0</v>
      </c>
      <c r="S82" s="270">
        <f t="shared" ca="1" si="154"/>
        <v>0</v>
      </c>
      <c r="T82" s="271">
        <f t="shared" ca="1" si="151"/>
        <v>0</v>
      </c>
      <c r="U82" t="str">
        <f t="shared" ref="U82:U89" si="155">U81</f>
        <v>Nachname_7</v>
      </c>
      <c r="V82" t="s">
        <v>124</v>
      </c>
      <c r="X82" s="49" t="s">
        <v>143</v>
      </c>
      <c r="Y82" s="49" t="s">
        <v>144</v>
      </c>
      <c r="Z82" t="s">
        <v>145</v>
      </c>
      <c r="AA82" t="s">
        <v>146</v>
      </c>
      <c r="AB82" t="s">
        <v>147</v>
      </c>
      <c r="AC82" t="s">
        <v>148</v>
      </c>
      <c r="AD82" t="s">
        <v>149</v>
      </c>
      <c r="AE82" t="s">
        <v>150</v>
      </c>
      <c r="AF82" t="s">
        <v>151</v>
      </c>
      <c r="AG82" t="s">
        <v>152</v>
      </c>
      <c r="AH82" t="s">
        <v>153</v>
      </c>
      <c r="AI82" t="s">
        <v>154</v>
      </c>
      <c r="AJ82" t="s">
        <v>155</v>
      </c>
      <c r="AK82" t="s">
        <v>156</v>
      </c>
      <c r="AL82" t="s">
        <v>157</v>
      </c>
      <c r="AM82" t="s">
        <v>158</v>
      </c>
      <c r="AN82" t="s">
        <v>159</v>
      </c>
    </row>
    <row r="83" spans="1:40" ht="15.75" hidden="1" outlineLevel="1" x14ac:dyDescent="0.25">
      <c r="A83" s="68">
        <f t="shared" ca="1" si="152"/>
        <v>0</v>
      </c>
      <c r="B83" s="234" t="s">
        <v>78</v>
      </c>
      <c r="C83" s="298">
        <f ca="1">INDIRECT($U83&amp;"!"&amp;W83)</f>
        <v>0</v>
      </c>
      <c r="D83" s="222">
        <f t="shared" ca="1" si="136"/>
        <v>0</v>
      </c>
      <c r="E83" s="270">
        <f t="shared" ca="1" si="153"/>
        <v>0</v>
      </c>
      <c r="F83" s="270">
        <f t="shared" ca="1" si="154"/>
        <v>0</v>
      </c>
      <c r="G83" s="270">
        <f t="shared" ca="1" si="154"/>
        <v>0</v>
      </c>
      <c r="H83" s="270">
        <f t="shared" ca="1" si="154"/>
        <v>0</v>
      </c>
      <c r="I83" s="270">
        <f t="shared" ca="1" si="154"/>
        <v>0</v>
      </c>
      <c r="J83" s="270">
        <f t="shared" ca="1" si="154"/>
        <v>0</v>
      </c>
      <c r="K83" s="270">
        <f t="shared" ca="1" si="154"/>
        <v>0</v>
      </c>
      <c r="L83" s="270">
        <f t="shared" ca="1" si="154"/>
        <v>0</v>
      </c>
      <c r="M83" s="270">
        <f t="shared" ca="1" si="154"/>
        <v>0</v>
      </c>
      <c r="N83" s="270">
        <f t="shared" ca="1" si="154"/>
        <v>0</v>
      </c>
      <c r="O83" s="270">
        <f t="shared" ca="1" si="154"/>
        <v>0</v>
      </c>
      <c r="P83" s="270">
        <f t="shared" ca="1" si="154"/>
        <v>0</v>
      </c>
      <c r="Q83" s="270">
        <f t="shared" ca="1" si="154"/>
        <v>0</v>
      </c>
      <c r="R83" s="270">
        <f t="shared" ca="1" si="154"/>
        <v>0</v>
      </c>
      <c r="S83" s="270">
        <f t="shared" ca="1" si="154"/>
        <v>0</v>
      </c>
      <c r="T83" s="271">
        <f t="shared" ca="1" si="151"/>
        <v>0</v>
      </c>
      <c r="U83" t="str">
        <f t="shared" si="155"/>
        <v>Nachname_7</v>
      </c>
      <c r="V83" t="s">
        <v>124</v>
      </c>
      <c r="W83" s="217" t="s">
        <v>383</v>
      </c>
      <c r="X83" s="49" t="s">
        <v>160</v>
      </c>
      <c r="Y83" s="49" t="s">
        <v>161</v>
      </c>
      <c r="Z83" t="s">
        <v>162</v>
      </c>
      <c r="AA83" t="s">
        <v>163</v>
      </c>
      <c r="AB83" t="s">
        <v>164</v>
      </c>
      <c r="AC83" t="s">
        <v>165</v>
      </c>
      <c r="AD83" t="s">
        <v>166</v>
      </c>
      <c r="AE83" t="s">
        <v>167</v>
      </c>
      <c r="AF83" t="s">
        <v>168</v>
      </c>
      <c r="AG83" t="s">
        <v>169</v>
      </c>
      <c r="AH83" t="s">
        <v>170</v>
      </c>
      <c r="AI83" t="s">
        <v>171</v>
      </c>
      <c r="AJ83" t="s">
        <v>172</v>
      </c>
      <c r="AK83" t="s">
        <v>173</v>
      </c>
      <c r="AL83" t="s">
        <v>174</v>
      </c>
      <c r="AM83" t="s">
        <v>175</v>
      </c>
      <c r="AN83" t="s">
        <v>176</v>
      </c>
    </row>
    <row r="84" spans="1:40" ht="15.75" hidden="1" outlineLevel="1" x14ac:dyDescent="0.25">
      <c r="A84" s="68">
        <f t="shared" ca="1" si="152"/>
        <v>0</v>
      </c>
      <c r="B84" s="235" t="s">
        <v>177</v>
      </c>
      <c r="C84" s="299"/>
      <c r="D84" s="222">
        <f t="shared" ca="1" si="136"/>
        <v>0</v>
      </c>
      <c r="E84" s="270">
        <f t="shared" ca="1" si="153"/>
        <v>0</v>
      </c>
      <c r="F84" s="270">
        <f t="shared" ca="1" si="154"/>
        <v>0</v>
      </c>
      <c r="G84" s="270">
        <f t="shared" ca="1" si="154"/>
        <v>0</v>
      </c>
      <c r="H84" s="270">
        <f t="shared" ca="1" si="154"/>
        <v>0</v>
      </c>
      <c r="I84" s="270">
        <f t="shared" ca="1" si="154"/>
        <v>0</v>
      </c>
      <c r="J84" s="270">
        <f t="shared" ca="1" si="154"/>
        <v>0</v>
      </c>
      <c r="K84" s="270">
        <f t="shared" ca="1" si="154"/>
        <v>0</v>
      </c>
      <c r="L84" s="270">
        <f t="shared" ca="1" si="154"/>
        <v>0</v>
      </c>
      <c r="M84" s="270">
        <f t="shared" ca="1" si="154"/>
        <v>0</v>
      </c>
      <c r="N84" s="270">
        <f t="shared" ca="1" si="154"/>
        <v>0</v>
      </c>
      <c r="O84" s="270">
        <f t="shared" ca="1" si="154"/>
        <v>0</v>
      </c>
      <c r="P84" s="270">
        <f t="shared" ca="1" si="154"/>
        <v>0</v>
      </c>
      <c r="Q84" s="270">
        <f t="shared" ca="1" si="154"/>
        <v>0</v>
      </c>
      <c r="R84" s="270">
        <f t="shared" ca="1" si="154"/>
        <v>0</v>
      </c>
      <c r="S84" s="270">
        <f t="shared" ca="1" si="154"/>
        <v>0</v>
      </c>
      <c r="T84" s="271">
        <f t="shared" ca="1" si="151"/>
        <v>0</v>
      </c>
      <c r="U84" t="str">
        <f t="shared" si="155"/>
        <v>Nachname_7</v>
      </c>
      <c r="V84" t="s">
        <v>124</v>
      </c>
      <c r="X84" s="49" t="s">
        <v>178</v>
      </c>
      <c r="Y84" s="49" t="s">
        <v>179</v>
      </c>
      <c r="Z84" t="s">
        <v>180</v>
      </c>
      <c r="AA84" t="s">
        <v>181</v>
      </c>
      <c r="AB84" t="s">
        <v>182</v>
      </c>
      <c r="AC84" t="s">
        <v>183</v>
      </c>
      <c r="AD84" t="s">
        <v>184</v>
      </c>
      <c r="AE84" t="s">
        <v>185</v>
      </c>
      <c r="AF84" t="s">
        <v>186</v>
      </c>
      <c r="AG84" t="s">
        <v>187</v>
      </c>
      <c r="AH84" t="s">
        <v>188</v>
      </c>
      <c r="AI84" t="s">
        <v>189</v>
      </c>
      <c r="AJ84" t="s">
        <v>190</v>
      </c>
      <c r="AK84" t="s">
        <v>191</v>
      </c>
      <c r="AL84" t="s">
        <v>192</v>
      </c>
      <c r="AM84" t="s">
        <v>193</v>
      </c>
      <c r="AN84" t="s">
        <v>194</v>
      </c>
    </row>
    <row r="85" spans="1:40" ht="15.75" hidden="1" outlineLevel="1" x14ac:dyDescent="0.25">
      <c r="A85" s="68">
        <f t="shared" ca="1" si="152"/>
        <v>0</v>
      </c>
      <c r="B85" s="236" t="s">
        <v>79</v>
      </c>
      <c r="C85" s="298">
        <f ca="1">INDIRECT($U85&amp;"!"&amp;W85)</f>
        <v>0</v>
      </c>
      <c r="D85" s="222">
        <f t="shared" ca="1" si="136"/>
        <v>0</v>
      </c>
      <c r="E85" s="270">
        <f t="shared" ca="1" si="153"/>
        <v>0</v>
      </c>
      <c r="F85" s="270">
        <f t="shared" ca="1" si="154"/>
        <v>0</v>
      </c>
      <c r="G85" s="270">
        <f t="shared" ca="1" si="154"/>
        <v>0</v>
      </c>
      <c r="H85" s="270">
        <f t="shared" ca="1" si="154"/>
        <v>0</v>
      </c>
      <c r="I85" s="270">
        <f t="shared" ca="1" si="154"/>
        <v>0</v>
      </c>
      <c r="J85" s="270">
        <f t="shared" ca="1" si="154"/>
        <v>0</v>
      </c>
      <c r="K85" s="270">
        <f t="shared" ca="1" si="154"/>
        <v>0</v>
      </c>
      <c r="L85" s="270">
        <f t="shared" ca="1" si="154"/>
        <v>0</v>
      </c>
      <c r="M85" s="270">
        <f t="shared" ca="1" si="154"/>
        <v>0</v>
      </c>
      <c r="N85" s="270">
        <f t="shared" ca="1" si="154"/>
        <v>0</v>
      </c>
      <c r="O85" s="270">
        <f t="shared" ca="1" si="154"/>
        <v>0</v>
      </c>
      <c r="P85" s="270">
        <f t="shared" ca="1" si="154"/>
        <v>0</v>
      </c>
      <c r="Q85" s="270">
        <f t="shared" ca="1" si="154"/>
        <v>0</v>
      </c>
      <c r="R85" s="270">
        <f t="shared" ca="1" si="154"/>
        <v>0</v>
      </c>
      <c r="S85" s="270">
        <f t="shared" ca="1" si="154"/>
        <v>0</v>
      </c>
      <c r="T85" s="271">
        <f t="shared" ca="1" si="151"/>
        <v>0</v>
      </c>
      <c r="U85" t="str">
        <f t="shared" si="155"/>
        <v>Nachname_7</v>
      </c>
      <c r="V85" t="s">
        <v>124</v>
      </c>
      <c r="W85" s="217" t="s">
        <v>384</v>
      </c>
      <c r="X85" s="49" t="s">
        <v>195</v>
      </c>
      <c r="Y85" s="49" t="s">
        <v>196</v>
      </c>
      <c r="Z85" t="s">
        <v>197</v>
      </c>
      <c r="AA85" t="s">
        <v>198</v>
      </c>
      <c r="AB85" t="s">
        <v>199</v>
      </c>
      <c r="AC85" t="s">
        <v>200</v>
      </c>
      <c r="AD85" t="s">
        <v>201</v>
      </c>
      <c r="AE85" t="s">
        <v>202</v>
      </c>
      <c r="AF85" t="s">
        <v>203</v>
      </c>
      <c r="AG85" t="s">
        <v>204</v>
      </c>
      <c r="AH85" t="s">
        <v>205</v>
      </c>
      <c r="AI85" t="s">
        <v>206</v>
      </c>
      <c r="AJ85" t="s">
        <v>207</v>
      </c>
      <c r="AK85" t="s">
        <v>208</v>
      </c>
      <c r="AL85" t="s">
        <v>209</v>
      </c>
      <c r="AM85" t="s">
        <v>210</v>
      </c>
      <c r="AN85" t="s">
        <v>211</v>
      </c>
    </row>
    <row r="86" spans="1:40" ht="15.75" hidden="1" outlineLevel="1" x14ac:dyDescent="0.25">
      <c r="A86" s="68">
        <f t="shared" ca="1" si="152"/>
        <v>0</v>
      </c>
      <c r="B86" s="237" t="s">
        <v>212</v>
      </c>
      <c r="C86" s="299"/>
      <c r="D86" s="222">
        <f t="shared" ca="1" si="136"/>
        <v>0</v>
      </c>
      <c r="E86" s="270">
        <f t="shared" ca="1" si="153"/>
        <v>0</v>
      </c>
      <c r="F86" s="270">
        <f t="shared" ca="1" si="154"/>
        <v>0</v>
      </c>
      <c r="G86" s="270">
        <f t="shared" ca="1" si="154"/>
        <v>0</v>
      </c>
      <c r="H86" s="270">
        <f t="shared" ca="1" si="154"/>
        <v>0</v>
      </c>
      <c r="I86" s="270">
        <f t="shared" ca="1" si="154"/>
        <v>0</v>
      </c>
      <c r="J86" s="270">
        <f t="shared" ca="1" si="154"/>
        <v>0</v>
      </c>
      <c r="K86" s="270">
        <f t="shared" ca="1" si="154"/>
        <v>0</v>
      </c>
      <c r="L86" s="270">
        <f t="shared" ca="1" si="154"/>
        <v>0</v>
      </c>
      <c r="M86" s="270">
        <f t="shared" ca="1" si="154"/>
        <v>0</v>
      </c>
      <c r="N86" s="270">
        <f t="shared" ca="1" si="154"/>
        <v>0</v>
      </c>
      <c r="O86" s="270">
        <f t="shared" ca="1" si="154"/>
        <v>0</v>
      </c>
      <c r="P86" s="270">
        <f t="shared" ca="1" si="154"/>
        <v>0</v>
      </c>
      <c r="Q86" s="270">
        <f t="shared" ca="1" si="154"/>
        <v>0</v>
      </c>
      <c r="R86" s="270">
        <f t="shared" ca="1" si="154"/>
        <v>0</v>
      </c>
      <c r="S86" s="270">
        <f t="shared" ca="1" si="154"/>
        <v>0</v>
      </c>
      <c r="T86" s="271">
        <f t="shared" ca="1" si="151"/>
        <v>0</v>
      </c>
      <c r="U86" t="str">
        <f t="shared" si="155"/>
        <v>Nachname_7</v>
      </c>
      <c r="V86" t="s">
        <v>124</v>
      </c>
      <c r="X86" s="49" t="s">
        <v>213</v>
      </c>
      <c r="Y86" s="49" t="s">
        <v>214</v>
      </c>
      <c r="Z86" t="s">
        <v>215</v>
      </c>
      <c r="AA86" t="s">
        <v>216</v>
      </c>
      <c r="AB86" t="s">
        <v>217</v>
      </c>
      <c r="AC86" t="s">
        <v>218</v>
      </c>
      <c r="AD86" t="s">
        <v>219</v>
      </c>
      <c r="AE86" t="s">
        <v>220</v>
      </c>
      <c r="AF86" t="s">
        <v>221</v>
      </c>
      <c r="AG86" t="s">
        <v>222</v>
      </c>
      <c r="AH86" t="s">
        <v>223</v>
      </c>
      <c r="AI86" t="s">
        <v>224</v>
      </c>
      <c r="AJ86" t="s">
        <v>225</v>
      </c>
      <c r="AK86" t="s">
        <v>226</v>
      </c>
      <c r="AL86" t="s">
        <v>227</v>
      </c>
      <c r="AM86" t="s">
        <v>228</v>
      </c>
      <c r="AN86" t="s">
        <v>229</v>
      </c>
    </row>
    <row r="87" spans="1:40" ht="15.75" hidden="1" outlineLevel="1" x14ac:dyDescent="0.25">
      <c r="A87" s="68">
        <f t="shared" ca="1" si="152"/>
        <v>0</v>
      </c>
      <c r="B87" s="238" t="s">
        <v>80</v>
      </c>
      <c r="C87" s="298">
        <f ca="1">INDIRECT($U87&amp;"!"&amp;W87)</f>
        <v>0</v>
      </c>
      <c r="D87" s="222">
        <f t="shared" ca="1" si="136"/>
        <v>0</v>
      </c>
      <c r="E87" s="270">
        <f t="shared" ca="1" si="153"/>
        <v>0</v>
      </c>
      <c r="F87" s="270">
        <f t="shared" ca="1" si="154"/>
        <v>0</v>
      </c>
      <c r="G87" s="270">
        <f t="shared" ca="1" si="154"/>
        <v>0</v>
      </c>
      <c r="H87" s="270">
        <f t="shared" ca="1" si="154"/>
        <v>0</v>
      </c>
      <c r="I87" s="270">
        <f t="shared" ca="1" si="154"/>
        <v>0</v>
      </c>
      <c r="J87" s="270">
        <f t="shared" ca="1" si="154"/>
        <v>0</v>
      </c>
      <c r="K87" s="270">
        <f t="shared" ca="1" si="154"/>
        <v>0</v>
      </c>
      <c r="L87" s="270">
        <f t="shared" ca="1" si="154"/>
        <v>0</v>
      </c>
      <c r="M87" s="270">
        <f t="shared" ca="1" si="154"/>
        <v>0</v>
      </c>
      <c r="N87" s="270">
        <f t="shared" ca="1" si="154"/>
        <v>0</v>
      </c>
      <c r="O87" s="270">
        <f t="shared" ca="1" si="154"/>
        <v>0</v>
      </c>
      <c r="P87" s="270">
        <f t="shared" ca="1" si="154"/>
        <v>0</v>
      </c>
      <c r="Q87" s="270">
        <f t="shared" ca="1" si="154"/>
        <v>0</v>
      </c>
      <c r="R87" s="270">
        <f t="shared" ca="1" si="154"/>
        <v>0</v>
      </c>
      <c r="S87" s="270">
        <f t="shared" ca="1" si="154"/>
        <v>0</v>
      </c>
      <c r="T87" s="271">
        <f t="shared" ca="1" si="151"/>
        <v>0</v>
      </c>
      <c r="U87" t="str">
        <f t="shared" si="155"/>
        <v>Nachname_7</v>
      </c>
      <c r="V87" t="s">
        <v>124</v>
      </c>
      <c r="W87" s="217" t="s">
        <v>385</v>
      </c>
      <c r="X87" s="49" t="s">
        <v>230</v>
      </c>
      <c r="Y87" s="49" t="s">
        <v>231</v>
      </c>
      <c r="Z87" t="s">
        <v>232</v>
      </c>
      <c r="AA87" t="s">
        <v>233</v>
      </c>
      <c r="AB87" t="s">
        <v>234</v>
      </c>
      <c r="AC87" t="s">
        <v>235</v>
      </c>
      <c r="AD87" t="s">
        <v>236</v>
      </c>
      <c r="AE87" t="s">
        <v>237</v>
      </c>
      <c r="AF87" t="s">
        <v>238</v>
      </c>
      <c r="AG87" t="s">
        <v>239</v>
      </c>
      <c r="AH87" t="s">
        <v>240</v>
      </c>
      <c r="AI87" t="s">
        <v>241</v>
      </c>
      <c r="AJ87" t="s">
        <v>242</v>
      </c>
      <c r="AK87" t="s">
        <v>243</v>
      </c>
      <c r="AL87" t="s">
        <v>244</v>
      </c>
      <c r="AM87" t="s">
        <v>245</v>
      </c>
      <c r="AN87" t="s">
        <v>246</v>
      </c>
    </row>
    <row r="88" spans="1:40" ht="15.75" hidden="1" outlineLevel="1" x14ac:dyDescent="0.25">
      <c r="A88" s="68">
        <f t="shared" ca="1" si="152"/>
        <v>0</v>
      </c>
      <c r="B88" s="238" t="s">
        <v>247</v>
      </c>
      <c r="C88" s="299"/>
      <c r="D88" s="222">
        <f t="shared" ca="1" si="136"/>
        <v>0</v>
      </c>
      <c r="E88" s="270">
        <f t="shared" ca="1" si="153"/>
        <v>0</v>
      </c>
      <c r="F88" s="270">
        <f t="shared" ca="1" si="154"/>
        <v>0</v>
      </c>
      <c r="G88" s="270">
        <f t="shared" ca="1" si="154"/>
        <v>0</v>
      </c>
      <c r="H88" s="270">
        <f t="shared" ca="1" si="154"/>
        <v>0</v>
      </c>
      <c r="I88" s="270">
        <f t="shared" ca="1" si="154"/>
        <v>0</v>
      </c>
      <c r="J88" s="270">
        <f t="shared" ca="1" si="154"/>
        <v>0</v>
      </c>
      <c r="K88" s="270">
        <f t="shared" ca="1" si="154"/>
        <v>0</v>
      </c>
      <c r="L88" s="270">
        <f t="shared" ca="1" si="154"/>
        <v>0</v>
      </c>
      <c r="M88" s="270">
        <f t="shared" ca="1" si="154"/>
        <v>0</v>
      </c>
      <c r="N88" s="270">
        <f t="shared" ca="1" si="154"/>
        <v>0</v>
      </c>
      <c r="O88" s="270">
        <f t="shared" ca="1" si="154"/>
        <v>0</v>
      </c>
      <c r="P88" s="270">
        <f t="shared" ca="1" si="154"/>
        <v>0</v>
      </c>
      <c r="Q88" s="270">
        <f t="shared" ca="1" si="154"/>
        <v>0</v>
      </c>
      <c r="R88" s="270">
        <f t="shared" ca="1" si="154"/>
        <v>0</v>
      </c>
      <c r="S88" s="270">
        <f t="shared" ca="1" si="154"/>
        <v>0</v>
      </c>
      <c r="T88" s="271">
        <f t="shared" ca="1" si="151"/>
        <v>0</v>
      </c>
      <c r="U88" t="str">
        <f t="shared" si="155"/>
        <v>Nachname_7</v>
      </c>
      <c r="V88" t="s">
        <v>124</v>
      </c>
      <c r="X88" s="49" t="s">
        <v>248</v>
      </c>
      <c r="Y88" s="49" t="s">
        <v>249</v>
      </c>
      <c r="Z88" t="s">
        <v>250</v>
      </c>
      <c r="AA88" t="s">
        <v>251</v>
      </c>
      <c r="AB88" t="s">
        <v>252</v>
      </c>
      <c r="AC88" t="s">
        <v>253</v>
      </c>
      <c r="AD88" t="s">
        <v>254</v>
      </c>
      <c r="AE88" t="s">
        <v>255</v>
      </c>
      <c r="AF88" t="s">
        <v>256</v>
      </c>
      <c r="AG88" t="s">
        <v>257</v>
      </c>
      <c r="AH88" t="s">
        <v>258</v>
      </c>
      <c r="AI88" t="s">
        <v>259</v>
      </c>
      <c r="AJ88" t="s">
        <v>260</v>
      </c>
      <c r="AK88" t="s">
        <v>261</v>
      </c>
      <c r="AL88" t="s">
        <v>262</v>
      </c>
      <c r="AM88" t="s">
        <v>263</v>
      </c>
      <c r="AN88" t="s">
        <v>264</v>
      </c>
    </row>
    <row r="89" spans="1:40" ht="15.75" hidden="1" outlineLevel="1" x14ac:dyDescent="0.25">
      <c r="A89" s="68">
        <f ca="1">A86</f>
        <v>0</v>
      </c>
      <c r="B89" s="61" t="s">
        <v>81</v>
      </c>
      <c r="C89" s="223">
        <f ca="1">INDIRECT($U89&amp;"!"&amp;W89)</f>
        <v>0</v>
      </c>
      <c r="D89" s="222">
        <f t="shared" ca="1" si="136"/>
        <v>0</v>
      </c>
      <c r="E89" s="270">
        <f t="shared" ca="1" si="153"/>
        <v>0</v>
      </c>
      <c r="F89" s="270">
        <f t="shared" ca="1" si="154"/>
        <v>0</v>
      </c>
      <c r="G89" s="270">
        <f t="shared" ca="1" si="154"/>
        <v>0</v>
      </c>
      <c r="H89" s="270">
        <f t="shared" ca="1" si="154"/>
        <v>0</v>
      </c>
      <c r="I89" s="270">
        <f t="shared" ca="1" si="154"/>
        <v>0</v>
      </c>
      <c r="J89" s="270">
        <f t="shared" ca="1" si="154"/>
        <v>0</v>
      </c>
      <c r="K89" s="270">
        <f t="shared" ca="1" si="154"/>
        <v>0</v>
      </c>
      <c r="L89" s="270">
        <f t="shared" ca="1" si="154"/>
        <v>0</v>
      </c>
      <c r="M89" s="270">
        <f t="shared" ca="1" si="154"/>
        <v>0</v>
      </c>
      <c r="N89" s="270">
        <f t="shared" ca="1" si="154"/>
        <v>0</v>
      </c>
      <c r="O89" s="270">
        <f t="shared" ca="1" si="154"/>
        <v>0</v>
      </c>
      <c r="P89" s="270">
        <f t="shared" ca="1" si="154"/>
        <v>0</v>
      </c>
      <c r="Q89" s="270">
        <f t="shared" ca="1" si="154"/>
        <v>0</v>
      </c>
      <c r="R89" s="270">
        <f t="shared" ca="1" si="154"/>
        <v>0</v>
      </c>
      <c r="S89" s="270">
        <f t="shared" ca="1" si="154"/>
        <v>0</v>
      </c>
      <c r="T89" s="271">
        <f t="shared" ca="1" si="151"/>
        <v>0</v>
      </c>
      <c r="U89" t="str">
        <f t="shared" si="155"/>
        <v>Nachname_7</v>
      </c>
      <c r="V89" t="s">
        <v>124</v>
      </c>
      <c r="W89" s="217" t="s">
        <v>386</v>
      </c>
      <c r="X89" s="49" t="s">
        <v>265</v>
      </c>
      <c r="Y89" s="49" t="s">
        <v>266</v>
      </c>
      <c r="Z89" t="s">
        <v>267</v>
      </c>
      <c r="AA89" t="s">
        <v>268</v>
      </c>
      <c r="AB89" t="s">
        <v>269</v>
      </c>
      <c r="AC89" t="s">
        <v>270</v>
      </c>
      <c r="AD89" t="s">
        <v>271</v>
      </c>
      <c r="AE89" t="s">
        <v>272</v>
      </c>
      <c r="AF89" t="s">
        <v>273</v>
      </c>
      <c r="AG89" t="s">
        <v>274</v>
      </c>
      <c r="AH89" t="s">
        <v>275</v>
      </c>
      <c r="AI89" t="s">
        <v>276</v>
      </c>
      <c r="AJ89" t="s">
        <v>277</v>
      </c>
      <c r="AK89" t="s">
        <v>278</v>
      </c>
      <c r="AL89" t="s">
        <v>279</v>
      </c>
      <c r="AM89" t="s">
        <v>280</v>
      </c>
      <c r="AN89" t="s">
        <v>281</v>
      </c>
    </row>
    <row r="90" spans="1:40" s="62" customFormat="1" ht="15.75" hidden="1" outlineLevel="1" x14ac:dyDescent="0.25">
      <c r="A90" s="63"/>
      <c r="B90" s="64" t="s">
        <v>389</v>
      </c>
      <c r="C90" s="224">
        <f t="shared" ref="C90:D90" ca="1" si="156">SUM(C81:C89)</f>
        <v>0</v>
      </c>
      <c r="D90" s="65">
        <f t="shared" ca="1" si="156"/>
        <v>0</v>
      </c>
      <c r="E90" s="278">
        <f t="shared" ref="E90:T90" ca="1" si="157">SUM(E81:E89)</f>
        <v>0</v>
      </c>
      <c r="F90" s="278">
        <f t="shared" ca="1" si="157"/>
        <v>0</v>
      </c>
      <c r="G90" s="278">
        <f t="shared" ca="1" si="157"/>
        <v>0</v>
      </c>
      <c r="H90" s="278">
        <f t="shared" ca="1" si="157"/>
        <v>0</v>
      </c>
      <c r="I90" s="278">
        <f t="shared" ca="1" si="157"/>
        <v>0</v>
      </c>
      <c r="J90" s="278">
        <f t="shared" ca="1" si="157"/>
        <v>0</v>
      </c>
      <c r="K90" s="278">
        <f t="shared" ca="1" si="157"/>
        <v>0</v>
      </c>
      <c r="L90" s="278">
        <f t="shared" ca="1" si="157"/>
        <v>0</v>
      </c>
      <c r="M90" s="278">
        <f t="shared" ca="1" si="157"/>
        <v>0</v>
      </c>
      <c r="N90" s="278">
        <f t="shared" ca="1" si="157"/>
        <v>0</v>
      </c>
      <c r="O90" s="278">
        <f t="shared" ca="1" si="157"/>
        <v>0</v>
      </c>
      <c r="P90" s="278">
        <f t="shared" ca="1" si="157"/>
        <v>0</v>
      </c>
      <c r="Q90" s="278">
        <f t="shared" ca="1" si="157"/>
        <v>0</v>
      </c>
      <c r="R90" s="278">
        <f t="shared" ca="1" si="157"/>
        <v>0</v>
      </c>
      <c r="S90" s="278">
        <f t="shared" ca="1" si="157"/>
        <v>0</v>
      </c>
      <c r="T90" s="278">
        <f t="shared" ca="1" si="157"/>
        <v>0</v>
      </c>
      <c r="X90" s="66"/>
      <c r="Y90" s="66"/>
    </row>
    <row r="91" spans="1:40" ht="15.75" collapsed="1" x14ac:dyDescent="0.25">
      <c r="A91" s="67" t="s">
        <v>285</v>
      </c>
      <c r="B91" s="226"/>
      <c r="C91" s="225"/>
      <c r="D91" s="226"/>
      <c r="E91" s="279"/>
      <c r="F91" s="279"/>
      <c r="G91" s="279"/>
      <c r="H91" s="279"/>
      <c r="I91" s="279"/>
      <c r="J91" s="279"/>
      <c r="K91" s="279"/>
      <c r="L91" s="279"/>
      <c r="M91" s="279"/>
      <c r="N91" s="279"/>
      <c r="O91" s="279"/>
      <c r="P91" s="279"/>
      <c r="Q91" s="279"/>
      <c r="R91" s="279"/>
      <c r="S91" s="279"/>
      <c r="T91" s="280"/>
    </row>
    <row r="92" spans="1:40" ht="15.75" hidden="1" outlineLevel="1" x14ac:dyDescent="0.25">
      <c r="A92" s="60">
        <f ca="1">INDIRECT($U92&amp;"!"&amp;V92)</f>
        <v>0</v>
      </c>
      <c r="B92" s="232" t="s">
        <v>77</v>
      </c>
      <c r="C92" s="298">
        <f ca="1">INDIRECT($U92&amp;"!"&amp;W92)</f>
        <v>0</v>
      </c>
      <c r="D92" s="222">
        <f t="shared" ref="D92:D99" ca="1" si="158">INDIRECT($U92&amp;"!"&amp;X92)</f>
        <v>0</v>
      </c>
      <c r="E92" s="270">
        <f ca="1">INDIRECT($U92&amp;"!"&amp;Z92)</f>
        <v>0</v>
      </c>
      <c r="F92" s="270">
        <f t="shared" ref="F92" ca="1" si="159">INDIRECT($U92&amp;"!"&amp;AA92)</f>
        <v>0</v>
      </c>
      <c r="G92" s="270">
        <f t="shared" ref="G92" ca="1" si="160">INDIRECT($U92&amp;"!"&amp;AB92)</f>
        <v>0</v>
      </c>
      <c r="H92" s="270">
        <f t="shared" ref="H92" ca="1" si="161">INDIRECT($U92&amp;"!"&amp;AC92)</f>
        <v>0</v>
      </c>
      <c r="I92" s="270">
        <f t="shared" ref="I92" ca="1" si="162">INDIRECT($U92&amp;"!"&amp;AD92)</f>
        <v>0</v>
      </c>
      <c r="J92" s="270">
        <f t="shared" ref="J92" ca="1" si="163">INDIRECT($U92&amp;"!"&amp;AE92)</f>
        <v>0</v>
      </c>
      <c r="K92" s="270">
        <f t="shared" ref="K92" ca="1" si="164">INDIRECT($U92&amp;"!"&amp;AF92)</f>
        <v>0</v>
      </c>
      <c r="L92" s="270">
        <f t="shared" ref="L92" ca="1" si="165">INDIRECT($U92&amp;"!"&amp;AG92)</f>
        <v>0</v>
      </c>
      <c r="M92" s="270">
        <f t="shared" ref="M92" ca="1" si="166">INDIRECT($U92&amp;"!"&amp;AH92)</f>
        <v>0</v>
      </c>
      <c r="N92" s="270">
        <f t="shared" ref="N92" ca="1" si="167">INDIRECT($U92&amp;"!"&amp;AI92)</f>
        <v>0</v>
      </c>
      <c r="O92" s="270">
        <f t="shared" ref="O92" ca="1" si="168">INDIRECT($U92&amp;"!"&amp;AJ92)</f>
        <v>0</v>
      </c>
      <c r="P92" s="270">
        <f t="shared" ref="P92" ca="1" si="169">INDIRECT($U92&amp;"!"&amp;AK92)</f>
        <v>0</v>
      </c>
      <c r="Q92" s="270">
        <f t="shared" ref="Q92" ca="1" si="170">INDIRECT($U92&amp;"!"&amp;AL92)</f>
        <v>0</v>
      </c>
      <c r="R92" s="270">
        <f t="shared" ref="R92" ca="1" si="171">INDIRECT($U92&amp;"!"&amp;AM92)</f>
        <v>0</v>
      </c>
      <c r="S92" s="270">
        <f t="shared" ref="S92" ca="1" si="172">INDIRECT($U92&amp;"!"&amp;AN92)</f>
        <v>0</v>
      </c>
      <c r="T92" s="271">
        <f t="shared" ca="1" si="151"/>
        <v>0</v>
      </c>
      <c r="U92" t="str">
        <f>A91</f>
        <v>Nachname_8</v>
      </c>
      <c r="V92" t="s">
        <v>124</v>
      </c>
      <c r="W92" s="217" t="s">
        <v>382</v>
      </c>
      <c r="X92" s="49" t="s">
        <v>125</v>
      </c>
      <c r="Y92" s="49" t="s">
        <v>126</v>
      </c>
      <c r="Z92" t="s">
        <v>127</v>
      </c>
      <c r="AA92" t="s">
        <v>128</v>
      </c>
      <c r="AB92" t="s">
        <v>129</v>
      </c>
      <c r="AC92" t="s">
        <v>130</v>
      </c>
      <c r="AD92" t="s">
        <v>131</v>
      </c>
      <c r="AE92" t="s">
        <v>132</v>
      </c>
      <c r="AF92" t="s">
        <v>133</v>
      </c>
      <c r="AG92" t="s">
        <v>134</v>
      </c>
      <c r="AH92" t="s">
        <v>135</v>
      </c>
      <c r="AI92" t="s">
        <v>136</v>
      </c>
      <c r="AJ92" t="s">
        <v>137</v>
      </c>
      <c r="AK92" t="s">
        <v>138</v>
      </c>
      <c r="AL92" t="s">
        <v>139</v>
      </c>
      <c r="AM92" t="s">
        <v>140</v>
      </c>
      <c r="AN92" t="s">
        <v>141</v>
      </c>
    </row>
    <row r="93" spans="1:40" ht="15.75" hidden="1" outlineLevel="1" x14ac:dyDescent="0.25">
      <c r="A93" s="68">
        <f t="shared" ref="A93:A99" ca="1" si="173">A92</f>
        <v>0</v>
      </c>
      <c r="B93" s="233" t="s">
        <v>142</v>
      </c>
      <c r="C93" s="299"/>
      <c r="D93" s="222">
        <f t="shared" ca="1" si="158"/>
        <v>0</v>
      </c>
      <c r="E93" s="270">
        <f t="shared" ref="E93:E100" ca="1" si="174">INDIRECT($U93&amp;"!"&amp;Z93)</f>
        <v>0</v>
      </c>
      <c r="F93" s="270">
        <f t="shared" ref="F93:S100" ca="1" si="175">INDIRECT($U93&amp;"!"&amp;Z93)</f>
        <v>0</v>
      </c>
      <c r="G93" s="270">
        <f t="shared" ca="1" si="175"/>
        <v>0</v>
      </c>
      <c r="H93" s="270">
        <f t="shared" ca="1" si="175"/>
        <v>0</v>
      </c>
      <c r="I93" s="270">
        <f t="shared" ca="1" si="175"/>
        <v>0</v>
      </c>
      <c r="J93" s="270">
        <f t="shared" ca="1" si="175"/>
        <v>0</v>
      </c>
      <c r="K93" s="270">
        <f t="shared" ca="1" si="175"/>
        <v>0</v>
      </c>
      <c r="L93" s="270">
        <f t="shared" ca="1" si="175"/>
        <v>0</v>
      </c>
      <c r="M93" s="270">
        <f t="shared" ca="1" si="175"/>
        <v>0</v>
      </c>
      <c r="N93" s="270">
        <f t="shared" ca="1" si="175"/>
        <v>0</v>
      </c>
      <c r="O93" s="270">
        <f t="shared" ca="1" si="175"/>
        <v>0</v>
      </c>
      <c r="P93" s="270">
        <f t="shared" ca="1" si="175"/>
        <v>0</v>
      </c>
      <c r="Q93" s="270">
        <f t="shared" ca="1" si="175"/>
        <v>0</v>
      </c>
      <c r="R93" s="270">
        <f t="shared" ca="1" si="175"/>
        <v>0</v>
      </c>
      <c r="S93" s="270">
        <f t="shared" ca="1" si="175"/>
        <v>0</v>
      </c>
      <c r="T93" s="271">
        <f t="shared" ca="1" si="151"/>
        <v>0</v>
      </c>
      <c r="U93" t="str">
        <f t="shared" ref="U93:U100" si="176">U92</f>
        <v>Nachname_8</v>
      </c>
      <c r="V93" t="s">
        <v>124</v>
      </c>
      <c r="X93" s="49" t="s">
        <v>143</v>
      </c>
      <c r="Y93" s="49" t="s">
        <v>144</v>
      </c>
      <c r="Z93" t="s">
        <v>145</v>
      </c>
      <c r="AA93" t="s">
        <v>146</v>
      </c>
      <c r="AB93" t="s">
        <v>147</v>
      </c>
      <c r="AC93" t="s">
        <v>148</v>
      </c>
      <c r="AD93" t="s">
        <v>149</v>
      </c>
      <c r="AE93" t="s">
        <v>150</v>
      </c>
      <c r="AF93" t="s">
        <v>151</v>
      </c>
      <c r="AG93" t="s">
        <v>152</v>
      </c>
      <c r="AH93" t="s">
        <v>153</v>
      </c>
      <c r="AI93" t="s">
        <v>154</v>
      </c>
      <c r="AJ93" t="s">
        <v>155</v>
      </c>
      <c r="AK93" t="s">
        <v>156</v>
      </c>
      <c r="AL93" t="s">
        <v>157</v>
      </c>
      <c r="AM93" t="s">
        <v>158</v>
      </c>
      <c r="AN93" t="s">
        <v>159</v>
      </c>
    </row>
    <row r="94" spans="1:40" ht="15.75" hidden="1" outlineLevel="1" x14ac:dyDescent="0.25">
      <c r="A94" s="68">
        <f t="shared" ca="1" si="173"/>
        <v>0</v>
      </c>
      <c r="B94" s="234" t="s">
        <v>78</v>
      </c>
      <c r="C94" s="298">
        <f ca="1">INDIRECT($U94&amp;"!"&amp;W94)</f>
        <v>0</v>
      </c>
      <c r="D94" s="222">
        <f t="shared" ca="1" si="158"/>
        <v>0</v>
      </c>
      <c r="E94" s="270">
        <f t="shared" ca="1" si="174"/>
        <v>0</v>
      </c>
      <c r="F94" s="270">
        <f t="shared" ca="1" si="175"/>
        <v>0</v>
      </c>
      <c r="G94" s="270">
        <f t="shared" ca="1" si="175"/>
        <v>0</v>
      </c>
      <c r="H94" s="270">
        <f t="shared" ca="1" si="175"/>
        <v>0</v>
      </c>
      <c r="I94" s="270">
        <f t="shared" ca="1" si="175"/>
        <v>0</v>
      </c>
      <c r="J94" s="270">
        <f t="shared" ca="1" si="175"/>
        <v>0</v>
      </c>
      <c r="K94" s="270">
        <f t="shared" ca="1" si="175"/>
        <v>0</v>
      </c>
      <c r="L94" s="270">
        <f t="shared" ca="1" si="175"/>
        <v>0</v>
      </c>
      <c r="M94" s="270">
        <f t="shared" ca="1" si="175"/>
        <v>0</v>
      </c>
      <c r="N94" s="270">
        <f t="shared" ca="1" si="175"/>
        <v>0</v>
      </c>
      <c r="O94" s="270">
        <f t="shared" ca="1" si="175"/>
        <v>0</v>
      </c>
      <c r="P94" s="270">
        <f t="shared" ca="1" si="175"/>
        <v>0</v>
      </c>
      <c r="Q94" s="270">
        <f t="shared" ca="1" si="175"/>
        <v>0</v>
      </c>
      <c r="R94" s="270">
        <f t="shared" ca="1" si="175"/>
        <v>0</v>
      </c>
      <c r="S94" s="270">
        <f t="shared" ca="1" si="175"/>
        <v>0</v>
      </c>
      <c r="T94" s="271">
        <f t="shared" ca="1" si="151"/>
        <v>0</v>
      </c>
      <c r="U94" t="str">
        <f t="shared" si="176"/>
        <v>Nachname_8</v>
      </c>
      <c r="V94" t="s">
        <v>124</v>
      </c>
      <c r="W94" s="217" t="s">
        <v>383</v>
      </c>
      <c r="X94" s="49" t="s">
        <v>160</v>
      </c>
      <c r="Y94" s="49" t="s">
        <v>161</v>
      </c>
      <c r="Z94" t="s">
        <v>162</v>
      </c>
      <c r="AA94" t="s">
        <v>163</v>
      </c>
      <c r="AB94" t="s">
        <v>164</v>
      </c>
      <c r="AC94" t="s">
        <v>165</v>
      </c>
      <c r="AD94" t="s">
        <v>166</v>
      </c>
      <c r="AE94" t="s">
        <v>167</v>
      </c>
      <c r="AF94" t="s">
        <v>168</v>
      </c>
      <c r="AG94" t="s">
        <v>169</v>
      </c>
      <c r="AH94" t="s">
        <v>170</v>
      </c>
      <c r="AI94" t="s">
        <v>171</v>
      </c>
      <c r="AJ94" t="s">
        <v>172</v>
      </c>
      <c r="AK94" t="s">
        <v>173</v>
      </c>
      <c r="AL94" t="s">
        <v>174</v>
      </c>
      <c r="AM94" t="s">
        <v>175</v>
      </c>
      <c r="AN94" t="s">
        <v>176</v>
      </c>
    </row>
    <row r="95" spans="1:40" ht="15.75" hidden="1" outlineLevel="1" x14ac:dyDescent="0.25">
      <c r="A95" s="68">
        <f t="shared" ca="1" si="173"/>
        <v>0</v>
      </c>
      <c r="B95" s="235" t="s">
        <v>177</v>
      </c>
      <c r="C95" s="299"/>
      <c r="D95" s="222">
        <f t="shared" ca="1" si="158"/>
        <v>0</v>
      </c>
      <c r="E95" s="270">
        <f t="shared" ca="1" si="174"/>
        <v>0</v>
      </c>
      <c r="F95" s="270">
        <f t="shared" ca="1" si="175"/>
        <v>0</v>
      </c>
      <c r="G95" s="270">
        <f t="shared" ca="1" si="175"/>
        <v>0</v>
      </c>
      <c r="H95" s="270">
        <f t="shared" ca="1" si="175"/>
        <v>0</v>
      </c>
      <c r="I95" s="270">
        <f t="shared" ca="1" si="175"/>
        <v>0</v>
      </c>
      <c r="J95" s="270">
        <f t="shared" ca="1" si="175"/>
        <v>0</v>
      </c>
      <c r="K95" s="270">
        <f t="shared" ca="1" si="175"/>
        <v>0</v>
      </c>
      <c r="L95" s="270">
        <f t="shared" ca="1" si="175"/>
        <v>0</v>
      </c>
      <c r="M95" s="270">
        <f t="shared" ca="1" si="175"/>
        <v>0</v>
      </c>
      <c r="N95" s="270">
        <f t="shared" ca="1" si="175"/>
        <v>0</v>
      </c>
      <c r="O95" s="270">
        <f t="shared" ca="1" si="175"/>
        <v>0</v>
      </c>
      <c r="P95" s="270">
        <f t="shared" ca="1" si="175"/>
        <v>0</v>
      </c>
      <c r="Q95" s="270">
        <f t="shared" ca="1" si="175"/>
        <v>0</v>
      </c>
      <c r="R95" s="270">
        <f t="shared" ca="1" si="175"/>
        <v>0</v>
      </c>
      <c r="S95" s="270">
        <f t="shared" ca="1" si="175"/>
        <v>0</v>
      </c>
      <c r="T95" s="271">
        <f t="shared" ca="1" si="151"/>
        <v>0</v>
      </c>
      <c r="U95" t="str">
        <f t="shared" si="176"/>
        <v>Nachname_8</v>
      </c>
      <c r="V95" t="s">
        <v>124</v>
      </c>
      <c r="X95" s="49" t="s">
        <v>178</v>
      </c>
      <c r="Y95" s="49" t="s">
        <v>179</v>
      </c>
      <c r="Z95" t="s">
        <v>180</v>
      </c>
      <c r="AA95" t="s">
        <v>181</v>
      </c>
      <c r="AB95" t="s">
        <v>182</v>
      </c>
      <c r="AC95" t="s">
        <v>183</v>
      </c>
      <c r="AD95" t="s">
        <v>184</v>
      </c>
      <c r="AE95" t="s">
        <v>185</v>
      </c>
      <c r="AF95" t="s">
        <v>186</v>
      </c>
      <c r="AG95" t="s">
        <v>187</v>
      </c>
      <c r="AH95" t="s">
        <v>188</v>
      </c>
      <c r="AI95" t="s">
        <v>189</v>
      </c>
      <c r="AJ95" t="s">
        <v>190</v>
      </c>
      <c r="AK95" t="s">
        <v>191</v>
      </c>
      <c r="AL95" t="s">
        <v>192</v>
      </c>
      <c r="AM95" t="s">
        <v>193</v>
      </c>
      <c r="AN95" t="s">
        <v>194</v>
      </c>
    </row>
    <row r="96" spans="1:40" ht="15.75" hidden="1" outlineLevel="1" x14ac:dyDescent="0.25">
      <c r="A96" s="68">
        <f t="shared" ca="1" si="173"/>
        <v>0</v>
      </c>
      <c r="B96" s="236" t="s">
        <v>79</v>
      </c>
      <c r="C96" s="298">
        <f ca="1">INDIRECT($U96&amp;"!"&amp;W96)</f>
        <v>0</v>
      </c>
      <c r="D96" s="222">
        <f t="shared" ca="1" si="158"/>
        <v>0</v>
      </c>
      <c r="E96" s="270">
        <f t="shared" ca="1" si="174"/>
        <v>0</v>
      </c>
      <c r="F96" s="270">
        <f t="shared" ca="1" si="175"/>
        <v>0</v>
      </c>
      <c r="G96" s="270">
        <f t="shared" ca="1" si="175"/>
        <v>0</v>
      </c>
      <c r="H96" s="270">
        <f t="shared" ca="1" si="175"/>
        <v>0</v>
      </c>
      <c r="I96" s="270">
        <f t="shared" ca="1" si="175"/>
        <v>0</v>
      </c>
      <c r="J96" s="270">
        <f t="shared" ca="1" si="175"/>
        <v>0</v>
      </c>
      <c r="K96" s="270">
        <f t="shared" ca="1" si="175"/>
        <v>0</v>
      </c>
      <c r="L96" s="270">
        <f t="shared" ca="1" si="175"/>
        <v>0</v>
      </c>
      <c r="M96" s="270">
        <f t="shared" ca="1" si="175"/>
        <v>0</v>
      </c>
      <c r="N96" s="270">
        <f t="shared" ca="1" si="175"/>
        <v>0</v>
      </c>
      <c r="O96" s="270">
        <f t="shared" ca="1" si="175"/>
        <v>0</v>
      </c>
      <c r="P96" s="270">
        <f t="shared" ca="1" si="175"/>
        <v>0</v>
      </c>
      <c r="Q96" s="270">
        <f t="shared" ca="1" si="175"/>
        <v>0</v>
      </c>
      <c r="R96" s="270">
        <f t="shared" ca="1" si="175"/>
        <v>0</v>
      </c>
      <c r="S96" s="270">
        <f t="shared" ca="1" si="175"/>
        <v>0</v>
      </c>
      <c r="T96" s="271">
        <f t="shared" ca="1" si="151"/>
        <v>0</v>
      </c>
      <c r="U96" t="str">
        <f t="shared" si="176"/>
        <v>Nachname_8</v>
      </c>
      <c r="V96" t="s">
        <v>124</v>
      </c>
      <c r="W96" s="217" t="s">
        <v>384</v>
      </c>
      <c r="X96" s="49" t="s">
        <v>195</v>
      </c>
      <c r="Y96" s="49" t="s">
        <v>196</v>
      </c>
      <c r="Z96" t="s">
        <v>197</v>
      </c>
      <c r="AA96" t="s">
        <v>198</v>
      </c>
      <c r="AB96" t="s">
        <v>199</v>
      </c>
      <c r="AC96" t="s">
        <v>200</v>
      </c>
      <c r="AD96" t="s">
        <v>201</v>
      </c>
      <c r="AE96" t="s">
        <v>202</v>
      </c>
      <c r="AF96" t="s">
        <v>203</v>
      </c>
      <c r="AG96" t="s">
        <v>204</v>
      </c>
      <c r="AH96" t="s">
        <v>205</v>
      </c>
      <c r="AI96" t="s">
        <v>206</v>
      </c>
      <c r="AJ96" t="s">
        <v>207</v>
      </c>
      <c r="AK96" t="s">
        <v>208</v>
      </c>
      <c r="AL96" t="s">
        <v>209</v>
      </c>
      <c r="AM96" t="s">
        <v>210</v>
      </c>
      <c r="AN96" t="s">
        <v>211</v>
      </c>
    </row>
    <row r="97" spans="1:40" ht="15.75" hidden="1" outlineLevel="1" x14ac:dyDescent="0.25">
      <c r="A97" s="68">
        <f t="shared" ca="1" si="173"/>
        <v>0</v>
      </c>
      <c r="B97" s="237" t="s">
        <v>212</v>
      </c>
      <c r="C97" s="299"/>
      <c r="D97" s="222">
        <f t="shared" ca="1" si="158"/>
        <v>0</v>
      </c>
      <c r="E97" s="270">
        <f t="shared" ca="1" si="174"/>
        <v>0</v>
      </c>
      <c r="F97" s="270">
        <f t="shared" ca="1" si="175"/>
        <v>0</v>
      </c>
      <c r="G97" s="270">
        <f t="shared" ca="1" si="175"/>
        <v>0</v>
      </c>
      <c r="H97" s="270">
        <f t="shared" ca="1" si="175"/>
        <v>0</v>
      </c>
      <c r="I97" s="270">
        <f t="shared" ca="1" si="175"/>
        <v>0</v>
      </c>
      <c r="J97" s="270">
        <f t="shared" ca="1" si="175"/>
        <v>0</v>
      </c>
      <c r="K97" s="270">
        <f t="shared" ca="1" si="175"/>
        <v>0</v>
      </c>
      <c r="L97" s="270">
        <f t="shared" ca="1" si="175"/>
        <v>0</v>
      </c>
      <c r="M97" s="270">
        <f t="shared" ca="1" si="175"/>
        <v>0</v>
      </c>
      <c r="N97" s="270">
        <f t="shared" ca="1" si="175"/>
        <v>0</v>
      </c>
      <c r="O97" s="270">
        <f t="shared" ca="1" si="175"/>
        <v>0</v>
      </c>
      <c r="P97" s="270">
        <f t="shared" ca="1" si="175"/>
        <v>0</v>
      </c>
      <c r="Q97" s="270">
        <f t="shared" ca="1" si="175"/>
        <v>0</v>
      </c>
      <c r="R97" s="270">
        <f t="shared" ca="1" si="175"/>
        <v>0</v>
      </c>
      <c r="S97" s="270">
        <f t="shared" ca="1" si="175"/>
        <v>0</v>
      </c>
      <c r="T97" s="271">
        <f t="shared" ca="1" si="151"/>
        <v>0</v>
      </c>
      <c r="U97" t="str">
        <f t="shared" si="176"/>
        <v>Nachname_8</v>
      </c>
      <c r="V97" t="s">
        <v>124</v>
      </c>
      <c r="X97" s="49" t="s">
        <v>213</v>
      </c>
      <c r="Y97" s="49" t="s">
        <v>214</v>
      </c>
      <c r="Z97" t="s">
        <v>215</v>
      </c>
      <c r="AA97" t="s">
        <v>216</v>
      </c>
      <c r="AB97" t="s">
        <v>217</v>
      </c>
      <c r="AC97" t="s">
        <v>218</v>
      </c>
      <c r="AD97" t="s">
        <v>219</v>
      </c>
      <c r="AE97" t="s">
        <v>220</v>
      </c>
      <c r="AF97" t="s">
        <v>221</v>
      </c>
      <c r="AG97" t="s">
        <v>222</v>
      </c>
      <c r="AH97" t="s">
        <v>223</v>
      </c>
      <c r="AI97" t="s">
        <v>224</v>
      </c>
      <c r="AJ97" t="s">
        <v>225</v>
      </c>
      <c r="AK97" t="s">
        <v>226</v>
      </c>
      <c r="AL97" t="s">
        <v>227</v>
      </c>
      <c r="AM97" t="s">
        <v>228</v>
      </c>
      <c r="AN97" t="s">
        <v>229</v>
      </c>
    </row>
    <row r="98" spans="1:40" ht="15.75" hidden="1" outlineLevel="1" x14ac:dyDescent="0.25">
      <c r="A98" s="68">
        <f t="shared" ca="1" si="173"/>
        <v>0</v>
      </c>
      <c r="B98" s="238" t="s">
        <v>80</v>
      </c>
      <c r="C98" s="298">
        <f ca="1">INDIRECT($U98&amp;"!"&amp;W98)</f>
        <v>0</v>
      </c>
      <c r="D98" s="222">
        <f t="shared" ca="1" si="158"/>
        <v>0</v>
      </c>
      <c r="E98" s="270">
        <f t="shared" ca="1" si="174"/>
        <v>0</v>
      </c>
      <c r="F98" s="270">
        <f t="shared" ca="1" si="175"/>
        <v>0</v>
      </c>
      <c r="G98" s="270">
        <f t="shared" ca="1" si="175"/>
        <v>0</v>
      </c>
      <c r="H98" s="270">
        <f t="shared" ca="1" si="175"/>
        <v>0</v>
      </c>
      <c r="I98" s="270">
        <f t="shared" ca="1" si="175"/>
        <v>0</v>
      </c>
      <c r="J98" s="270">
        <f t="shared" ca="1" si="175"/>
        <v>0</v>
      </c>
      <c r="K98" s="270">
        <f t="shared" ca="1" si="175"/>
        <v>0</v>
      </c>
      <c r="L98" s="270">
        <f t="shared" ca="1" si="175"/>
        <v>0</v>
      </c>
      <c r="M98" s="270">
        <f t="shared" ca="1" si="175"/>
        <v>0</v>
      </c>
      <c r="N98" s="270">
        <f t="shared" ca="1" si="175"/>
        <v>0</v>
      </c>
      <c r="O98" s="270">
        <f t="shared" ca="1" si="175"/>
        <v>0</v>
      </c>
      <c r="P98" s="270">
        <f t="shared" ca="1" si="175"/>
        <v>0</v>
      </c>
      <c r="Q98" s="270">
        <f t="shared" ca="1" si="175"/>
        <v>0</v>
      </c>
      <c r="R98" s="270">
        <f t="shared" ca="1" si="175"/>
        <v>0</v>
      </c>
      <c r="S98" s="270">
        <f t="shared" ca="1" si="175"/>
        <v>0</v>
      </c>
      <c r="T98" s="271">
        <f t="shared" ca="1" si="151"/>
        <v>0</v>
      </c>
      <c r="U98" t="str">
        <f t="shared" si="176"/>
        <v>Nachname_8</v>
      </c>
      <c r="V98" t="s">
        <v>124</v>
      </c>
      <c r="W98" s="217" t="s">
        <v>385</v>
      </c>
      <c r="X98" s="49" t="s">
        <v>230</v>
      </c>
      <c r="Y98" s="49" t="s">
        <v>231</v>
      </c>
      <c r="Z98" t="s">
        <v>232</v>
      </c>
      <c r="AA98" t="s">
        <v>233</v>
      </c>
      <c r="AB98" t="s">
        <v>234</v>
      </c>
      <c r="AC98" t="s">
        <v>235</v>
      </c>
      <c r="AD98" t="s">
        <v>236</v>
      </c>
      <c r="AE98" t="s">
        <v>237</v>
      </c>
      <c r="AF98" t="s">
        <v>238</v>
      </c>
      <c r="AG98" t="s">
        <v>239</v>
      </c>
      <c r="AH98" t="s">
        <v>240</v>
      </c>
      <c r="AI98" t="s">
        <v>241</v>
      </c>
      <c r="AJ98" t="s">
        <v>242</v>
      </c>
      <c r="AK98" t="s">
        <v>243</v>
      </c>
      <c r="AL98" t="s">
        <v>244</v>
      </c>
      <c r="AM98" t="s">
        <v>245</v>
      </c>
      <c r="AN98" t="s">
        <v>246</v>
      </c>
    </row>
    <row r="99" spans="1:40" ht="15.75" hidden="1" outlineLevel="1" x14ac:dyDescent="0.25">
      <c r="A99" s="68">
        <f t="shared" ca="1" si="173"/>
        <v>0</v>
      </c>
      <c r="B99" s="238" t="s">
        <v>247</v>
      </c>
      <c r="C99" s="299"/>
      <c r="D99" s="222">
        <f t="shared" ca="1" si="158"/>
        <v>0</v>
      </c>
      <c r="E99" s="270">
        <f t="shared" ca="1" si="174"/>
        <v>0</v>
      </c>
      <c r="F99" s="270">
        <f t="shared" ca="1" si="175"/>
        <v>0</v>
      </c>
      <c r="G99" s="270">
        <f t="shared" ca="1" si="175"/>
        <v>0</v>
      </c>
      <c r="H99" s="270">
        <f t="shared" ca="1" si="175"/>
        <v>0</v>
      </c>
      <c r="I99" s="270">
        <f t="shared" ca="1" si="175"/>
        <v>0</v>
      </c>
      <c r="J99" s="270">
        <f t="shared" ca="1" si="175"/>
        <v>0</v>
      </c>
      <c r="K99" s="270">
        <f t="shared" ca="1" si="175"/>
        <v>0</v>
      </c>
      <c r="L99" s="270">
        <f t="shared" ca="1" si="175"/>
        <v>0</v>
      </c>
      <c r="M99" s="270">
        <f t="shared" ca="1" si="175"/>
        <v>0</v>
      </c>
      <c r="N99" s="270">
        <f t="shared" ca="1" si="175"/>
        <v>0</v>
      </c>
      <c r="O99" s="270">
        <f t="shared" ca="1" si="175"/>
        <v>0</v>
      </c>
      <c r="P99" s="270">
        <f t="shared" ca="1" si="175"/>
        <v>0</v>
      </c>
      <c r="Q99" s="270">
        <f t="shared" ca="1" si="175"/>
        <v>0</v>
      </c>
      <c r="R99" s="270">
        <f t="shared" ca="1" si="175"/>
        <v>0</v>
      </c>
      <c r="S99" s="270">
        <f t="shared" ca="1" si="175"/>
        <v>0</v>
      </c>
      <c r="T99" s="271">
        <f t="shared" ca="1" si="151"/>
        <v>0</v>
      </c>
      <c r="U99" t="str">
        <f t="shared" si="176"/>
        <v>Nachname_8</v>
      </c>
      <c r="V99" t="s">
        <v>124</v>
      </c>
      <c r="X99" s="49" t="s">
        <v>248</v>
      </c>
      <c r="Y99" s="49" t="s">
        <v>249</v>
      </c>
      <c r="Z99" t="s">
        <v>250</v>
      </c>
      <c r="AA99" t="s">
        <v>251</v>
      </c>
      <c r="AB99" t="s">
        <v>252</v>
      </c>
      <c r="AC99" t="s">
        <v>253</v>
      </c>
      <c r="AD99" t="s">
        <v>254</v>
      </c>
      <c r="AE99" t="s">
        <v>255</v>
      </c>
      <c r="AF99" t="s">
        <v>256</v>
      </c>
      <c r="AG99" t="s">
        <v>257</v>
      </c>
      <c r="AH99" t="s">
        <v>258</v>
      </c>
      <c r="AI99" t="s">
        <v>259</v>
      </c>
      <c r="AJ99" t="s">
        <v>260</v>
      </c>
      <c r="AK99" t="s">
        <v>261</v>
      </c>
      <c r="AL99" t="s">
        <v>262</v>
      </c>
      <c r="AM99" t="s">
        <v>263</v>
      </c>
      <c r="AN99" t="s">
        <v>264</v>
      </c>
    </row>
    <row r="100" spans="1:40" ht="15.75" hidden="1" outlineLevel="1" x14ac:dyDescent="0.25">
      <c r="A100" s="68">
        <f ca="1">A97</f>
        <v>0</v>
      </c>
      <c r="B100" s="61" t="s">
        <v>81</v>
      </c>
      <c r="C100" s="223">
        <f ca="1">INDIRECT($U100&amp;"!"&amp;W100)</f>
        <v>0</v>
      </c>
      <c r="D100" s="222">
        <f ca="1">INDIRECT($U100&amp;"!"&amp;X100)</f>
        <v>0</v>
      </c>
      <c r="E100" s="270">
        <f t="shared" ca="1" si="174"/>
        <v>0</v>
      </c>
      <c r="F100" s="270">
        <f t="shared" ca="1" si="175"/>
        <v>0</v>
      </c>
      <c r="G100" s="270">
        <f t="shared" ca="1" si="175"/>
        <v>0</v>
      </c>
      <c r="H100" s="270">
        <f t="shared" ca="1" si="175"/>
        <v>0</v>
      </c>
      <c r="I100" s="270">
        <f t="shared" ca="1" si="175"/>
        <v>0</v>
      </c>
      <c r="J100" s="270">
        <f t="shared" ca="1" si="175"/>
        <v>0</v>
      </c>
      <c r="K100" s="270">
        <f t="shared" ca="1" si="175"/>
        <v>0</v>
      </c>
      <c r="L100" s="270">
        <f t="shared" ca="1" si="175"/>
        <v>0</v>
      </c>
      <c r="M100" s="270">
        <f t="shared" ca="1" si="175"/>
        <v>0</v>
      </c>
      <c r="N100" s="270">
        <f t="shared" ca="1" si="175"/>
        <v>0</v>
      </c>
      <c r="O100" s="270">
        <f t="shared" ca="1" si="175"/>
        <v>0</v>
      </c>
      <c r="P100" s="270">
        <f t="shared" ca="1" si="175"/>
        <v>0</v>
      </c>
      <c r="Q100" s="270">
        <f t="shared" ca="1" si="175"/>
        <v>0</v>
      </c>
      <c r="R100" s="270">
        <f t="shared" ca="1" si="175"/>
        <v>0</v>
      </c>
      <c r="S100" s="270">
        <f t="shared" ca="1" si="175"/>
        <v>0</v>
      </c>
      <c r="T100" s="271">
        <f t="shared" ca="1" si="151"/>
        <v>0</v>
      </c>
      <c r="U100" t="str">
        <f t="shared" si="176"/>
        <v>Nachname_8</v>
      </c>
      <c r="V100" t="s">
        <v>124</v>
      </c>
      <c r="W100" s="217" t="s">
        <v>386</v>
      </c>
      <c r="X100" s="49" t="s">
        <v>265</v>
      </c>
      <c r="Y100" s="49" t="s">
        <v>266</v>
      </c>
      <c r="Z100" t="s">
        <v>267</v>
      </c>
      <c r="AA100" t="s">
        <v>268</v>
      </c>
      <c r="AB100" t="s">
        <v>269</v>
      </c>
      <c r="AC100" t="s">
        <v>270</v>
      </c>
      <c r="AD100" t="s">
        <v>271</v>
      </c>
      <c r="AE100" t="s">
        <v>272</v>
      </c>
      <c r="AF100" t="s">
        <v>273</v>
      </c>
      <c r="AG100" t="s">
        <v>274</v>
      </c>
      <c r="AH100" t="s">
        <v>275</v>
      </c>
      <c r="AI100" t="s">
        <v>276</v>
      </c>
      <c r="AJ100" t="s">
        <v>277</v>
      </c>
      <c r="AK100" t="s">
        <v>278</v>
      </c>
      <c r="AL100" t="s">
        <v>279</v>
      </c>
      <c r="AM100" t="s">
        <v>280</v>
      </c>
      <c r="AN100" t="s">
        <v>281</v>
      </c>
    </row>
    <row r="101" spans="1:40" s="62" customFormat="1" ht="15.75" hidden="1" outlineLevel="1" x14ac:dyDescent="0.25">
      <c r="A101" s="63"/>
      <c r="B101" s="64" t="s">
        <v>389</v>
      </c>
      <c r="C101" s="224">
        <f t="shared" ref="C101:D101" ca="1" si="177">SUM(C92:C100)</f>
        <v>0</v>
      </c>
      <c r="D101" s="65">
        <f t="shared" ca="1" si="177"/>
        <v>0</v>
      </c>
      <c r="E101" s="278">
        <f t="shared" ref="E101:T101" ca="1" si="178">SUM(E92:E100)</f>
        <v>0</v>
      </c>
      <c r="F101" s="278">
        <f t="shared" ca="1" si="178"/>
        <v>0</v>
      </c>
      <c r="G101" s="278">
        <f t="shared" ca="1" si="178"/>
        <v>0</v>
      </c>
      <c r="H101" s="278">
        <f t="shared" ca="1" si="178"/>
        <v>0</v>
      </c>
      <c r="I101" s="278">
        <f t="shared" ca="1" si="178"/>
        <v>0</v>
      </c>
      <c r="J101" s="278">
        <f t="shared" ca="1" si="178"/>
        <v>0</v>
      </c>
      <c r="K101" s="278">
        <f t="shared" ca="1" si="178"/>
        <v>0</v>
      </c>
      <c r="L101" s="278">
        <f t="shared" ca="1" si="178"/>
        <v>0</v>
      </c>
      <c r="M101" s="278">
        <f t="shared" ca="1" si="178"/>
        <v>0</v>
      </c>
      <c r="N101" s="278">
        <f t="shared" ca="1" si="178"/>
        <v>0</v>
      </c>
      <c r="O101" s="278">
        <f t="shared" ca="1" si="178"/>
        <v>0</v>
      </c>
      <c r="P101" s="278">
        <f t="shared" ca="1" si="178"/>
        <v>0</v>
      </c>
      <c r="Q101" s="278">
        <f t="shared" ca="1" si="178"/>
        <v>0</v>
      </c>
      <c r="R101" s="278">
        <f t="shared" ca="1" si="178"/>
        <v>0</v>
      </c>
      <c r="S101" s="278">
        <f t="shared" ca="1" si="178"/>
        <v>0</v>
      </c>
      <c r="T101" s="278">
        <f t="shared" ca="1" si="178"/>
        <v>0</v>
      </c>
      <c r="X101" s="66"/>
      <c r="Y101" s="66"/>
    </row>
    <row r="102" spans="1:40" ht="15.75" collapsed="1" x14ac:dyDescent="0.25">
      <c r="A102" s="67" t="s">
        <v>286</v>
      </c>
      <c r="B102" s="226"/>
      <c r="C102" s="225"/>
      <c r="D102" s="226"/>
      <c r="E102" s="279"/>
      <c r="F102" s="279"/>
      <c r="G102" s="279"/>
      <c r="H102" s="279"/>
      <c r="I102" s="279"/>
      <c r="J102" s="279"/>
      <c r="K102" s="279"/>
      <c r="L102" s="279"/>
      <c r="M102" s="279"/>
      <c r="N102" s="279"/>
      <c r="O102" s="279"/>
      <c r="P102" s="279"/>
      <c r="Q102" s="279"/>
      <c r="R102" s="279"/>
      <c r="S102" s="279"/>
      <c r="T102" s="280"/>
    </row>
    <row r="103" spans="1:40" ht="15.75" hidden="1" outlineLevel="1" x14ac:dyDescent="0.25">
      <c r="A103" s="60">
        <f ca="1">INDIRECT($U103&amp;"!"&amp;V103)</f>
        <v>0</v>
      </c>
      <c r="B103" s="232" t="s">
        <v>77</v>
      </c>
      <c r="C103" s="298">
        <f ca="1">INDIRECT($U103&amp;"!"&amp;W103)</f>
        <v>0</v>
      </c>
      <c r="D103" s="222">
        <f t="shared" ref="D103:D111" ca="1" si="179">INDIRECT($U103&amp;"!"&amp;X103)</f>
        <v>0</v>
      </c>
      <c r="E103" s="270">
        <f ca="1">INDIRECT($U103&amp;"!"&amp;Z103)</f>
        <v>0</v>
      </c>
      <c r="F103" s="270">
        <f t="shared" ref="F103" ca="1" si="180">INDIRECT($U103&amp;"!"&amp;AA103)</f>
        <v>0</v>
      </c>
      <c r="G103" s="270">
        <f t="shared" ref="G103" ca="1" si="181">INDIRECT($U103&amp;"!"&amp;AB103)</f>
        <v>0</v>
      </c>
      <c r="H103" s="270">
        <f t="shared" ref="H103" ca="1" si="182">INDIRECT($U103&amp;"!"&amp;AC103)</f>
        <v>0</v>
      </c>
      <c r="I103" s="270">
        <f t="shared" ref="I103" ca="1" si="183">INDIRECT($U103&amp;"!"&amp;AD103)</f>
        <v>0</v>
      </c>
      <c r="J103" s="270">
        <f t="shared" ref="J103" ca="1" si="184">INDIRECT($U103&amp;"!"&amp;AE103)</f>
        <v>0</v>
      </c>
      <c r="K103" s="270">
        <f t="shared" ref="K103" ca="1" si="185">INDIRECT($U103&amp;"!"&amp;AF103)</f>
        <v>0</v>
      </c>
      <c r="L103" s="270">
        <f t="shared" ref="L103" ca="1" si="186">INDIRECT($U103&amp;"!"&amp;AG103)</f>
        <v>0</v>
      </c>
      <c r="M103" s="270">
        <f t="shared" ref="M103" ca="1" si="187">INDIRECT($U103&amp;"!"&amp;AH103)</f>
        <v>0</v>
      </c>
      <c r="N103" s="270">
        <f t="shared" ref="N103" ca="1" si="188">INDIRECT($U103&amp;"!"&amp;AI103)</f>
        <v>0</v>
      </c>
      <c r="O103" s="270">
        <f t="shared" ref="O103" ca="1" si="189">INDIRECT($U103&amp;"!"&amp;AJ103)</f>
        <v>0</v>
      </c>
      <c r="P103" s="270">
        <f t="shared" ref="P103" ca="1" si="190">INDIRECT($U103&amp;"!"&amp;AK103)</f>
        <v>0</v>
      </c>
      <c r="Q103" s="270">
        <f t="shared" ref="Q103" ca="1" si="191">INDIRECT($U103&amp;"!"&amp;AL103)</f>
        <v>0</v>
      </c>
      <c r="R103" s="270">
        <f t="shared" ref="R103" ca="1" si="192">INDIRECT($U103&amp;"!"&amp;AM103)</f>
        <v>0</v>
      </c>
      <c r="S103" s="270">
        <f t="shared" ref="S103" ca="1" si="193">INDIRECT($U103&amp;"!"&amp;AN103)</f>
        <v>0</v>
      </c>
      <c r="T103" s="271">
        <f t="shared" ca="1" si="151"/>
        <v>0</v>
      </c>
      <c r="U103" t="str">
        <f>A102</f>
        <v>Nachname_9</v>
      </c>
      <c r="V103" t="s">
        <v>124</v>
      </c>
      <c r="W103" s="217" t="s">
        <v>382</v>
      </c>
      <c r="X103" s="49" t="s">
        <v>125</v>
      </c>
      <c r="Y103" s="49" t="s">
        <v>126</v>
      </c>
      <c r="Z103" t="s">
        <v>127</v>
      </c>
      <c r="AA103" t="s">
        <v>128</v>
      </c>
      <c r="AB103" t="s">
        <v>129</v>
      </c>
      <c r="AC103" t="s">
        <v>130</v>
      </c>
      <c r="AD103" t="s">
        <v>131</v>
      </c>
      <c r="AE103" t="s">
        <v>132</v>
      </c>
      <c r="AF103" t="s">
        <v>133</v>
      </c>
      <c r="AG103" t="s">
        <v>134</v>
      </c>
      <c r="AH103" t="s">
        <v>135</v>
      </c>
      <c r="AI103" t="s">
        <v>136</v>
      </c>
      <c r="AJ103" t="s">
        <v>137</v>
      </c>
      <c r="AK103" t="s">
        <v>138</v>
      </c>
      <c r="AL103" t="s">
        <v>139</v>
      </c>
      <c r="AM103" t="s">
        <v>140</v>
      </c>
      <c r="AN103" t="s">
        <v>141</v>
      </c>
    </row>
    <row r="104" spans="1:40" ht="15.75" hidden="1" outlineLevel="1" x14ac:dyDescent="0.25">
      <c r="A104" s="68">
        <f t="shared" ref="A104:A110" ca="1" si="194">A103</f>
        <v>0</v>
      </c>
      <c r="B104" s="233" t="s">
        <v>142</v>
      </c>
      <c r="C104" s="299"/>
      <c r="D104" s="222">
        <f t="shared" ca="1" si="179"/>
        <v>0</v>
      </c>
      <c r="E104" s="270">
        <f t="shared" ref="E104:E111" ca="1" si="195">INDIRECT($U104&amp;"!"&amp;Z104)</f>
        <v>0</v>
      </c>
      <c r="F104" s="270">
        <f t="shared" ref="F104:S111" ca="1" si="196">INDIRECT($U104&amp;"!"&amp;Z104)</f>
        <v>0</v>
      </c>
      <c r="G104" s="270">
        <f t="shared" ca="1" si="196"/>
        <v>0</v>
      </c>
      <c r="H104" s="270">
        <f t="shared" ca="1" si="196"/>
        <v>0</v>
      </c>
      <c r="I104" s="270">
        <f t="shared" ca="1" si="196"/>
        <v>0</v>
      </c>
      <c r="J104" s="270">
        <f t="shared" ca="1" si="196"/>
        <v>0</v>
      </c>
      <c r="K104" s="270">
        <f t="shared" ca="1" si="196"/>
        <v>0</v>
      </c>
      <c r="L104" s="270">
        <f t="shared" ca="1" si="196"/>
        <v>0</v>
      </c>
      <c r="M104" s="270">
        <f t="shared" ca="1" si="196"/>
        <v>0</v>
      </c>
      <c r="N104" s="270">
        <f t="shared" ca="1" si="196"/>
        <v>0</v>
      </c>
      <c r="O104" s="270">
        <f t="shared" ca="1" si="196"/>
        <v>0</v>
      </c>
      <c r="P104" s="270">
        <f t="shared" ca="1" si="196"/>
        <v>0</v>
      </c>
      <c r="Q104" s="270">
        <f t="shared" ca="1" si="196"/>
        <v>0</v>
      </c>
      <c r="R104" s="270">
        <f t="shared" ca="1" si="196"/>
        <v>0</v>
      </c>
      <c r="S104" s="270">
        <f t="shared" ca="1" si="196"/>
        <v>0</v>
      </c>
      <c r="T104" s="271">
        <f t="shared" ca="1" si="151"/>
        <v>0</v>
      </c>
      <c r="U104" t="str">
        <f t="shared" ref="U104:U111" si="197">U103</f>
        <v>Nachname_9</v>
      </c>
      <c r="V104" t="s">
        <v>124</v>
      </c>
      <c r="X104" s="49" t="s">
        <v>143</v>
      </c>
      <c r="Y104" s="49" t="s">
        <v>144</v>
      </c>
      <c r="Z104" t="s">
        <v>145</v>
      </c>
      <c r="AA104" t="s">
        <v>146</v>
      </c>
      <c r="AB104" t="s">
        <v>147</v>
      </c>
      <c r="AC104" t="s">
        <v>148</v>
      </c>
      <c r="AD104" t="s">
        <v>149</v>
      </c>
      <c r="AE104" t="s">
        <v>150</v>
      </c>
      <c r="AF104" t="s">
        <v>151</v>
      </c>
      <c r="AG104" t="s">
        <v>152</v>
      </c>
      <c r="AH104" t="s">
        <v>153</v>
      </c>
      <c r="AI104" t="s">
        <v>154</v>
      </c>
      <c r="AJ104" t="s">
        <v>155</v>
      </c>
      <c r="AK104" t="s">
        <v>156</v>
      </c>
      <c r="AL104" t="s">
        <v>157</v>
      </c>
      <c r="AM104" t="s">
        <v>158</v>
      </c>
      <c r="AN104" t="s">
        <v>159</v>
      </c>
    </row>
    <row r="105" spans="1:40" ht="15.75" hidden="1" outlineLevel="1" x14ac:dyDescent="0.25">
      <c r="A105" s="68">
        <f t="shared" ca="1" si="194"/>
        <v>0</v>
      </c>
      <c r="B105" s="234" t="s">
        <v>78</v>
      </c>
      <c r="C105" s="298">
        <f ca="1">INDIRECT($U105&amp;"!"&amp;W105)</f>
        <v>0</v>
      </c>
      <c r="D105" s="222">
        <f t="shared" ca="1" si="179"/>
        <v>0</v>
      </c>
      <c r="E105" s="270">
        <f t="shared" ca="1" si="195"/>
        <v>0</v>
      </c>
      <c r="F105" s="270">
        <f t="shared" ca="1" si="196"/>
        <v>0</v>
      </c>
      <c r="G105" s="270">
        <f t="shared" ca="1" si="196"/>
        <v>0</v>
      </c>
      <c r="H105" s="270">
        <f t="shared" ca="1" si="196"/>
        <v>0</v>
      </c>
      <c r="I105" s="270">
        <f t="shared" ca="1" si="196"/>
        <v>0</v>
      </c>
      <c r="J105" s="270">
        <f t="shared" ca="1" si="196"/>
        <v>0</v>
      </c>
      <c r="K105" s="270">
        <f t="shared" ca="1" si="196"/>
        <v>0</v>
      </c>
      <c r="L105" s="270">
        <f t="shared" ca="1" si="196"/>
        <v>0</v>
      </c>
      <c r="M105" s="270">
        <f t="shared" ca="1" si="196"/>
        <v>0</v>
      </c>
      <c r="N105" s="270">
        <f t="shared" ca="1" si="196"/>
        <v>0</v>
      </c>
      <c r="O105" s="270">
        <f t="shared" ca="1" si="196"/>
        <v>0</v>
      </c>
      <c r="P105" s="270">
        <f t="shared" ca="1" si="196"/>
        <v>0</v>
      </c>
      <c r="Q105" s="270">
        <f t="shared" ca="1" si="196"/>
        <v>0</v>
      </c>
      <c r="R105" s="270">
        <f t="shared" ca="1" si="196"/>
        <v>0</v>
      </c>
      <c r="S105" s="270">
        <f t="shared" ca="1" si="196"/>
        <v>0</v>
      </c>
      <c r="T105" s="271">
        <f t="shared" ca="1" si="151"/>
        <v>0</v>
      </c>
      <c r="U105" t="str">
        <f t="shared" si="197"/>
        <v>Nachname_9</v>
      </c>
      <c r="V105" t="s">
        <v>124</v>
      </c>
      <c r="W105" s="217" t="s">
        <v>383</v>
      </c>
      <c r="X105" s="49" t="s">
        <v>160</v>
      </c>
      <c r="Y105" s="49" t="s">
        <v>161</v>
      </c>
      <c r="Z105" t="s">
        <v>162</v>
      </c>
      <c r="AA105" t="s">
        <v>163</v>
      </c>
      <c r="AB105" t="s">
        <v>164</v>
      </c>
      <c r="AC105" t="s">
        <v>165</v>
      </c>
      <c r="AD105" t="s">
        <v>166</v>
      </c>
      <c r="AE105" t="s">
        <v>167</v>
      </c>
      <c r="AF105" t="s">
        <v>168</v>
      </c>
      <c r="AG105" t="s">
        <v>169</v>
      </c>
      <c r="AH105" t="s">
        <v>170</v>
      </c>
      <c r="AI105" t="s">
        <v>171</v>
      </c>
      <c r="AJ105" t="s">
        <v>172</v>
      </c>
      <c r="AK105" t="s">
        <v>173</v>
      </c>
      <c r="AL105" t="s">
        <v>174</v>
      </c>
      <c r="AM105" t="s">
        <v>175</v>
      </c>
      <c r="AN105" t="s">
        <v>176</v>
      </c>
    </row>
    <row r="106" spans="1:40" ht="15.75" hidden="1" outlineLevel="1" x14ac:dyDescent="0.25">
      <c r="A106" s="68">
        <f t="shared" ca="1" si="194"/>
        <v>0</v>
      </c>
      <c r="B106" s="235" t="s">
        <v>177</v>
      </c>
      <c r="C106" s="299"/>
      <c r="D106" s="222">
        <f t="shared" ca="1" si="179"/>
        <v>0</v>
      </c>
      <c r="E106" s="270">
        <f t="shared" ca="1" si="195"/>
        <v>0</v>
      </c>
      <c r="F106" s="270">
        <f t="shared" ca="1" si="196"/>
        <v>0</v>
      </c>
      <c r="G106" s="270">
        <f t="shared" ca="1" si="196"/>
        <v>0</v>
      </c>
      <c r="H106" s="270">
        <f t="shared" ca="1" si="196"/>
        <v>0</v>
      </c>
      <c r="I106" s="270">
        <f t="shared" ca="1" si="196"/>
        <v>0</v>
      </c>
      <c r="J106" s="270">
        <f t="shared" ca="1" si="196"/>
        <v>0</v>
      </c>
      <c r="K106" s="270">
        <f t="shared" ca="1" si="196"/>
        <v>0</v>
      </c>
      <c r="L106" s="270">
        <f t="shared" ca="1" si="196"/>
        <v>0</v>
      </c>
      <c r="M106" s="270">
        <f t="shared" ca="1" si="196"/>
        <v>0</v>
      </c>
      <c r="N106" s="270">
        <f t="shared" ca="1" si="196"/>
        <v>0</v>
      </c>
      <c r="O106" s="270">
        <f t="shared" ca="1" si="196"/>
        <v>0</v>
      </c>
      <c r="P106" s="270">
        <f t="shared" ca="1" si="196"/>
        <v>0</v>
      </c>
      <c r="Q106" s="270">
        <f t="shared" ca="1" si="196"/>
        <v>0</v>
      </c>
      <c r="R106" s="270">
        <f t="shared" ca="1" si="196"/>
        <v>0</v>
      </c>
      <c r="S106" s="270">
        <f t="shared" ca="1" si="196"/>
        <v>0</v>
      </c>
      <c r="T106" s="271">
        <f t="shared" ca="1" si="151"/>
        <v>0</v>
      </c>
      <c r="U106" t="str">
        <f t="shared" si="197"/>
        <v>Nachname_9</v>
      </c>
      <c r="V106" t="s">
        <v>124</v>
      </c>
      <c r="X106" s="49" t="s">
        <v>178</v>
      </c>
      <c r="Y106" s="49" t="s">
        <v>179</v>
      </c>
      <c r="Z106" t="s">
        <v>180</v>
      </c>
      <c r="AA106" t="s">
        <v>181</v>
      </c>
      <c r="AB106" t="s">
        <v>182</v>
      </c>
      <c r="AC106" t="s">
        <v>183</v>
      </c>
      <c r="AD106" t="s">
        <v>184</v>
      </c>
      <c r="AE106" t="s">
        <v>185</v>
      </c>
      <c r="AF106" t="s">
        <v>186</v>
      </c>
      <c r="AG106" t="s">
        <v>187</v>
      </c>
      <c r="AH106" t="s">
        <v>188</v>
      </c>
      <c r="AI106" t="s">
        <v>189</v>
      </c>
      <c r="AJ106" t="s">
        <v>190</v>
      </c>
      <c r="AK106" t="s">
        <v>191</v>
      </c>
      <c r="AL106" t="s">
        <v>192</v>
      </c>
      <c r="AM106" t="s">
        <v>193</v>
      </c>
      <c r="AN106" t="s">
        <v>194</v>
      </c>
    </row>
    <row r="107" spans="1:40" ht="15.75" hidden="1" outlineLevel="1" x14ac:dyDescent="0.25">
      <c r="A107" s="68">
        <f t="shared" ca="1" si="194"/>
        <v>0</v>
      </c>
      <c r="B107" s="236" t="s">
        <v>79</v>
      </c>
      <c r="C107" s="298">
        <f ca="1">INDIRECT($U107&amp;"!"&amp;W107)</f>
        <v>0</v>
      </c>
      <c r="D107" s="222">
        <f t="shared" ca="1" si="179"/>
        <v>0</v>
      </c>
      <c r="E107" s="270">
        <f t="shared" ca="1" si="195"/>
        <v>0</v>
      </c>
      <c r="F107" s="270">
        <f t="shared" ca="1" si="196"/>
        <v>0</v>
      </c>
      <c r="G107" s="270">
        <f t="shared" ca="1" si="196"/>
        <v>0</v>
      </c>
      <c r="H107" s="270">
        <f t="shared" ca="1" si="196"/>
        <v>0</v>
      </c>
      <c r="I107" s="270">
        <f t="shared" ca="1" si="196"/>
        <v>0</v>
      </c>
      <c r="J107" s="270">
        <f t="shared" ca="1" si="196"/>
        <v>0</v>
      </c>
      <c r="K107" s="270">
        <f t="shared" ca="1" si="196"/>
        <v>0</v>
      </c>
      <c r="L107" s="270">
        <f t="shared" ca="1" si="196"/>
        <v>0</v>
      </c>
      <c r="M107" s="270">
        <f t="shared" ca="1" si="196"/>
        <v>0</v>
      </c>
      <c r="N107" s="270">
        <f t="shared" ca="1" si="196"/>
        <v>0</v>
      </c>
      <c r="O107" s="270">
        <f t="shared" ca="1" si="196"/>
        <v>0</v>
      </c>
      <c r="P107" s="270">
        <f t="shared" ca="1" si="196"/>
        <v>0</v>
      </c>
      <c r="Q107" s="270">
        <f t="shared" ca="1" si="196"/>
        <v>0</v>
      </c>
      <c r="R107" s="270">
        <f t="shared" ca="1" si="196"/>
        <v>0</v>
      </c>
      <c r="S107" s="270">
        <f t="shared" ca="1" si="196"/>
        <v>0</v>
      </c>
      <c r="T107" s="271">
        <f t="shared" ca="1" si="151"/>
        <v>0</v>
      </c>
      <c r="U107" t="str">
        <f t="shared" si="197"/>
        <v>Nachname_9</v>
      </c>
      <c r="V107" t="s">
        <v>124</v>
      </c>
      <c r="W107" s="217" t="s">
        <v>384</v>
      </c>
      <c r="X107" s="49" t="s">
        <v>195</v>
      </c>
      <c r="Y107" s="49" t="s">
        <v>196</v>
      </c>
      <c r="Z107" t="s">
        <v>197</v>
      </c>
      <c r="AA107" t="s">
        <v>198</v>
      </c>
      <c r="AB107" t="s">
        <v>199</v>
      </c>
      <c r="AC107" t="s">
        <v>200</v>
      </c>
      <c r="AD107" t="s">
        <v>201</v>
      </c>
      <c r="AE107" t="s">
        <v>202</v>
      </c>
      <c r="AF107" t="s">
        <v>203</v>
      </c>
      <c r="AG107" t="s">
        <v>204</v>
      </c>
      <c r="AH107" t="s">
        <v>205</v>
      </c>
      <c r="AI107" t="s">
        <v>206</v>
      </c>
      <c r="AJ107" t="s">
        <v>207</v>
      </c>
      <c r="AK107" t="s">
        <v>208</v>
      </c>
      <c r="AL107" t="s">
        <v>209</v>
      </c>
      <c r="AM107" t="s">
        <v>210</v>
      </c>
      <c r="AN107" t="s">
        <v>211</v>
      </c>
    </row>
    <row r="108" spans="1:40" ht="15.75" hidden="1" outlineLevel="1" x14ac:dyDescent="0.25">
      <c r="A108" s="68">
        <f t="shared" ca="1" si="194"/>
        <v>0</v>
      </c>
      <c r="B108" s="237" t="s">
        <v>212</v>
      </c>
      <c r="C108" s="299"/>
      <c r="D108" s="222">
        <f t="shared" ca="1" si="179"/>
        <v>0</v>
      </c>
      <c r="E108" s="270">
        <f t="shared" ca="1" si="195"/>
        <v>0</v>
      </c>
      <c r="F108" s="270">
        <f t="shared" ca="1" si="196"/>
        <v>0</v>
      </c>
      <c r="G108" s="270">
        <f t="shared" ca="1" si="196"/>
        <v>0</v>
      </c>
      <c r="H108" s="270">
        <f t="shared" ca="1" si="196"/>
        <v>0</v>
      </c>
      <c r="I108" s="270">
        <f t="shared" ca="1" si="196"/>
        <v>0</v>
      </c>
      <c r="J108" s="270">
        <f t="shared" ca="1" si="196"/>
        <v>0</v>
      </c>
      <c r="K108" s="270">
        <f t="shared" ca="1" si="196"/>
        <v>0</v>
      </c>
      <c r="L108" s="270">
        <f t="shared" ca="1" si="196"/>
        <v>0</v>
      </c>
      <c r="M108" s="270">
        <f t="shared" ca="1" si="196"/>
        <v>0</v>
      </c>
      <c r="N108" s="270">
        <f t="shared" ca="1" si="196"/>
        <v>0</v>
      </c>
      <c r="O108" s="270">
        <f t="shared" ca="1" si="196"/>
        <v>0</v>
      </c>
      <c r="P108" s="270">
        <f t="shared" ca="1" si="196"/>
        <v>0</v>
      </c>
      <c r="Q108" s="270">
        <f t="shared" ca="1" si="196"/>
        <v>0</v>
      </c>
      <c r="R108" s="270">
        <f t="shared" ca="1" si="196"/>
        <v>0</v>
      </c>
      <c r="S108" s="270">
        <f t="shared" ca="1" si="196"/>
        <v>0</v>
      </c>
      <c r="T108" s="271">
        <f t="shared" ca="1" si="151"/>
        <v>0</v>
      </c>
      <c r="U108" t="str">
        <f t="shared" si="197"/>
        <v>Nachname_9</v>
      </c>
      <c r="V108" t="s">
        <v>124</v>
      </c>
      <c r="X108" s="49" t="s">
        <v>213</v>
      </c>
      <c r="Y108" s="49" t="s">
        <v>214</v>
      </c>
      <c r="Z108" t="s">
        <v>215</v>
      </c>
      <c r="AA108" t="s">
        <v>216</v>
      </c>
      <c r="AB108" t="s">
        <v>217</v>
      </c>
      <c r="AC108" t="s">
        <v>218</v>
      </c>
      <c r="AD108" t="s">
        <v>219</v>
      </c>
      <c r="AE108" t="s">
        <v>220</v>
      </c>
      <c r="AF108" t="s">
        <v>221</v>
      </c>
      <c r="AG108" t="s">
        <v>222</v>
      </c>
      <c r="AH108" t="s">
        <v>223</v>
      </c>
      <c r="AI108" t="s">
        <v>224</v>
      </c>
      <c r="AJ108" t="s">
        <v>225</v>
      </c>
      <c r="AK108" t="s">
        <v>226</v>
      </c>
      <c r="AL108" t="s">
        <v>227</v>
      </c>
      <c r="AM108" t="s">
        <v>228</v>
      </c>
      <c r="AN108" t="s">
        <v>229</v>
      </c>
    </row>
    <row r="109" spans="1:40" ht="15.75" hidden="1" outlineLevel="1" x14ac:dyDescent="0.25">
      <c r="A109" s="68">
        <f t="shared" ca="1" si="194"/>
        <v>0</v>
      </c>
      <c r="B109" s="238" t="s">
        <v>80</v>
      </c>
      <c r="C109" s="298">
        <f ca="1">INDIRECT($U109&amp;"!"&amp;W109)</f>
        <v>0</v>
      </c>
      <c r="D109" s="222">
        <f t="shared" ca="1" si="179"/>
        <v>0</v>
      </c>
      <c r="E109" s="270">
        <f t="shared" ca="1" si="195"/>
        <v>0</v>
      </c>
      <c r="F109" s="270">
        <f t="shared" ca="1" si="196"/>
        <v>0</v>
      </c>
      <c r="G109" s="270">
        <f t="shared" ca="1" si="196"/>
        <v>0</v>
      </c>
      <c r="H109" s="270">
        <f t="shared" ca="1" si="196"/>
        <v>0</v>
      </c>
      <c r="I109" s="270">
        <f t="shared" ca="1" si="196"/>
        <v>0</v>
      </c>
      <c r="J109" s="270">
        <f t="shared" ca="1" si="196"/>
        <v>0</v>
      </c>
      <c r="K109" s="270">
        <f t="shared" ca="1" si="196"/>
        <v>0</v>
      </c>
      <c r="L109" s="270">
        <f t="shared" ca="1" si="196"/>
        <v>0</v>
      </c>
      <c r="M109" s="270">
        <f t="shared" ca="1" si="196"/>
        <v>0</v>
      </c>
      <c r="N109" s="270">
        <f t="shared" ca="1" si="196"/>
        <v>0</v>
      </c>
      <c r="O109" s="270">
        <f t="shared" ca="1" si="196"/>
        <v>0</v>
      </c>
      <c r="P109" s="270">
        <f t="shared" ca="1" si="196"/>
        <v>0</v>
      </c>
      <c r="Q109" s="270">
        <f t="shared" ca="1" si="196"/>
        <v>0</v>
      </c>
      <c r="R109" s="270">
        <f t="shared" ca="1" si="196"/>
        <v>0</v>
      </c>
      <c r="S109" s="270">
        <f t="shared" ca="1" si="196"/>
        <v>0</v>
      </c>
      <c r="T109" s="271">
        <f t="shared" ca="1" si="151"/>
        <v>0</v>
      </c>
      <c r="U109" t="str">
        <f t="shared" si="197"/>
        <v>Nachname_9</v>
      </c>
      <c r="V109" t="s">
        <v>124</v>
      </c>
      <c r="W109" s="217" t="s">
        <v>385</v>
      </c>
      <c r="X109" s="49" t="s">
        <v>230</v>
      </c>
      <c r="Y109" s="49" t="s">
        <v>231</v>
      </c>
      <c r="Z109" t="s">
        <v>232</v>
      </c>
      <c r="AA109" t="s">
        <v>233</v>
      </c>
      <c r="AB109" t="s">
        <v>234</v>
      </c>
      <c r="AC109" t="s">
        <v>235</v>
      </c>
      <c r="AD109" t="s">
        <v>236</v>
      </c>
      <c r="AE109" t="s">
        <v>237</v>
      </c>
      <c r="AF109" t="s">
        <v>238</v>
      </c>
      <c r="AG109" t="s">
        <v>239</v>
      </c>
      <c r="AH109" t="s">
        <v>240</v>
      </c>
      <c r="AI109" t="s">
        <v>241</v>
      </c>
      <c r="AJ109" t="s">
        <v>242</v>
      </c>
      <c r="AK109" t="s">
        <v>243</v>
      </c>
      <c r="AL109" t="s">
        <v>244</v>
      </c>
      <c r="AM109" t="s">
        <v>245</v>
      </c>
      <c r="AN109" t="s">
        <v>246</v>
      </c>
    </row>
    <row r="110" spans="1:40" ht="15.75" hidden="1" outlineLevel="1" x14ac:dyDescent="0.25">
      <c r="A110" s="68">
        <f t="shared" ca="1" si="194"/>
        <v>0</v>
      </c>
      <c r="B110" s="238" t="s">
        <v>247</v>
      </c>
      <c r="C110" s="299"/>
      <c r="D110" s="222">
        <f t="shared" ca="1" si="179"/>
        <v>0</v>
      </c>
      <c r="E110" s="270">
        <f t="shared" ca="1" si="195"/>
        <v>0</v>
      </c>
      <c r="F110" s="270">
        <f t="shared" ca="1" si="196"/>
        <v>0</v>
      </c>
      <c r="G110" s="270">
        <f t="shared" ca="1" si="196"/>
        <v>0</v>
      </c>
      <c r="H110" s="270">
        <f t="shared" ca="1" si="196"/>
        <v>0</v>
      </c>
      <c r="I110" s="270">
        <f t="shared" ca="1" si="196"/>
        <v>0</v>
      </c>
      <c r="J110" s="270">
        <f t="shared" ca="1" si="196"/>
        <v>0</v>
      </c>
      <c r="K110" s="270">
        <f t="shared" ca="1" si="196"/>
        <v>0</v>
      </c>
      <c r="L110" s="270">
        <f t="shared" ca="1" si="196"/>
        <v>0</v>
      </c>
      <c r="M110" s="270">
        <f t="shared" ca="1" si="196"/>
        <v>0</v>
      </c>
      <c r="N110" s="270">
        <f t="shared" ca="1" si="196"/>
        <v>0</v>
      </c>
      <c r="O110" s="270">
        <f t="shared" ca="1" si="196"/>
        <v>0</v>
      </c>
      <c r="P110" s="270">
        <f t="shared" ca="1" si="196"/>
        <v>0</v>
      </c>
      <c r="Q110" s="270">
        <f t="shared" ca="1" si="196"/>
        <v>0</v>
      </c>
      <c r="R110" s="270">
        <f t="shared" ca="1" si="196"/>
        <v>0</v>
      </c>
      <c r="S110" s="270">
        <f t="shared" ca="1" si="196"/>
        <v>0</v>
      </c>
      <c r="T110" s="271">
        <f t="shared" ca="1" si="151"/>
        <v>0</v>
      </c>
      <c r="U110" t="str">
        <f t="shared" si="197"/>
        <v>Nachname_9</v>
      </c>
      <c r="V110" t="s">
        <v>124</v>
      </c>
      <c r="X110" s="49" t="s">
        <v>248</v>
      </c>
      <c r="Y110" s="49" t="s">
        <v>249</v>
      </c>
      <c r="Z110" t="s">
        <v>250</v>
      </c>
      <c r="AA110" t="s">
        <v>251</v>
      </c>
      <c r="AB110" t="s">
        <v>252</v>
      </c>
      <c r="AC110" t="s">
        <v>253</v>
      </c>
      <c r="AD110" t="s">
        <v>254</v>
      </c>
      <c r="AE110" t="s">
        <v>255</v>
      </c>
      <c r="AF110" t="s">
        <v>256</v>
      </c>
      <c r="AG110" t="s">
        <v>257</v>
      </c>
      <c r="AH110" t="s">
        <v>258</v>
      </c>
      <c r="AI110" t="s">
        <v>259</v>
      </c>
      <c r="AJ110" t="s">
        <v>260</v>
      </c>
      <c r="AK110" t="s">
        <v>261</v>
      </c>
      <c r="AL110" t="s">
        <v>262</v>
      </c>
      <c r="AM110" t="s">
        <v>263</v>
      </c>
      <c r="AN110" t="s">
        <v>264</v>
      </c>
    </row>
    <row r="111" spans="1:40" ht="15.75" hidden="1" outlineLevel="1" x14ac:dyDescent="0.25">
      <c r="A111" s="68">
        <f ca="1">A108</f>
        <v>0</v>
      </c>
      <c r="B111" s="61" t="s">
        <v>81</v>
      </c>
      <c r="C111" s="223">
        <f ca="1">INDIRECT($U111&amp;"!"&amp;W111)</f>
        <v>0</v>
      </c>
      <c r="D111" s="222">
        <f t="shared" ca="1" si="179"/>
        <v>0</v>
      </c>
      <c r="E111" s="270">
        <f t="shared" ca="1" si="195"/>
        <v>0</v>
      </c>
      <c r="F111" s="270">
        <f t="shared" ca="1" si="196"/>
        <v>0</v>
      </c>
      <c r="G111" s="270">
        <f t="shared" ca="1" si="196"/>
        <v>0</v>
      </c>
      <c r="H111" s="270">
        <f t="shared" ca="1" si="196"/>
        <v>0</v>
      </c>
      <c r="I111" s="270">
        <f t="shared" ca="1" si="196"/>
        <v>0</v>
      </c>
      <c r="J111" s="270">
        <f t="shared" ca="1" si="196"/>
        <v>0</v>
      </c>
      <c r="K111" s="270">
        <f t="shared" ca="1" si="196"/>
        <v>0</v>
      </c>
      <c r="L111" s="270">
        <f t="shared" ca="1" si="196"/>
        <v>0</v>
      </c>
      <c r="M111" s="270">
        <f t="shared" ca="1" si="196"/>
        <v>0</v>
      </c>
      <c r="N111" s="270">
        <f t="shared" ca="1" si="196"/>
        <v>0</v>
      </c>
      <c r="O111" s="270">
        <f t="shared" ca="1" si="196"/>
        <v>0</v>
      </c>
      <c r="P111" s="270">
        <f t="shared" ca="1" si="196"/>
        <v>0</v>
      </c>
      <c r="Q111" s="270">
        <f t="shared" ca="1" si="196"/>
        <v>0</v>
      </c>
      <c r="R111" s="270">
        <f t="shared" ca="1" si="196"/>
        <v>0</v>
      </c>
      <c r="S111" s="270">
        <f t="shared" ca="1" si="196"/>
        <v>0</v>
      </c>
      <c r="T111" s="271">
        <f t="shared" ca="1" si="151"/>
        <v>0</v>
      </c>
      <c r="U111" t="str">
        <f t="shared" si="197"/>
        <v>Nachname_9</v>
      </c>
      <c r="V111" t="s">
        <v>124</v>
      </c>
      <c r="W111" s="217" t="s">
        <v>386</v>
      </c>
      <c r="X111" s="49" t="s">
        <v>265</v>
      </c>
      <c r="Y111" s="49" t="s">
        <v>266</v>
      </c>
      <c r="Z111" t="s">
        <v>267</v>
      </c>
      <c r="AA111" t="s">
        <v>268</v>
      </c>
      <c r="AB111" t="s">
        <v>269</v>
      </c>
      <c r="AC111" t="s">
        <v>270</v>
      </c>
      <c r="AD111" t="s">
        <v>271</v>
      </c>
      <c r="AE111" t="s">
        <v>272</v>
      </c>
      <c r="AF111" t="s">
        <v>273</v>
      </c>
      <c r="AG111" t="s">
        <v>274</v>
      </c>
      <c r="AH111" t="s">
        <v>275</v>
      </c>
      <c r="AI111" t="s">
        <v>276</v>
      </c>
      <c r="AJ111" t="s">
        <v>277</v>
      </c>
      <c r="AK111" t="s">
        <v>278</v>
      </c>
      <c r="AL111" t="s">
        <v>279</v>
      </c>
      <c r="AM111" t="s">
        <v>280</v>
      </c>
      <c r="AN111" t="s">
        <v>281</v>
      </c>
    </row>
    <row r="112" spans="1:40" s="62" customFormat="1" ht="15.75" hidden="1" outlineLevel="1" x14ac:dyDescent="0.25">
      <c r="A112" s="63"/>
      <c r="B112" s="64" t="s">
        <v>389</v>
      </c>
      <c r="C112" s="224">
        <f t="shared" ref="C112:D112" ca="1" si="198">SUM(C103:C111)</f>
        <v>0</v>
      </c>
      <c r="D112" s="65">
        <f t="shared" ca="1" si="198"/>
        <v>0</v>
      </c>
      <c r="E112" s="278">
        <f t="shared" ref="E112:T112" ca="1" si="199">SUM(E103:E111)</f>
        <v>0</v>
      </c>
      <c r="F112" s="278">
        <f t="shared" ca="1" si="199"/>
        <v>0</v>
      </c>
      <c r="G112" s="278">
        <f t="shared" ca="1" si="199"/>
        <v>0</v>
      </c>
      <c r="H112" s="278">
        <f t="shared" ca="1" si="199"/>
        <v>0</v>
      </c>
      <c r="I112" s="278">
        <f t="shared" ca="1" si="199"/>
        <v>0</v>
      </c>
      <c r="J112" s="278">
        <f t="shared" ca="1" si="199"/>
        <v>0</v>
      </c>
      <c r="K112" s="278">
        <f t="shared" ca="1" si="199"/>
        <v>0</v>
      </c>
      <c r="L112" s="278">
        <f t="shared" ca="1" si="199"/>
        <v>0</v>
      </c>
      <c r="M112" s="278">
        <f t="shared" ca="1" si="199"/>
        <v>0</v>
      </c>
      <c r="N112" s="278">
        <f t="shared" ca="1" si="199"/>
        <v>0</v>
      </c>
      <c r="O112" s="278">
        <f t="shared" ca="1" si="199"/>
        <v>0</v>
      </c>
      <c r="P112" s="278">
        <f t="shared" ca="1" si="199"/>
        <v>0</v>
      </c>
      <c r="Q112" s="278">
        <f t="shared" ca="1" si="199"/>
        <v>0</v>
      </c>
      <c r="R112" s="278">
        <f t="shared" ca="1" si="199"/>
        <v>0</v>
      </c>
      <c r="S112" s="278">
        <f t="shared" ca="1" si="199"/>
        <v>0</v>
      </c>
      <c r="T112" s="278">
        <f t="shared" ca="1" si="199"/>
        <v>0</v>
      </c>
      <c r="X112" s="66"/>
      <c r="Y112" s="66"/>
    </row>
    <row r="113" spans="1:40" ht="15.75" collapsed="1" x14ac:dyDescent="0.25">
      <c r="A113" s="67" t="s">
        <v>287</v>
      </c>
      <c r="B113" s="226"/>
      <c r="C113" s="225"/>
      <c r="D113" s="226"/>
      <c r="E113" s="279"/>
      <c r="F113" s="279"/>
      <c r="G113" s="279"/>
      <c r="H113" s="279"/>
      <c r="I113" s="279"/>
      <c r="J113" s="279"/>
      <c r="K113" s="279"/>
      <c r="L113" s="279"/>
      <c r="M113" s="279"/>
      <c r="N113" s="279"/>
      <c r="O113" s="279"/>
      <c r="P113" s="279"/>
      <c r="Q113" s="279"/>
      <c r="R113" s="279"/>
      <c r="S113" s="279"/>
      <c r="T113" s="280"/>
    </row>
    <row r="114" spans="1:40" ht="15.75" hidden="1" outlineLevel="1" x14ac:dyDescent="0.25">
      <c r="A114" s="60">
        <f ca="1">INDIRECT($U114&amp;"!"&amp;V114)</f>
        <v>0</v>
      </c>
      <c r="B114" s="232" t="s">
        <v>77</v>
      </c>
      <c r="C114" s="298">
        <f ca="1">INDIRECT($U114&amp;"!"&amp;W114)</f>
        <v>0</v>
      </c>
      <c r="D114" s="222">
        <f t="shared" ref="D114:D122" ca="1" si="200">INDIRECT($U114&amp;"!"&amp;X114)</f>
        <v>0</v>
      </c>
      <c r="E114" s="270">
        <f ca="1">INDIRECT($U114&amp;"!"&amp;Z114)</f>
        <v>0</v>
      </c>
      <c r="F114" s="270">
        <f t="shared" ref="F114" ca="1" si="201">INDIRECT($U114&amp;"!"&amp;AA114)</f>
        <v>0</v>
      </c>
      <c r="G114" s="270">
        <f t="shared" ref="G114" ca="1" si="202">INDIRECT($U114&amp;"!"&amp;AB114)</f>
        <v>0</v>
      </c>
      <c r="H114" s="270">
        <f t="shared" ref="H114" ca="1" si="203">INDIRECT($U114&amp;"!"&amp;AC114)</f>
        <v>0</v>
      </c>
      <c r="I114" s="270">
        <f t="shared" ref="I114" ca="1" si="204">INDIRECT($U114&amp;"!"&amp;AD114)</f>
        <v>0</v>
      </c>
      <c r="J114" s="270">
        <f t="shared" ref="J114" ca="1" si="205">INDIRECT($U114&amp;"!"&amp;AE114)</f>
        <v>0</v>
      </c>
      <c r="K114" s="270">
        <f t="shared" ref="K114" ca="1" si="206">INDIRECT($U114&amp;"!"&amp;AF114)</f>
        <v>0</v>
      </c>
      <c r="L114" s="270">
        <f t="shared" ref="L114" ca="1" si="207">INDIRECT($U114&amp;"!"&amp;AG114)</f>
        <v>0</v>
      </c>
      <c r="M114" s="270">
        <f t="shared" ref="M114" ca="1" si="208">INDIRECT($U114&amp;"!"&amp;AH114)</f>
        <v>0</v>
      </c>
      <c r="N114" s="270">
        <f t="shared" ref="N114" ca="1" si="209">INDIRECT($U114&amp;"!"&amp;AI114)</f>
        <v>0</v>
      </c>
      <c r="O114" s="270">
        <f t="shared" ref="O114" ca="1" si="210">INDIRECT($U114&amp;"!"&amp;AJ114)</f>
        <v>0</v>
      </c>
      <c r="P114" s="270">
        <f t="shared" ref="P114" ca="1" si="211">INDIRECT($U114&amp;"!"&amp;AK114)</f>
        <v>0</v>
      </c>
      <c r="Q114" s="270">
        <f t="shared" ref="Q114" ca="1" si="212">INDIRECT($U114&amp;"!"&amp;AL114)</f>
        <v>0</v>
      </c>
      <c r="R114" s="270">
        <f t="shared" ref="R114" ca="1" si="213">INDIRECT($U114&amp;"!"&amp;AM114)</f>
        <v>0</v>
      </c>
      <c r="S114" s="270">
        <f t="shared" ref="S114" ca="1" si="214">INDIRECT($U114&amp;"!"&amp;AN114)</f>
        <v>0</v>
      </c>
      <c r="T114" s="271">
        <f t="shared" ref="T114:T122" ca="1" si="215">SUM(E114:S114)</f>
        <v>0</v>
      </c>
      <c r="U114" t="str">
        <f>A113</f>
        <v>Nachname_10</v>
      </c>
      <c r="V114" t="s">
        <v>124</v>
      </c>
      <c r="W114" s="217" t="s">
        <v>382</v>
      </c>
      <c r="X114" s="49" t="s">
        <v>125</v>
      </c>
      <c r="Y114" s="49" t="s">
        <v>126</v>
      </c>
      <c r="Z114" t="s">
        <v>127</v>
      </c>
      <c r="AA114" t="s">
        <v>128</v>
      </c>
      <c r="AB114" t="s">
        <v>129</v>
      </c>
      <c r="AC114" t="s">
        <v>130</v>
      </c>
      <c r="AD114" t="s">
        <v>131</v>
      </c>
      <c r="AE114" t="s">
        <v>132</v>
      </c>
      <c r="AF114" t="s">
        <v>133</v>
      </c>
      <c r="AG114" t="s">
        <v>134</v>
      </c>
      <c r="AH114" t="s">
        <v>135</v>
      </c>
      <c r="AI114" t="s">
        <v>136</v>
      </c>
      <c r="AJ114" t="s">
        <v>137</v>
      </c>
      <c r="AK114" t="s">
        <v>138</v>
      </c>
      <c r="AL114" t="s">
        <v>139</v>
      </c>
      <c r="AM114" t="s">
        <v>140</v>
      </c>
      <c r="AN114" t="s">
        <v>141</v>
      </c>
    </row>
    <row r="115" spans="1:40" ht="15.75" hidden="1" outlineLevel="1" x14ac:dyDescent="0.25">
      <c r="A115" s="68">
        <f t="shared" ref="A115:A121" ca="1" si="216">A114</f>
        <v>0</v>
      </c>
      <c r="B115" s="233" t="s">
        <v>142</v>
      </c>
      <c r="C115" s="299"/>
      <c r="D115" s="222">
        <f t="shared" ca="1" si="200"/>
        <v>0</v>
      </c>
      <c r="E115" s="270">
        <f t="shared" ref="E115:E122" ca="1" si="217">INDIRECT($U115&amp;"!"&amp;Z115)</f>
        <v>0</v>
      </c>
      <c r="F115" s="270">
        <f t="shared" ref="F115:S122" ca="1" si="218">INDIRECT($U115&amp;"!"&amp;Z115)</f>
        <v>0</v>
      </c>
      <c r="G115" s="270">
        <f t="shared" ca="1" si="218"/>
        <v>0</v>
      </c>
      <c r="H115" s="270">
        <f t="shared" ca="1" si="218"/>
        <v>0</v>
      </c>
      <c r="I115" s="270">
        <f t="shared" ca="1" si="218"/>
        <v>0</v>
      </c>
      <c r="J115" s="270">
        <f t="shared" ca="1" si="218"/>
        <v>0</v>
      </c>
      <c r="K115" s="270">
        <f t="shared" ca="1" si="218"/>
        <v>0</v>
      </c>
      <c r="L115" s="270">
        <f t="shared" ca="1" si="218"/>
        <v>0</v>
      </c>
      <c r="M115" s="270">
        <f t="shared" ca="1" si="218"/>
        <v>0</v>
      </c>
      <c r="N115" s="270">
        <f t="shared" ca="1" si="218"/>
        <v>0</v>
      </c>
      <c r="O115" s="270">
        <f t="shared" ca="1" si="218"/>
        <v>0</v>
      </c>
      <c r="P115" s="270">
        <f t="shared" ca="1" si="218"/>
        <v>0</v>
      </c>
      <c r="Q115" s="270">
        <f t="shared" ca="1" si="218"/>
        <v>0</v>
      </c>
      <c r="R115" s="270">
        <f t="shared" ca="1" si="218"/>
        <v>0</v>
      </c>
      <c r="S115" s="270">
        <f t="shared" ca="1" si="218"/>
        <v>0</v>
      </c>
      <c r="T115" s="271">
        <f t="shared" ca="1" si="215"/>
        <v>0</v>
      </c>
      <c r="U115" t="str">
        <f t="shared" ref="U115:U122" si="219">U114</f>
        <v>Nachname_10</v>
      </c>
      <c r="V115" t="s">
        <v>124</v>
      </c>
      <c r="X115" s="49" t="s">
        <v>143</v>
      </c>
      <c r="Y115" s="49" t="s">
        <v>144</v>
      </c>
      <c r="Z115" t="s">
        <v>145</v>
      </c>
      <c r="AA115" t="s">
        <v>146</v>
      </c>
      <c r="AB115" t="s">
        <v>147</v>
      </c>
      <c r="AC115" t="s">
        <v>148</v>
      </c>
      <c r="AD115" t="s">
        <v>149</v>
      </c>
      <c r="AE115" t="s">
        <v>150</v>
      </c>
      <c r="AF115" t="s">
        <v>151</v>
      </c>
      <c r="AG115" t="s">
        <v>152</v>
      </c>
      <c r="AH115" t="s">
        <v>153</v>
      </c>
      <c r="AI115" t="s">
        <v>154</v>
      </c>
      <c r="AJ115" t="s">
        <v>155</v>
      </c>
      <c r="AK115" t="s">
        <v>156</v>
      </c>
      <c r="AL115" t="s">
        <v>157</v>
      </c>
      <c r="AM115" t="s">
        <v>158</v>
      </c>
      <c r="AN115" t="s">
        <v>159</v>
      </c>
    </row>
    <row r="116" spans="1:40" ht="15.75" hidden="1" outlineLevel="1" x14ac:dyDescent="0.25">
      <c r="A116" s="68">
        <f t="shared" ca="1" si="216"/>
        <v>0</v>
      </c>
      <c r="B116" s="234" t="s">
        <v>78</v>
      </c>
      <c r="C116" s="298">
        <f ca="1">INDIRECT($U116&amp;"!"&amp;W116)</f>
        <v>0</v>
      </c>
      <c r="D116" s="222">
        <f t="shared" ca="1" si="200"/>
        <v>0</v>
      </c>
      <c r="E116" s="270">
        <f t="shared" ca="1" si="217"/>
        <v>0</v>
      </c>
      <c r="F116" s="270">
        <f t="shared" ca="1" si="218"/>
        <v>0</v>
      </c>
      <c r="G116" s="270">
        <f t="shared" ca="1" si="218"/>
        <v>0</v>
      </c>
      <c r="H116" s="270">
        <f t="shared" ca="1" si="218"/>
        <v>0</v>
      </c>
      <c r="I116" s="270">
        <f t="shared" ca="1" si="218"/>
        <v>0</v>
      </c>
      <c r="J116" s="270">
        <f t="shared" ca="1" si="218"/>
        <v>0</v>
      </c>
      <c r="K116" s="270">
        <f t="shared" ca="1" si="218"/>
        <v>0</v>
      </c>
      <c r="L116" s="270">
        <f t="shared" ca="1" si="218"/>
        <v>0</v>
      </c>
      <c r="M116" s="270">
        <f t="shared" ca="1" si="218"/>
        <v>0</v>
      </c>
      <c r="N116" s="270">
        <f t="shared" ca="1" si="218"/>
        <v>0</v>
      </c>
      <c r="O116" s="270">
        <f t="shared" ca="1" si="218"/>
        <v>0</v>
      </c>
      <c r="P116" s="270">
        <f t="shared" ca="1" si="218"/>
        <v>0</v>
      </c>
      <c r="Q116" s="270">
        <f t="shared" ca="1" si="218"/>
        <v>0</v>
      </c>
      <c r="R116" s="270">
        <f t="shared" ca="1" si="218"/>
        <v>0</v>
      </c>
      <c r="S116" s="270">
        <f t="shared" ca="1" si="218"/>
        <v>0</v>
      </c>
      <c r="T116" s="271">
        <f t="shared" ca="1" si="215"/>
        <v>0</v>
      </c>
      <c r="U116" t="str">
        <f t="shared" si="219"/>
        <v>Nachname_10</v>
      </c>
      <c r="V116" t="s">
        <v>124</v>
      </c>
      <c r="W116" s="217" t="s">
        <v>383</v>
      </c>
      <c r="X116" s="49" t="s">
        <v>160</v>
      </c>
      <c r="Y116" s="49" t="s">
        <v>161</v>
      </c>
      <c r="Z116" t="s">
        <v>162</v>
      </c>
      <c r="AA116" t="s">
        <v>163</v>
      </c>
      <c r="AB116" t="s">
        <v>164</v>
      </c>
      <c r="AC116" t="s">
        <v>165</v>
      </c>
      <c r="AD116" t="s">
        <v>166</v>
      </c>
      <c r="AE116" t="s">
        <v>167</v>
      </c>
      <c r="AF116" t="s">
        <v>168</v>
      </c>
      <c r="AG116" t="s">
        <v>169</v>
      </c>
      <c r="AH116" t="s">
        <v>170</v>
      </c>
      <c r="AI116" t="s">
        <v>171</v>
      </c>
      <c r="AJ116" t="s">
        <v>172</v>
      </c>
      <c r="AK116" t="s">
        <v>173</v>
      </c>
      <c r="AL116" t="s">
        <v>174</v>
      </c>
      <c r="AM116" t="s">
        <v>175</v>
      </c>
      <c r="AN116" t="s">
        <v>176</v>
      </c>
    </row>
    <row r="117" spans="1:40" ht="15.75" hidden="1" outlineLevel="1" x14ac:dyDescent="0.25">
      <c r="A117" s="68">
        <f t="shared" ca="1" si="216"/>
        <v>0</v>
      </c>
      <c r="B117" s="235" t="s">
        <v>177</v>
      </c>
      <c r="C117" s="299"/>
      <c r="D117" s="222">
        <f t="shared" ca="1" si="200"/>
        <v>0</v>
      </c>
      <c r="E117" s="270">
        <f t="shared" ca="1" si="217"/>
        <v>0</v>
      </c>
      <c r="F117" s="270">
        <f t="shared" ca="1" si="218"/>
        <v>0</v>
      </c>
      <c r="G117" s="270">
        <f t="shared" ca="1" si="218"/>
        <v>0</v>
      </c>
      <c r="H117" s="270">
        <f t="shared" ca="1" si="218"/>
        <v>0</v>
      </c>
      <c r="I117" s="270">
        <f t="shared" ca="1" si="218"/>
        <v>0</v>
      </c>
      <c r="J117" s="270">
        <f t="shared" ca="1" si="218"/>
        <v>0</v>
      </c>
      <c r="K117" s="270">
        <f t="shared" ca="1" si="218"/>
        <v>0</v>
      </c>
      <c r="L117" s="270">
        <f t="shared" ca="1" si="218"/>
        <v>0</v>
      </c>
      <c r="M117" s="270">
        <f t="shared" ca="1" si="218"/>
        <v>0</v>
      </c>
      <c r="N117" s="270">
        <f t="shared" ca="1" si="218"/>
        <v>0</v>
      </c>
      <c r="O117" s="270">
        <f t="shared" ca="1" si="218"/>
        <v>0</v>
      </c>
      <c r="P117" s="270">
        <f t="shared" ca="1" si="218"/>
        <v>0</v>
      </c>
      <c r="Q117" s="270">
        <f t="shared" ca="1" si="218"/>
        <v>0</v>
      </c>
      <c r="R117" s="270">
        <f t="shared" ca="1" si="218"/>
        <v>0</v>
      </c>
      <c r="S117" s="270">
        <f t="shared" ca="1" si="218"/>
        <v>0</v>
      </c>
      <c r="T117" s="271">
        <f t="shared" ca="1" si="215"/>
        <v>0</v>
      </c>
      <c r="U117" t="str">
        <f t="shared" si="219"/>
        <v>Nachname_10</v>
      </c>
      <c r="V117" t="s">
        <v>124</v>
      </c>
      <c r="X117" s="49" t="s">
        <v>178</v>
      </c>
      <c r="Y117" s="49" t="s">
        <v>179</v>
      </c>
      <c r="Z117" t="s">
        <v>180</v>
      </c>
      <c r="AA117" t="s">
        <v>181</v>
      </c>
      <c r="AB117" t="s">
        <v>182</v>
      </c>
      <c r="AC117" t="s">
        <v>183</v>
      </c>
      <c r="AD117" t="s">
        <v>184</v>
      </c>
      <c r="AE117" t="s">
        <v>185</v>
      </c>
      <c r="AF117" t="s">
        <v>186</v>
      </c>
      <c r="AG117" t="s">
        <v>187</v>
      </c>
      <c r="AH117" t="s">
        <v>188</v>
      </c>
      <c r="AI117" t="s">
        <v>189</v>
      </c>
      <c r="AJ117" t="s">
        <v>190</v>
      </c>
      <c r="AK117" t="s">
        <v>191</v>
      </c>
      <c r="AL117" t="s">
        <v>192</v>
      </c>
      <c r="AM117" t="s">
        <v>193</v>
      </c>
      <c r="AN117" t="s">
        <v>194</v>
      </c>
    </row>
    <row r="118" spans="1:40" ht="15.75" hidden="1" outlineLevel="1" x14ac:dyDescent="0.25">
      <c r="A118" s="68">
        <f t="shared" ca="1" si="216"/>
        <v>0</v>
      </c>
      <c r="B118" s="236" t="s">
        <v>79</v>
      </c>
      <c r="C118" s="298">
        <f ca="1">INDIRECT($U118&amp;"!"&amp;W118)</f>
        <v>0</v>
      </c>
      <c r="D118" s="222">
        <f t="shared" ca="1" si="200"/>
        <v>0</v>
      </c>
      <c r="E118" s="270">
        <f t="shared" ca="1" si="217"/>
        <v>0</v>
      </c>
      <c r="F118" s="270">
        <f t="shared" ca="1" si="218"/>
        <v>0</v>
      </c>
      <c r="G118" s="270">
        <f t="shared" ca="1" si="218"/>
        <v>0</v>
      </c>
      <c r="H118" s="270">
        <f t="shared" ca="1" si="218"/>
        <v>0</v>
      </c>
      <c r="I118" s="270">
        <f t="shared" ca="1" si="218"/>
        <v>0</v>
      </c>
      <c r="J118" s="270">
        <f t="shared" ca="1" si="218"/>
        <v>0</v>
      </c>
      <c r="K118" s="270">
        <f t="shared" ca="1" si="218"/>
        <v>0</v>
      </c>
      <c r="L118" s="270">
        <f t="shared" ca="1" si="218"/>
        <v>0</v>
      </c>
      <c r="M118" s="270">
        <f t="shared" ca="1" si="218"/>
        <v>0</v>
      </c>
      <c r="N118" s="270">
        <f t="shared" ca="1" si="218"/>
        <v>0</v>
      </c>
      <c r="O118" s="270">
        <f t="shared" ca="1" si="218"/>
        <v>0</v>
      </c>
      <c r="P118" s="270">
        <f t="shared" ca="1" si="218"/>
        <v>0</v>
      </c>
      <c r="Q118" s="270">
        <f t="shared" ca="1" si="218"/>
        <v>0</v>
      </c>
      <c r="R118" s="270">
        <f t="shared" ca="1" si="218"/>
        <v>0</v>
      </c>
      <c r="S118" s="270">
        <f t="shared" ca="1" si="218"/>
        <v>0</v>
      </c>
      <c r="T118" s="271">
        <f t="shared" ca="1" si="215"/>
        <v>0</v>
      </c>
      <c r="U118" t="str">
        <f t="shared" si="219"/>
        <v>Nachname_10</v>
      </c>
      <c r="V118" t="s">
        <v>124</v>
      </c>
      <c r="W118" s="217" t="s">
        <v>384</v>
      </c>
      <c r="X118" s="49" t="s">
        <v>195</v>
      </c>
      <c r="Y118" s="49" t="s">
        <v>196</v>
      </c>
      <c r="Z118" t="s">
        <v>197</v>
      </c>
      <c r="AA118" t="s">
        <v>198</v>
      </c>
      <c r="AB118" t="s">
        <v>199</v>
      </c>
      <c r="AC118" t="s">
        <v>200</v>
      </c>
      <c r="AD118" t="s">
        <v>201</v>
      </c>
      <c r="AE118" t="s">
        <v>202</v>
      </c>
      <c r="AF118" t="s">
        <v>203</v>
      </c>
      <c r="AG118" t="s">
        <v>204</v>
      </c>
      <c r="AH118" t="s">
        <v>205</v>
      </c>
      <c r="AI118" t="s">
        <v>206</v>
      </c>
      <c r="AJ118" t="s">
        <v>207</v>
      </c>
      <c r="AK118" t="s">
        <v>208</v>
      </c>
      <c r="AL118" t="s">
        <v>209</v>
      </c>
      <c r="AM118" t="s">
        <v>210</v>
      </c>
      <c r="AN118" t="s">
        <v>211</v>
      </c>
    </row>
    <row r="119" spans="1:40" ht="15.75" hidden="1" outlineLevel="1" x14ac:dyDescent="0.25">
      <c r="A119" s="68">
        <f t="shared" ca="1" si="216"/>
        <v>0</v>
      </c>
      <c r="B119" s="237" t="s">
        <v>212</v>
      </c>
      <c r="C119" s="299"/>
      <c r="D119" s="222">
        <f t="shared" ca="1" si="200"/>
        <v>0</v>
      </c>
      <c r="E119" s="270">
        <f t="shared" ca="1" si="217"/>
        <v>0</v>
      </c>
      <c r="F119" s="270">
        <f t="shared" ca="1" si="218"/>
        <v>0</v>
      </c>
      <c r="G119" s="270">
        <f t="shared" ca="1" si="218"/>
        <v>0</v>
      </c>
      <c r="H119" s="270">
        <f t="shared" ca="1" si="218"/>
        <v>0</v>
      </c>
      <c r="I119" s="270">
        <f t="shared" ca="1" si="218"/>
        <v>0</v>
      </c>
      <c r="J119" s="270">
        <f t="shared" ca="1" si="218"/>
        <v>0</v>
      </c>
      <c r="K119" s="270">
        <f t="shared" ca="1" si="218"/>
        <v>0</v>
      </c>
      <c r="L119" s="270">
        <f t="shared" ca="1" si="218"/>
        <v>0</v>
      </c>
      <c r="M119" s="270">
        <f t="shared" ca="1" si="218"/>
        <v>0</v>
      </c>
      <c r="N119" s="270">
        <f t="shared" ca="1" si="218"/>
        <v>0</v>
      </c>
      <c r="O119" s="270">
        <f t="shared" ca="1" si="218"/>
        <v>0</v>
      </c>
      <c r="P119" s="270">
        <f t="shared" ca="1" si="218"/>
        <v>0</v>
      </c>
      <c r="Q119" s="270">
        <f t="shared" ca="1" si="218"/>
        <v>0</v>
      </c>
      <c r="R119" s="270">
        <f t="shared" ca="1" si="218"/>
        <v>0</v>
      </c>
      <c r="S119" s="270">
        <f t="shared" ca="1" si="218"/>
        <v>0</v>
      </c>
      <c r="T119" s="271">
        <f t="shared" ca="1" si="215"/>
        <v>0</v>
      </c>
      <c r="U119" t="str">
        <f t="shared" si="219"/>
        <v>Nachname_10</v>
      </c>
      <c r="V119" t="s">
        <v>124</v>
      </c>
      <c r="X119" s="49" t="s">
        <v>213</v>
      </c>
      <c r="Y119" s="49" t="s">
        <v>214</v>
      </c>
      <c r="Z119" t="s">
        <v>215</v>
      </c>
      <c r="AA119" t="s">
        <v>216</v>
      </c>
      <c r="AB119" t="s">
        <v>217</v>
      </c>
      <c r="AC119" t="s">
        <v>218</v>
      </c>
      <c r="AD119" t="s">
        <v>219</v>
      </c>
      <c r="AE119" t="s">
        <v>220</v>
      </c>
      <c r="AF119" t="s">
        <v>221</v>
      </c>
      <c r="AG119" t="s">
        <v>222</v>
      </c>
      <c r="AH119" t="s">
        <v>223</v>
      </c>
      <c r="AI119" t="s">
        <v>224</v>
      </c>
      <c r="AJ119" t="s">
        <v>225</v>
      </c>
      <c r="AK119" t="s">
        <v>226</v>
      </c>
      <c r="AL119" t="s">
        <v>227</v>
      </c>
      <c r="AM119" t="s">
        <v>228</v>
      </c>
      <c r="AN119" t="s">
        <v>229</v>
      </c>
    </row>
    <row r="120" spans="1:40" ht="15.75" hidden="1" outlineLevel="1" x14ac:dyDescent="0.25">
      <c r="A120" s="68">
        <f t="shared" ca="1" si="216"/>
        <v>0</v>
      </c>
      <c r="B120" s="238" t="s">
        <v>80</v>
      </c>
      <c r="C120" s="298">
        <f ca="1">INDIRECT($U120&amp;"!"&amp;W120)</f>
        <v>0</v>
      </c>
      <c r="D120" s="222">
        <f t="shared" ca="1" si="200"/>
        <v>0</v>
      </c>
      <c r="E120" s="270">
        <f t="shared" ca="1" si="217"/>
        <v>0</v>
      </c>
      <c r="F120" s="270">
        <f t="shared" ca="1" si="218"/>
        <v>0</v>
      </c>
      <c r="G120" s="270">
        <f t="shared" ca="1" si="218"/>
        <v>0</v>
      </c>
      <c r="H120" s="270">
        <f t="shared" ca="1" si="218"/>
        <v>0</v>
      </c>
      <c r="I120" s="270">
        <f t="shared" ca="1" si="218"/>
        <v>0</v>
      </c>
      <c r="J120" s="270">
        <f t="shared" ca="1" si="218"/>
        <v>0</v>
      </c>
      <c r="K120" s="270">
        <f t="shared" ca="1" si="218"/>
        <v>0</v>
      </c>
      <c r="L120" s="270">
        <f t="shared" ca="1" si="218"/>
        <v>0</v>
      </c>
      <c r="M120" s="270">
        <f t="shared" ca="1" si="218"/>
        <v>0</v>
      </c>
      <c r="N120" s="270">
        <f t="shared" ca="1" si="218"/>
        <v>0</v>
      </c>
      <c r="O120" s="270">
        <f t="shared" ca="1" si="218"/>
        <v>0</v>
      </c>
      <c r="P120" s="270">
        <f t="shared" ca="1" si="218"/>
        <v>0</v>
      </c>
      <c r="Q120" s="270">
        <f t="shared" ca="1" si="218"/>
        <v>0</v>
      </c>
      <c r="R120" s="270">
        <f t="shared" ca="1" si="218"/>
        <v>0</v>
      </c>
      <c r="S120" s="270">
        <f t="shared" ca="1" si="218"/>
        <v>0</v>
      </c>
      <c r="T120" s="271">
        <f t="shared" ca="1" si="215"/>
        <v>0</v>
      </c>
      <c r="U120" t="str">
        <f t="shared" si="219"/>
        <v>Nachname_10</v>
      </c>
      <c r="V120" t="s">
        <v>124</v>
      </c>
      <c r="W120" s="217" t="s">
        <v>385</v>
      </c>
      <c r="X120" s="49" t="s">
        <v>230</v>
      </c>
      <c r="Y120" s="49" t="s">
        <v>231</v>
      </c>
      <c r="Z120" t="s">
        <v>232</v>
      </c>
      <c r="AA120" t="s">
        <v>233</v>
      </c>
      <c r="AB120" t="s">
        <v>234</v>
      </c>
      <c r="AC120" t="s">
        <v>235</v>
      </c>
      <c r="AD120" t="s">
        <v>236</v>
      </c>
      <c r="AE120" t="s">
        <v>237</v>
      </c>
      <c r="AF120" t="s">
        <v>238</v>
      </c>
      <c r="AG120" t="s">
        <v>239</v>
      </c>
      <c r="AH120" t="s">
        <v>240</v>
      </c>
      <c r="AI120" t="s">
        <v>241</v>
      </c>
      <c r="AJ120" t="s">
        <v>242</v>
      </c>
      <c r="AK120" t="s">
        <v>243</v>
      </c>
      <c r="AL120" t="s">
        <v>244</v>
      </c>
      <c r="AM120" t="s">
        <v>245</v>
      </c>
      <c r="AN120" t="s">
        <v>246</v>
      </c>
    </row>
    <row r="121" spans="1:40" ht="15.75" hidden="1" outlineLevel="1" x14ac:dyDescent="0.25">
      <c r="A121" s="68">
        <f t="shared" ca="1" si="216"/>
        <v>0</v>
      </c>
      <c r="B121" s="238" t="s">
        <v>247</v>
      </c>
      <c r="C121" s="299"/>
      <c r="D121" s="222">
        <f t="shared" ca="1" si="200"/>
        <v>0</v>
      </c>
      <c r="E121" s="270">
        <f t="shared" ca="1" si="217"/>
        <v>0</v>
      </c>
      <c r="F121" s="270">
        <f t="shared" ca="1" si="218"/>
        <v>0</v>
      </c>
      <c r="G121" s="270">
        <f t="shared" ca="1" si="218"/>
        <v>0</v>
      </c>
      <c r="H121" s="270">
        <f t="shared" ca="1" si="218"/>
        <v>0</v>
      </c>
      <c r="I121" s="270">
        <f t="shared" ca="1" si="218"/>
        <v>0</v>
      </c>
      <c r="J121" s="270">
        <f t="shared" ca="1" si="218"/>
        <v>0</v>
      </c>
      <c r="K121" s="270">
        <f t="shared" ca="1" si="218"/>
        <v>0</v>
      </c>
      <c r="L121" s="270">
        <f t="shared" ca="1" si="218"/>
        <v>0</v>
      </c>
      <c r="M121" s="270">
        <f t="shared" ca="1" si="218"/>
        <v>0</v>
      </c>
      <c r="N121" s="270">
        <f t="shared" ca="1" si="218"/>
        <v>0</v>
      </c>
      <c r="O121" s="270">
        <f t="shared" ca="1" si="218"/>
        <v>0</v>
      </c>
      <c r="P121" s="270">
        <f t="shared" ca="1" si="218"/>
        <v>0</v>
      </c>
      <c r="Q121" s="270">
        <f t="shared" ca="1" si="218"/>
        <v>0</v>
      </c>
      <c r="R121" s="270">
        <f t="shared" ca="1" si="218"/>
        <v>0</v>
      </c>
      <c r="S121" s="270">
        <f t="shared" ca="1" si="218"/>
        <v>0</v>
      </c>
      <c r="T121" s="271">
        <f t="shared" ca="1" si="215"/>
        <v>0</v>
      </c>
      <c r="U121" t="str">
        <f t="shared" si="219"/>
        <v>Nachname_10</v>
      </c>
      <c r="V121" t="s">
        <v>124</v>
      </c>
      <c r="X121" s="49" t="s">
        <v>248</v>
      </c>
      <c r="Y121" s="49" t="s">
        <v>249</v>
      </c>
      <c r="Z121" t="s">
        <v>250</v>
      </c>
      <c r="AA121" t="s">
        <v>251</v>
      </c>
      <c r="AB121" t="s">
        <v>252</v>
      </c>
      <c r="AC121" t="s">
        <v>253</v>
      </c>
      <c r="AD121" t="s">
        <v>254</v>
      </c>
      <c r="AE121" t="s">
        <v>255</v>
      </c>
      <c r="AF121" t="s">
        <v>256</v>
      </c>
      <c r="AG121" t="s">
        <v>257</v>
      </c>
      <c r="AH121" t="s">
        <v>258</v>
      </c>
      <c r="AI121" t="s">
        <v>259</v>
      </c>
      <c r="AJ121" t="s">
        <v>260</v>
      </c>
      <c r="AK121" t="s">
        <v>261</v>
      </c>
      <c r="AL121" t="s">
        <v>262</v>
      </c>
      <c r="AM121" t="s">
        <v>263</v>
      </c>
      <c r="AN121" t="s">
        <v>264</v>
      </c>
    </row>
    <row r="122" spans="1:40" ht="15.75" hidden="1" outlineLevel="1" x14ac:dyDescent="0.25">
      <c r="A122" s="68">
        <f ca="1">A119</f>
        <v>0</v>
      </c>
      <c r="B122" s="61" t="s">
        <v>81</v>
      </c>
      <c r="C122" s="223">
        <f ca="1">INDIRECT($U122&amp;"!"&amp;W122)</f>
        <v>0</v>
      </c>
      <c r="D122" s="222">
        <f t="shared" ca="1" si="200"/>
        <v>0</v>
      </c>
      <c r="E122" s="270">
        <f t="shared" ca="1" si="217"/>
        <v>0</v>
      </c>
      <c r="F122" s="270">
        <f t="shared" ca="1" si="218"/>
        <v>0</v>
      </c>
      <c r="G122" s="270">
        <f t="shared" ca="1" si="218"/>
        <v>0</v>
      </c>
      <c r="H122" s="270">
        <f t="shared" ca="1" si="218"/>
        <v>0</v>
      </c>
      <c r="I122" s="270">
        <f t="shared" ca="1" si="218"/>
        <v>0</v>
      </c>
      <c r="J122" s="270">
        <f t="shared" ca="1" si="218"/>
        <v>0</v>
      </c>
      <c r="K122" s="270">
        <f t="shared" ca="1" si="218"/>
        <v>0</v>
      </c>
      <c r="L122" s="270">
        <f t="shared" ca="1" si="218"/>
        <v>0</v>
      </c>
      <c r="M122" s="270">
        <f t="shared" ca="1" si="218"/>
        <v>0</v>
      </c>
      <c r="N122" s="270">
        <f t="shared" ca="1" si="218"/>
        <v>0</v>
      </c>
      <c r="O122" s="270">
        <f t="shared" ca="1" si="218"/>
        <v>0</v>
      </c>
      <c r="P122" s="270">
        <f t="shared" ca="1" si="218"/>
        <v>0</v>
      </c>
      <c r="Q122" s="270">
        <f t="shared" ca="1" si="218"/>
        <v>0</v>
      </c>
      <c r="R122" s="270">
        <f t="shared" ca="1" si="218"/>
        <v>0</v>
      </c>
      <c r="S122" s="270">
        <f t="shared" ca="1" si="218"/>
        <v>0</v>
      </c>
      <c r="T122" s="271">
        <f t="shared" ca="1" si="215"/>
        <v>0</v>
      </c>
      <c r="U122" t="str">
        <f t="shared" si="219"/>
        <v>Nachname_10</v>
      </c>
      <c r="V122" t="s">
        <v>124</v>
      </c>
      <c r="W122" s="217" t="s">
        <v>386</v>
      </c>
      <c r="X122" s="49" t="s">
        <v>265</v>
      </c>
      <c r="Y122" s="49" t="s">
        <v>266</v>
      </c>
      <c r="Z122" t="s">
        <v>267</v>
      </c>
      <c r="AA122" t="s">
        <v>268</v>
      </c>
      <c r="AB122" t="s">
        <v>269</v>
      </c>
      <c r="AC122" t="s">
        <v>270</v>
      </c>
      <c r="AD122" t="s">
        <v>271</v>
      </c>
      <c r="AE122" t="s">
        <v>272</v>
      </c>
      <c r="AF122" t="s">
        <v>273</v>
      </c>
      <c r="AG122" t="s">
        <v>274</v>
      </c>
      <c r="AH122" t="s">
        <v>275</v>
      </c>
      <c r="AI122" t="s">
        <v>276</v>
      </c>
      <c r="AJ122" t="s">
        <v>277</v>
      </c>
      <c r="AK122" t="s">
        <v>278</v>
      </c>
      <c r="AL122" t="s">
        <v>279</v>
      </c>
      <c r="AM122" t="s">
        <v>280</v>
      </c>
      <c r="AN122" t="s">
        <v>281</v>
      </c>
    </row>
    <row r="123" spans="1:40" s="62" customFormat="1" ht="15.75" hidden="1" outlineLevel="1" x14ac:dyDescent="0.25">
      <c r="A123" s="63"/>
      <c r="B123" s="64" t="s">
        <v>389</v>
      </c>
      <c r="C123" s="224">
        <f t="shared" ref="C123:D123" ca="1" si="220">SUM(C114:C122)</f>
        <v>0</v>
      </c>
      <c r="D123" s="65">
        <f t="shared" ca="1" si="220"/>
        <v>0</v>
      </c>
      <c r="E123" s="278">
        <f t="shared" ref="E123:T123" ca="1" si="221">SUM(E114:E122)</f>
        <v>0</v>
      </c>
      <c r="F123" s="278">
        <f t="shared" ca="1" si="221"/>
        <v>0</v>
      </c>
      <c r="G123" s="278">
        <f t="shared" ca="1" si="221"/>
        <v>0</v>
      </c>
      <c r="H123" s="278">
        <f t="shared" ca="1" si="221"/>
        <v>0</v>
      </c>
      <c r="I123" s="278">
        <f t="shared" ca="1" si="221"/>
        <v>0</v>
      </c>
      <c r="J123" s="278">
        <f t="shared" ca="1" si="221"/>
        <v>0</v>
      </c>
      <c r="K123" s="278">
        <f t="shared" ca="1" si="221"/>
        <v>0</v>
      </c>
      <c r="L123" s="278">
        <f t="shared" ca="1" si="221"/>
        <v>0</v>
      </c>
      <c r="M123" s="278">
        <f t="shared" ca="1" si="221"/>
        <v>0</v>
      </c>
      <c r="N123" s="278">
        <f t="shared" ca="1" si="221"/>
        <v>0</v>
      </c>
      <c r="O123" s="278">
        <f t="shared" ca="1" si="221"/>
        <v>0</v>
      </c>
      <c r="P123" s="278">
        <f t="shared" ca="1" si="221"/>
        <v>0</v>
      </c>
      <c r="Q123" s="278">
        <f t="shared" ca="1" si="221"/>
        <v>0</v>
      </c>
      <c r="R123" s="278">
        <f t="shared" ca="1" si="221"/>
        <v>0</v>
      </c>
      <c r="S123" s="278">
        <f t="shared" ca="1" si="221"/>
        <v>0</v>
      </c>
      <c r="T123" s="278">
        <f t="shared" ca="1" si="221"/>
        <v>0</v>
      </c>
      <c r="X123" s="66"/>
      <c r="Y123" s="66"/>
    </row>
    <row r="124" spans="1:40" collapsed="1" x14ac:dyDescent="0.2"/>
  </sheetData>
  <mergeCells count="44">
    <mergeCell ref="C118:C119"/>
    <mergeCell ref="C120:C121"/>
    <mergeCell ref="C103:C104"/>
    <mergeCell ref="C105:C106"/>
    <mergeCell ref="C107:C108"/>
    <mergeCell ref="C109:C110"/>
    <mergeCell ref="C114:C115"/>
    <mergeCell ref="C116:C117"/>
    <mergeCell ref="C98:C99"/>
    <mergeCell ref="C70:C71"/>
    <mergeCell ref="C72:C73"/>
    <mergeCell ref="C74:C75"/>
    <mergeCell ref="C76:C77"/>
    <mergeCell ref="C81:C82"/>
    <mergeCell ref="C83:C84"/>
    <mergeCell ref="C85:C86"/>
    <mergeCell ref="C87:C88"/>
    <mergeCell ref="C92:C93"/>
    <mergeCell ref="C94:C95"/>
    <mergeCell ref="C96:C97"/>
    <mergeCell ref="C65:C66"/>
    <mergeCell ref="C37:C38"/>
    <mergeCell ref="C39:C40"/>
    <mergeCell ref="C41:C42"/>
    <mergeCell ref="C43:C44"/>
    <mergeCell ref="C48:C49"/>
    <mergeCell ref="C50:C51"/>
    <mergeCell ref="C52:C53"/>
    <mergeCell ref="C54:C55"/>
    <mergeCell ref="C59:C60"/>
    <mergeCell ref="C61:C62"/>
    <mergeCell ref="C63:C64"/>
    <mergeCell ref="C32:C33"/>
    <mergeCell ref="C4:C5"/>
    <mergeCell ref="C6:C7"/>
    <mergeCell ref="C8:C9"/>
    <mergeCell ref="C10:C11"/>
    <mergeCell ref="C15:C16"/>
    <mergeCell ref="C17:C18"/>
    <mergeCell ref="C19:C20"/>
    <mergeCell ref="C21:C22"/>
    <mergeCell ref="C26:C27"/>
    <mergeCell ref="C28:C29"/>
    <mergeCell ref="C30:C31"/>
  </mergeCells>
  <conditionalFormatting sqref="E4:T12">
    <cfRule type="cellIs" dxfId="2851" priority="309" operator="equal">
      <formula>0</formula>
    </cfRule>
  </conditionalFormatting>
  <conditionalFormatting sqref="T15:T23">
    <cfRule type="cellIs" dxfId="2850" priority="308" operator="equal">
      <formula>0</formula>
    </cfRule>
  </conditionalFormatting>
  <conditionalFormatting sqref="T26:T34">
    <cfRule type="cellIs" dxfId="2849" priority="305" operator="equal">
      <formula>0</formula>
    </cfRule>
  </conditionalFormatting>
  <conditionalFormatting sqref="T37:T45">
    <cfRule type="cellIs" dxfId="2848" priority="304" operator="equal">
      <formula>0</formula>
    </cfRule>
  </conditionalFormatting>
  <conditionalFormatting sqref="T48:T56">
    <cfRule type="cellIs" dxfId="2847" priority="303" operator="equal">
      <formula>0</formula>
    </cfRule>
  </conditionalFormatting>
  <conditionalFormatting sqref="T59:T67">
    <cfRule type="cellIs" dxfId="2846" priority="302" operator="equal">
      <formula>0</formula>
    </cfRule>
  </conditionalFormatting>
  <conditionalFormatting sqref="T70:T78">
    <cfRule type="cellIs" dxfId="2845" priority="301" operator="equal">
      <formula>0</formula>
    </cfRule>
  </conditionalFormatting>
  <conditionalFormatting sqref="T81:T89">
    <cfRule type="cellIs" dxfId="2844" priority="300" operator="equal">
      <formula>0</formula>
    </cfRule>
  </conditionalFormatting>
  <conditionalFormatting sqref="T92:T100">
    <cfRule type="cellIs" dxfId="2843" priority="299" operator="equal">
      <formula>0</formula>
    </cfRule>
  </conditionalFormatting>
  <conditionalFormatting sqref="T103:T111">
    <cfRule type="cellIs" dxfId="2842" priority="298" operator="equal">
      <formula>0</formula>
    </cfRule>
  </conditionalFormatting>
  <conditionalFormatting sqref="T114:T122">
    <cfRule type="cellIs" dxfId="2841" priority="297" operator="equal">
      <formula>0</formula>
    </cfRule>
  </conditionalFormatting>
  <conditionalFormatting sqref="S24">
    <cfRule type="cellIs" dxfId="2840" priority="240" operator="equal">
      <formula>0</formula>
    </cfRule>
  </conditionalFormatting>
  <conditionalFormatting sqref="T24">
    <cfRule type="cellIs" dxfId="2839" priority="239" operator="equal">
      <formula>0</formula>
    </cfRule>
  </conditionalFormatting>
  <conditionalFormatting sqref="E35">
    <cfRule type="cellIs" dxfId="2838" priority="236" operator="equal">
      <formula>0</formula>
    </cfRule>
  </conditionalFormatting>
  <conditionalFormatting sqref="F35">
    <cfRule type="cellIs" dxfId="2837" priority="235" operator="equal">
      <formula>0</formula>
    </cfRule>
  </conditionalFormatting>
  <conditionalFormatting sqref="G35">
    <cfRule type="cellIs" dxfId="2836" priority="234" operator="equal">
      <formula>0</formula>
    </cfRule>
  </conditionalFormatting>
  <conditionalFormatting sqref="H35">
    <cfRule type="cellIs" dxfId="2835" priority="233" operator="equal">
      <formula>0</formula>
    </cfRule>
  </conditionalFormatting>
  <conditionalFormatting sqref="I35">
    <cfRule type="cellIs" dxfId="2834" priority="232" operator="equal">
      <formula>0</formula>
    </cfRule>
  </conditionalFormatting>
  <conditionalFormatting sqref="J35">
    <cfRule type="cellIs" dxfId="2833" priority="231" operator="equal">
      <formula>0</formula>
    </cfRule>
  </conditionalFormatting>
  <conditionalFormatting sqref="K35">
    <cfRule type="cellIs" dxfId="2832" priority="230" operator="equal">
      <formula>0</formula>
    </cfRule>
  </conditionalFormatting>
  <conditionalFormatting sqref="L35">
    <cfRule type="cellIs" dxfId="2831" priority="229" operator="equal">
      <formula>0</formula>
    </cfRule>
  </conditionalFormatting>
  <conditionalFormatting sqref="E13">
    <cfRule type="cellIs" dxfId="2830" priority="272" operator="equal">
      <formula>0</formula>
    </cfRule>
  </conditionalFormatting>
  <conditionalFormatting sqref="F13">
    <cfRule type="cellIs" dxfId="2829" priority="271" operator="equal">
      <formula>0</formula>
    </cfRule>
  </conditionalFormatting>
  <conditionalFormatting sqref="G13">
    <cfRule type="cellIs" dxfId="2828" priority="270" operator="equal">
      <formula>0</formula>
    </cfRule>
  </conditionalFormatting>
  <conditionalFormatting sqref="H13">
    <cfRule type="cellIs" dxfId="2827" priority="269" operator="equal">
      <formula>0</formula>
    </cfRule>
  </conditionalFormatting>
  <conditionalFormatting sqref="I13">
    <cfRule type="cellIs" dxfId="2826" priority="268" operator="equal">
      <formula>0</formula>
    </cfRule>
  </conditionalFormatting>
  <conditionalFormatting sqref="J13">
    <cfRule type="cellIs" dxfId="2825" priority="267" operator="equal">
      <formula>0</formula>
    </cfRule>
  </conditionalFormatting>
  <conditionalFormatting sqref="K13">
    <cfRule type="cellIs" dxfId="2824" priority="266" operator="equal">
      <formula>0</formula>
    </cfRule>
  </conditionalFormatting>
  <conditionalFormatting sqref="L13">
    <cfRule type="cellIs" dxfId="2823" priority="265" operator="equal">
      <formula>0</formula>
    </cfRule>
  </conditionalFormatting>
  <conditionalFormatting sqref="M13">
    <cfRule type="cellIs" dxfId="2822" priority="264" operator="equal">
      <formula>0</formula>
    </cfRule>
  </conditionalFormatting>
  <conditionalFormatting sqref="N13">
    <cfRule type="cellIs" dxfId="2821" priority="263" operator="equal">
      <formula>0</formula>
    </cfRule>
  </conditionalFormatting>
  <conditionalFormatting sqref="O13">
    <cfRule type="cellIs" dxfId="2820" priority="262" operator="equal">
      <formula>0</formula>
    </cfRule>
  </conditionalFormatting>
  <conditionalFormatting sqref="P13">
    <cfRule type="cellIs" dxfId="2819" priority="261" operator="equal">
      <formula>0</formula>
    </cfRule>
  </conditionalFormatting>
  <conditionalFormatting sqref="Q13">
    <cfRule type="cellIs" dxfId="2818" priority="260" operator="equal">
      <formula>0</formula>
    </cfRule>
  </conditionalFormatting>
  <conditionalFormatting sqref="R13">
    <cfRule type="cellIs" dxfId="2817" priority="259" operator="equal">
      <formula>0</formula>
    </cfRule>
  </conditionalFormatting>
  <conditionalFormatting sqref="S13">
    <cfRule type="cellIs" dxfId="2816" priority="258" operator="equal">
      <formula>0</formula>
    </cfRule>
  </conditionalFormatting>
  <conditionalFormatting sqref="T13">
    <cfRule type="cellIs" dxfId="2815" priority="257" operator="equal">
      <formula>0</formula>
    </cfRule>
  </conditionalFormatting>
  <conditionalFormatting sqref="K46">
    <cfRule type="cellIs" dxfId="2814" priority="212" operator="equal">
      <formula>0</formula>
    </cfRule>
  </conditionalFormatting>
  <conditionalFormatting sqref="L46">
    <cfRule type="cellIs" dxfId="2813" priority="211" operator="equal">
      <formula>0</formula>
    </cfRule>
  </conditionalFormatting>
  <conditionalFormatting sqref="E24">
    <cfRule type="cellIs" dxfId="2812" priority="254" operator="equal">
      <formula>0</formula>
    </cfRule>
  </conditionalFormatting>
  <conditionalFormatting sqref="F24">
    <cfRule type="cellIs" dxfId="2811" priority="253" operator="equal">
      <formula>0</formula>
    </cfRule>
  </conditionalFormatting>
  <conditionalFormatting sqref="G24">
    <cfRule type="cellIs" dxfId="2810" priority="252" operator="equal">
      <formula>0</formula>
    </cfRule>
  </conditionalFormatting>
  <conditionalFormatting sqref="H24">
    <cfRule type="cellIs" dxfId="2809" priority="251" operator="equal">
      <formula>0</formula>
    </cfRule>
  </conditionalFormatting>
  <conditionalFormatting sqref="I24">
    <cfRule type="cellIs" dxfId="2808" priority="250" operator="equal">
      <formula>0</formula>
    </cfRule>
  </conditionalFormatting>
  <conditionalFormatting sqref="J24">
    <cfRule type="cellIs" dxfId="2807" priority="249" operator="equal">
      <formula>0</formula>
    </cfRule>
  </conditionalFormatting>
  <conditionalFormatting sqref="K24">
    <cfRule type="cellIs" dxfId="2806" priority="248" operator="equal">
      <formula>0</formula>
    </cfRule>
  </conditionalFormatting>
  <conditionalFormatting sqref="L24">
    <cfRule type="cellIs" dxfId="2805" priority="247" operator="equal">
      <formula>0</formula>
    </cfRule>
  </conditionalFormatting>
  <conditionalFormatting sqref="M24">
    <cfRule type="cellIs" dxfId="2804" priority="246" operator="equal">
      <formula>0</formula>
    </cfRule>
  </conditionalFormatting>
  <conditionalFormatting sqref="N24">
    <cfRule type="cellIs" dxfId="2803" priority="245" operator="equal">
      <formula>0</formula>
    </cfRule>
  </conditionalFormatting>
  <conditionalFormatting sqref="O24">
    <cfRule type="cellIs" dxfId="2802" priority="244" operator="equal">
      <formula>0</formula>
    </cfRule>
  </conditionalFormatting>
  <conditionalFormatting sqref="P24">
    <cfRule type="cellIs" dxfId="2801" priority="243" operator="equal">
      <formula>0</formula>
    </cfRule>
  </conditionalFormatting>
  <conditionalFormatting sqref="Q24">
    <cfRule type="cellIs" dxfId="2800" priority="242" operator="equal">
      <formula>0</formula>
    </cfRule>
  </conditionalFormatting>
  <conditionalFormatting sqref="R24">
    <cfRule type="cellIs" dxfId="2799" priority="241" operator="equal">
      <formula>0</formula>
    </cfRule>
  </conditionalFormatting>
  <conditionalFormatting sqref="K57">
    <cfRule type="cellIs" dxfId="2798" priority="194" operator="equal">
      <formula>0</formula>
    </cfRule>
  </conditionalFormatting>
  <conditionalFormatting sqref="L57">
    <cfRule type="cellIs" dxfId="2797" priority="193" operator="equal">
      <formula>0</formula>
    </cfRule>
  </conditionalFormatting>
  <conditionalFormatting sqref="M35">
    <cfRule type="cellIs" dxfId="2796" priority="228" operator="equal">
      <formula>0</formula>
    </cfRule>
  </conditionalFormatting>
  <conditionalFormatting sqref="N35">
    <cfRule type="cellIs" dxfId="2795" priority="227" operator="equal">
      <formula>0</formula>
    </cfRule>
  </conditionalFormatting>
  <conditionalFormatting sqref="O35">
    <cfRule type="cellIs" dxfId="2794" priority="226" operator="equal">
      <formula>0</formula>
    </cfRule>
  </conditionalFormatting>
  <conditionalFormatting sqref="P35">
    <cfRule type="cellIs" dxfId="2793" priority="225" operator="equal">
      <formula>0</formula>
    </cfRule>
  </conditionalFormatting>
  <conditionalFormatting sqref="Q35">
    <cfRule type="cellIs" dxfId="2792" priority="224" operator="equal">
      <formula>0</formula>
    </cfRule>
  </conditionalFormatting>
  <conditionalFormatting sqref="R35">
    <cfRule type="cellIs" dxfId="2791" priority="223" operator="equal">
      <formula>0</formula>
    </cfRule>
  </conditionalFormatting>
  <conditionalFormatting sqref="S35">
    <cfRule type="cellIs" dxfId="2790" priority="222" operator="equal">
      <formula>0</formula>
    </cfRule>
  </conditionalFormatting>
  <conditionalFormatting sqref="T35">
    <cfRule type="cellIs" dxfId="2789" priority="221" operator="equal">
      <formula>0</formula>
    </cfRule>
  </conditionalFormatting>
  <conditionalFormatting sqref="K68">
    <cfRule type="cellIs" dxfId="2788" priority="176" operator="equal">
      <formula>0</formula>
    </cfRule>
  </conditionalFormatting>
  <conditionalFormatting sqref="L68">
    <cfRule type="cellIs" dxfId="2787" priority="175" operator="equal">
      <formula>0</formula>
    </cfRule>
  </conditionalFormatting>
  <conditionalFormatting sqref="E46">
    <cfRule type="cellIs" dxfId="2786" priority="218" operator="equal">
      <formula>0</formula>
    </cfRule>
  </conditionalFormatting>
  <conditionalFormatting sqref="F46">
    <cfRule type="cellIs" dxfId="2785" priority="217" operator="equal">
      <formula>0</formula>
    </cfRule>
  </conditionalFormatting>
  <conditionalFormatting sqref="G46">
    <cfRule type="cellIs" dxfId="2784" priority="216" operator="equal">
      <formula>0</formula>
    </cfRule>
  </conditionalFormatting>
  <conditionalFormatting sqref="H46">
    <cfRule type="cellIs" dxfId="2783" priority="215" operator="equal">
      <formula>0</formula>
    </cfRule>
  </conditionalFormatting>
  <conditionalFormatting sqref="I46">
    <cfRule type="cellIs" dxfId="2782" priority="214" operator="equal">
      <formula>0</formula>
    </cfRule>
  </conditionalFormatting>
  <conditionalFormatting sqref="J46">
    <cfRule type="cellIs" dxfId="2781" priority="213" operator="equal">
      <formula>0</formula>
    </cfRule>
  </conditionalFormatting>
  <conditionalFormatting sqref="M46">
    <cfRule type="cellIs" dxfId="2780" priority="210" operator="equal">
      <formula>0</formula>
    </cfRule>
  </conditionalFormatting>
  <conditionalFormatting sqref="N46">
    <cfRule type="cellIs" dxfId="2779" priority="209" operator="equal">
      <formula>0</formula>
    </cfRule>
  </conditionalFormatting>
  <conditionalFormatting sqref="O46">
    <cfRule type="cellIs" dxfId="2778" priority="208" operator="equal">
      <formula>0</formula>
    </cfRule>
  </conditionalFormatting>
  <conditionalFormatting sqref="P46">
    <cfRule type="cellIs" dxfId="2777" priority="207" operator="equal">
      <formula>0</formula>
    </cfRule>
  </conditionalFormatting>
  <conditionalFormatting sqref="Q46">
    <cfRule type="cellIs" dxfId="2776" priority="206" operator="equal">
      <formula>0</formula>
    </cfRule>
  </conditionalFormatting>
  <conditionalFormatting sqref="R46">
    <cfRule type="cellIs" dxfId="2775" priority="205" operator="equal">
      <formula>0</formula>
    </cfRule>
  </conditionalFormatting>
  <conditionalFormatting sqref="S46">
    <cfRule type="cellIs" dxfId="2774" priority="204" operator="equal">
      <formula>0</formula>
    </cfRule>
  </conditionalFormatting>
  <conditionalFormatting sqref="T46">
    <cfRule type="cellIs" dxfId="2773" priority="203" operator="equal">
      <formula>0</formula>
    </cfRule>
  </conditionalFormatting>
  <conditionalFormatting sqref="K79">
    <cfRule type="cellIs" dxfId="2772" priority="158" operator="equal">
      <formula>0</formula>
    </cfRule>
  </conditionalFormatting>
  <conditionalFormatting sqref="L79">
    <cfRule type="cellIs" dxfId="2771" priority="157" operator="equal">
      <formula>0</formula>
    </cfRule>
  </conditionalFormatting>
  <conditionalFormatting sqref="E57">
    <cfRule type="cellIs" dxfId="2770" priority="200" operator="equal">
      <formula>0</formula>
    </cfRule>
  </conditionalFormatting>
  <conditionalFormatting sqref="F57">
    <cfRule type="cellIs" dxfId="2769" priority="199" operator="equal">
      <formula>0</formula>
    </cfRule>
  </conditionalFormatting>
  <conditionalFormatting sqref="G57">
    <cfRule type="cellIs" dxfId="2768" priority="198" operator="equal">
      <formula>0</formula>
    </cfRule>
  </conditionalFormatting>
  <conditionalFormatting sqref="H57">
    <cfRule type="cellIs" dxfId="2767" priority="197" operator="equal">
      <formula>0</formula>
    </cfRule>
  </conditionalFormatting>
  <conditionalFormatting sqref="I57">
    <cfRule type="cellIs" dxfId="2766" priority="196" operator="equal">
      <formula>0</formula>
    </cfRule>
  </conditionalFormatting>
  <conditionalFormatting sqref="J57">
    <cfRule type="cellIs" dxfId="2765" priority="195" operator="equal">
      <formula>0</formula>
    </cfRule>
  </conditionalFormatting>
  <conditionalFormatting sqref="M57">
    <cfRule type="cellIs" dxfId="2764" priority="192" operator="equal">
      <formula>0</formula>
    </cfRule>
  </conditionalFormatting>
  <conditionalFormatting sqref="N57">
    <cfRule type="cellIs" dxfId="2763" priority="191" operator="equal">
      <formula>0</formula>
    </cfRule>
  </conditionalFormatting>
  <conditionalFormatting sqref="O57">
    <cfRule type="cellIs" dxfId="2762" priority="190" operator="equal">
      <formula>0</formula>
    </cfRule>
  </conditionalFormatting>
  <conditionalFormatting sqref="P57">
    <cfRule type="cellIs" dxfId="2761" priority="189" operator="equal">
      <formula>0</formula>
    </cfRule>
  </conditionalFormatting>
  <conditionalFormatting sqref="Q57">
    <cfRule type="cellIs" dxfId="2760" priority="188" operator="equal">
      <formula>0</formula>
    </cfRule>
  </conditionalFormatting>
  <conditionalFormatting sqref="R57">
    <cfRule type="cellIs" dxfId="2759" priority="187" operator="equal">
      <formula>0</formula>
    </cfRule>
  </conditionalFormatting>
  <conditionalFormatting sqref="S57">
    <cfRule type="cellIs" dxfId="2758" priority="186" operator="equal">
      <formula>0</formula>
    </cfRule>
  </conditionalFormatting>
  <conditionalFormatting sqref="T57">
    <cfRule type="cellIs" dxfId="2757" priority="185" operator="equal">
      <formula>0</formula>
    </cfRule>
  </conditionalFormatting>
  <conditionalFormatting sqref="K90">
    <cfRule type="cellIs" dxfId="2756" priority="140" operator="equal">
      <formula>0</formula>
    </cfRule>
  </conditionalFormatting>
  <conditionalFormatting sqref="L90">
    <cfRule type="cellIs" dxfId="2755" priority="139" operator="equal">
      <formula>0</formula>
    </cfRule>
  </conditionalFormatting>
  <conditionalFormatting sqref="E68">
    <cfRule type="cellIs" dxfId="2754" priority="182" operator="equal">
      <formula>0</formula>
    </cfRule>
  </conditionalFormatting>
  <conditionalFormatting sqref="F68">
    <cfRule type="cellIs" dxfId="2753" priority="181" operator="equal">
      <formula>0</formula>
    </cfRule>
  </conditionalFormatting>
  <conditionalFormatting sqref="G68">
    <cfRule type="cellIs" dxfId="2752" priority="180" operator="equal">
      <formula>0</formula>
    </cfRule>
  </conditionalFormatting>
  <conditionalFormatting sqref="H68">
    <cfRule type="cellIs" dxfId="2751" priority="179" operator="equal">
      <formula>0</formula>
    </cfRule>
  </conditionalFormatting>
  <conditionalFormatting sqref="I68">
    <cfRule type="cellIs" dxfId="2750" priority="178" operator="equal">
      <formula>0</formula>
    </cfRule>
  </conditionalFormatting>
  <conditionalFormatting sqref="J68">
    <cfRule type="cellIs" dxfId="2749" priority="177" operator="equal">
      <formula>0</formula>
    </cfRule>
  </conditionalFormatting>
  <conditionalFormatting sqref="M68">
    <cfRule type="cellIs" dxfId="2748" priority="174" operator="equal">
      <formula>0</formula>
    </cfRule>
  </conditionalFormatting>
  <conditionalFormatting sqref="N68">
    <cfRule type="cellIs" dxfId="2747" priority="173" operator="equal">
      <formula>0</formula>
    </cfRule>
  </conditionalFormatting>
  <conditionalFormatting sqref="O68">
    <cfRule type="cellIs" dxfId="2746" priority="172" operator="equal">
      <formula>0</formula>
    </cfRule>
  </conditionalFormatting>
  <conditionalFormatting sqref="P68">
    <cfRule type="cellIs" dxfId="2745" priority="171" operator="equal">
      <formula>0</formula>
    </cfRule>
  </conditionalFormatting>
  <conditionalFormatting sqref="Q68">
    <cfRule type="cellIs" dxfId="2744" priority="170" operator="equal">
      <formula>0</formula>
    </cfRule>
  </conditionalFormatting>
  <conditionalFormatting sqref="R68">
    <cfRule type="cellIs" dxfId="2743" priority="169" operator="equal">
      <formula>0</formula>
    </cfRule>
  </conditionalFormatting>
  <conditionalFormatting sqref="S68">
    <cfRule type="cellIs" dxfId="2742" priority="168" operator="equal">
      <formula>0</formula>
    </cfRule>
  </conditionalFormatting>
  <conditionalFormatting sqref="T68">
    <cfRule type="cellIs" dxfId="2741" priority="167" operator="equal">
      <formula>0</formula>
    </cfRule>
  </conditionalFormatting>
  <conditionalFormatting sqref="K101">
    <cfRule type="cellIs" dxfId="2740" priority="122" operator="equal">
      <formula>0</formula>
    </cfRule>
  </conditionalFormatting>
  <conditionalFormatting sqref="L101">
    <cfRule type="cellIs" dxfId="2739" priority="121" operator="equal">
      <formula>0</formula>
    </cfRule>
  </conditionalFormatting>
  <conditionalFormatting sqref="E79">
    <cfRule type="cellIs" dxfId="2738" priority="164" operator="equal">
      <formula>0</formula>
    </cfRule>
  </conditionalFormatting>
  <conditionalFormatting sqref="F79">
    <cfRule type="cellIs" dxfId="2737" priority="163" operator="equal">
      <formula>0</formula>
    </cfRule>
  </conditionalFormatting>
  <conditionalFormatting sqref="G79">
    <cfRule type="cellIs" dxfId="2736" priority="162" operator="equal">
      <formula>0</formula>
    </cfRule>
  </conditionalFormatting>
  <conditionalFormatting sqref="H79">
    <cfRule type="cellIs" dxfId="2735" priority="161" operator="equal">
      <formula>0</formula>
    </cfRule>
  </conditionalFormatting>
  <conditionalFormatting sqref="I79">
    <cfRule type="cellIs" dxfId="2734" priority="160" operator="equal">
      <formula>0</formula>
    </cfRule>
  </conditionalFormatting>
  <conditionalFormatting sqref="J79">
    <cfRule type="cellIs" dxfId="2733" priority="159" operator="equal">
      <formula>0</formula>
    </cfRule>
  </conditionalFormatting>
  <conditionalFormatting sqref="M79">
    <cfRule type="cellIs" dxfId="2732" priority="156" operator="equal">
      <formula>0</formula>
    </cfRule>
  </conditionalFormatting>
  <conditionalFormatting sqref="N79">
    <cfRule type="cellIs" dxfId="2731" priority="155" operator="equal">
      <formula>0</formula>
    </cfRule>
  </conditionalFormatting>
  <conditionalFormatting sqref="O79">
    <cfRule type="cellIs" dxfId="2730" priority="154" operator="equal">
      <formula>0</formula>
    </cfRule>
  </conditionalFormatting>
  <conditionalFormatting sqref="P79">
    <cfRule type="cellIs" dxfId="2729" priority="153" operator="equal">
      <formula>0</formula>
    </cfRule>
  </conditionalFormatting>
  <conditionalFormatting sqref="Q79">
    <cfRule type="cellIs" dxfId="2728" priority="152" operator="equal">
      <formula>0</formula>
    </cfRule>
  </conditionalFormatting>
  <conditionalFormatting sqref="R79">
    <cfRule type="cellIs" dxfId="2727" priority="151" operator="equal">
      <formula>0</formula>
    </cfRule>
  </conditionalFormatting>
  <conditionalFormatting sqref="S79">
    <cfRule type="cellIs" dxfId="2726" priority="150" operator="equal">
      <formula>0</formula>
    </cfRule>
  </conditionalFormatting>
  <conditionalFormatting sqref="T79">
    <cfRule type="cellIs" dxfId="2725" priority="149" operator="equal">
      <formula>0</formula>
    </cfRule>
  </conditionalFormatting>
  <conditionalFormatting sqref="K112">
    <cfRule type="cellIs" dxfId="2724" priority="104" operator="equal">
      <formula>0</formula>
    </cfRule>
  </conditionalFormatting>
  <conditionalFormatting sqref="L112">
    <cfRule type="cellIs" dxfId="2723" priority="103" operator="equal">
      <formula>0</formula>
    </cfRule>
  </conditionalFormatting>
  <conditionalFormatting sqref="E90">
    <cfRule type="cellIs" dxfId="2722" priority="146" operator="equal">
      <formula>0</formula>
    </cfRule>
  </conditionalFormatting>
  <conditionalFormatting sqref="F90">
    <cfRule type="cellIs" dxfId="2721" priority="145" operator="equal">
      <formula>0</formula>
    </cfRule>
  </conditionalFormatting>
  <conditionalFormatting sqref="G90">
    <cfRule type="cellIs" dxfId="2720" priority="144" operator="equal">
      <formula>0</formula>
    </cfRule>
  </conditionalFormatting>
  <conditionalFormatting sqref="H90">
    <cfRule type="cellIs" dxfId="2719" priority="143" operator="equal">
      <formula>0</formula>
    </cfRule>
  </conditionalFormatting>
  <conditionalFormatting sqref="I90">
    <cfRule type="cellIs" dxfId="2718" priority="142" operator="equal">
      <formula>0</formula>
    </cfRule>
  </conditionalFormatting>
  <conditionalFormatting sqref="J90">
    <cfRule type="cellIs" dxfId="2717" priority="141" operator="equal">
      <formula>0</formula>
    </cfRule>
  </conditionalFormatting>
  <conditionalFormatting sqref="M90">
    <cfRule type="cellIs" dxfId="2716" priority="138" operator="equal">
      <formula>0</formula>
    </cfRule>
  </conditionalFormatting>
  <conditionalFormatting sqref="N90">
    <cfRule type="cellIs" dxfId="2715" priority="137" operator="equal">
      <formula>0</formula>
    </cfRule>
  </conditionalFormatting>
  <conditionalFormatting sqref="O90">
    <cfRule type="cellIs" dxfId="2714" priority="136" operator="equal">
      <formula>0</formula>
    </cfRule>
  </conditionalFormatting>
  <conditionalFormatting sqref="P90">
    <cfRule type="cellIs" dxfId="2713" priority="135" operator="equal">
      <formula>0</formula>
    </cfRule>
  </conditionalFormatting>
  <conditionalFormatting sqref="Q90">
    <cfRule type="cellIs" dxfId="2712" priority="134" operator="equal">
      <formula>0</formula>
    </cfRule>
  </conditionalFormatting>
  <conditionalFormatting sqref="R90">
    <cfRule type="cellIs" dxfId="2711" priority="133" operator="equal">
      <formula>0</formula>
    </cfRule>
  </conditionalFormatting>
  <conditionalFormatting sqref="S90">
    <cfRule type="cellIs" dxfId="2710" priority="132" operator="equal">
      <formula>0</formula>
    </cfRule>
  </conditionalFormatting>
  <conditionalFormatting sqref="T90">
    <cfRule type="cellIs" dxfId="2709" priority="131" operator="equal">
      <formula>0</formula>
    </cfRule>
  </conditionalFormatting>
  <conditionalFormatting sqref="K123">
    <cfRule type="cellIs" dxfId="2708" priority="86" operator="equal">
      <formula>0</formula>
    </cfRule>
  </conditionalFormatting>
  <conditionalFormatting sqref="L123">
    <cfRule type="cellIs" dxfId="2707" priority="85" operator="equal">
      <formula>0</formula>
    </cfRule>
  </conditionalFormatting>
  <conditionalFormatting sqref="E101">
    <cfRule type="cellIs" dxfId="2706" priority="128" operator="equal">
      <formula>0</formula>
    </cfRule>
  </conditionalFormatting>
  <conditionalFormatting sqref="F101">
    <cfRule type="cellIs" dxfId="2705" priority="127" operator="equal">
      <formula>0</formula>
    </cfRule>
  </conditionalFormatting>
  <conditionalFormatting sqref="G101">
    <cfRule type="cellIs" dxfId="2704" priority="126" operator="equal">
      <formula>0</formula>
    </cfRule>
  </conditionalFormatting>
  <conditionalFormatting sqref="H101">
    <cfRule type="cellIs" dxfId="2703" priority="125" operator="equal">
      <formula>0</formula>
    </cfRule>
  </conditionalFormatting>
  <conditionalFormatting sqref="I101">
    <cfRule type="cellIs" dxfId="2702" priority="124" operator="equal">
      <formula>0</formula>
    </cfRule>
  </conditionalFormatting>
  <conditionalFormatting sqref="J101">
    <cfRule type="cellIs" dxfId="2701" priority="123" operator="equal">
      <formula>0</formula>
    </cfRule>
  </conditionalFormatting>
  <conditionalFormatting sqref="M101">
    <cfRule type="cellIs" dxfId="2700" priority="120" operator="equal">
      <formula>0</formula>
    </cfRule>
  </conditionalFormatting>
  <conditionalFormatting sqref="N101">
    <cfRule type="cellIs" dxfId="2699" priority="119" operator="equal">
      <formula>0</formula>
    </cfRule>
  </conditionalFormatting>
  <conditionalFormatting sqref="O101">
    <cfRule type="cellIs" dxfId="2698" priority="118" operator="equal">
      <formula>0</formula>
    </cfRule>
  </conditionalFormatting>
  <conditionalFormatting sqref="P101">
    <cfRule type="cellIs" dxfId="2697" priority="117" operator="equal">
      <formula>0</formula>
    </cfRule>
  </conditionalFormatting>
  <conditionalFormatting sqref="Q101">
    <cfRule type="cellIs" dxfId="2696" priority="116" operator="equal">
      <formula>0</formula>
    </cfRule>
  </conditionalFormatting>
  <conditionalFormatting sqref="R101">
    <cfRule type="cellIs" dxfId="2695" priority="115" operator="equal">
      <formula>0</formula>
    </cfRule>
  </conditionalFormatting>
  <conditionalFormatting sqref="S101">
    <cfRule type="cellIs" dxfId="2694" priority="114" operator="equal">
      <formula>0</formula>
    </cfRule>
  </conditionalFormatting>
  <conditionalFormatting sqref="T101">
    <cfRule type="cellIs" dxfId="2693" priority="113" operator="equal">
      <formula>0</formula>
    </cfRule>
  </conditionalFormatting>
  <conditionalFormatting sqref="E112">
    <cfRule type="cellIs" dxfId="2692" priority="110" operator="equal">
      <formula>0</formula>
    </cfRule>
  </conditionalFormatting>
  <conditionalFormatting sqref="F112">
    <cfRule type="cellIs" dxfId="2691" priority="109" operator="equal">
      <formula>0</formula>
    </cfRule>
  </conditionalFormatting>
  <conditionalFormatting sqref="G112">
    <cfRule type="cellIs" dxfId="2690" priority="108" operator="equal">
      <formula>0</formula>
    </cfRule>
  </conditionalFormatting>
  <conditionalFormatting sqref="H112">
    <cfRule type="cellIs" dxfId="2689" priority="107" operator="equal">
      <formula>0</formula>
    </cfRule>
  </conditionalFormatting>
  <conditionalFormatting sqref="I112">
    <cfRule type="cellIs" dxfId="2688" priority="106" operator="equal">
      <formula>0</formula>
    </cfRule>
  </conditionalFormatting>
  <conditionalFormatting sqref="J112">
    <cfRule type="cellIs" dxfId="2687" priority="105" operator="equal">
      <formula>0</formula>
    </cfRule>
  </conditionalFormatting>
  <conditionalFormatting sqref="M112">
    <cfRule type="cellIs" dxfId="2686" priority="102" operator="equal">
      <formula>0</formula>
    </cfRule>
  </conditionalFormatting>
  <conditionalFormatting sqref="N112">
    <cfRule type="cellIs" dxfId="2685" priority="101" operator="equal">
      <formula>0</formula>
    </cfRule>
  </conditionalFormatting>
  <conditionalFormatting sqref="O112">
    <cfRule type="cellIs" dxfId="2684" priority="100" operator="equal">
      <formula>0</formula>
    </cfRule>
  </conditionalFormatting>
  <conditionalFormatting sqref="P112">
    <cfRule type="cellIs" dxfId="2683" priority="99" operator="equal">
      <formula>0</formula>
    </cfRule>
  </conditionalFormatting>
  <conditionalFormatting sqref="Q112">
    <cfRule type="cellIs" dxfId="2682" priority="98" operator="equal">
      <formula>0</formula>
    </cfRule>
  </conditionalFormatting>
  <conditionalFormatting sqref="R112">
    <cfRule type="cellIs" dxfId="2681" priority="97" operator="equal">
      <formula>0</formula>
    </cfRule>
  </conditionalFormatting>
  <conditionalFormatting sqref="S112">
    <cfRule type="cellIs" dxfId="2680" priority="96" operator="equal">
      <formula>0</formula>
    </cfRule>
  </conditionalFormatting>
  <conditionalFormatting sqref="T112">
    <cfRule type="cellIs" dxfId="2679" priority="95" operator="equal">
      <formula>0</formula>
    </cfRule>
  </conditionalFormatting>
  <conditionalFormatting sqref="D48:D56">
    <cfRule type="cellIs" dxfId="2678" priority="50" operator="equal">
      <formula>0</formula>
    </cfRule>
  </conditionalFormatting>
  <conditionalFormatting sqref="D59:D67">
    <cfRule type="cellIs" dxfId="2677" priority="49" operator="equal">
      <formula>0</formula>
    </cfRule>
  </conditionalFormatting>
  <conditionalFormatting sqref="E123">
    <cfRule type="cellIs" dxfId="2676" priority="92" operator="equal">
      <formula>0</formula>
    </cfRule>
  </conditionalFormatting>
  <conditionalFormatting sqref="F123">
    <cfRule type="cellIs" dxfId="2675" priority="91" operator="equal">
      <formula>0</formula>
    </cfRule>
  </conditionalFormatting>
  <conditionalFormatting sqref="G123">
    <cfRule type="cellIs" dxfId="2674" priority="90" operator="equal">
      <formula>0</formula>
    </cfRule>
  </conditionalFormatting>
  <conditionalFormatting sqref="H123">
    <cfRule type="cellIs" dxfId="2673" priority="89" operator="equal">
      <formula>0</formula>
    </cfRule>
  </conditionalFormatting>
  <conditionalFormatting sqref="I123">
    <cfRule type="cellIs" dxfId="2672" priority="88" operator="equal">
      <formula>0</formula>
    </cfRule>
  </conditionalFormatting>
  <conditionalFormatting sqref="J123">
    <cfRule type="cellIs" dxfId="2671" priority="87" operator="equal">
      <formula>0</formula>
    </cfRule>
  </conditionalFormatting>
  <conditionalFormatting sqref="M123">
    <cfRule type="cellIs" dxfId="2670" priority="84" operator="equal">
      <formula>0</formula>
    </cfRule>
  </conditionalFormatting>
  <conditionalFormatting sqref="N123">
    <cfRule type="cellIs" dxfId="2669" priority="83" operator="equal">
      <formula>0</formula>
    </cfRule>
  </conditionalFormatting>
  <conditionalFormatting sqref="O123">
    <cfRule type="cellIs" dxfId="2668" priority="82" operator="equal">
      <formula>0</formula>
    </cfRule>
  </conditionalFormatting>
  <conditionalFormatting sqref="P123">
    <cfRule type="cellIs" dxfId="2667" priority="81" operator="equal">
      <formula>0</formula>
    </cfRule>
  </conditionalFormatting>
  <conditionalFormatting sqref="Q123">
    <cfRule type="cellIs" dxfId="2666" priority="80" operator="equal">
      <formula>0</formula>
    </cfRule>
  </conditionalFormatting>
  <conditionalFormatting sqref="R123">
    <cfRule type="cellIs" dxfId="2665" priority="79" operator="equal">
      <formula>0</formula>
    </cfRule>
  </conditionalFormatting>
  <conditionalFormatting sqref="S123">
    <cfRule type="cellIs" dxfId="2664" priority="78" operator="equal">
      <formula>0</formula>
    </cfRule>
  </conditionalFormatting>
  <conditionalFormatting sqref="T123">
    <cfRule type="cellIs" dxfId="2663" priority="77" operator="equal">
      <formula>0</formula>
    </cfRule>
  </conditionalFormatting>
  <conditionalFormatting sqref="C103 C105 C107 C109 C111">
    <cfRule type="cellIs" dxfId="2662" priority="12" operator="equal">
      <formula>0</formula>
    </cfRule>
  </conditionalFormatting>
  <conditionalFormatting sqref="C114 C116 C118 C120 C122">
    <cfRule type="cellIs" dxfId="2661" priority="11" operator="equal">
      <formula>0</formula>
    </cfRule>
  </conditionalFormatting>
  <conditionalFormatting sqref="D4:D12">
    <cfRule type="cellIs" dxfId="2660" priority="54" operator="equal">
      <formula>0</formula>
    </cfRule>
  </conditionalFormatting>
  <conditionalFormatting sqref="D15:D23">
    <cfRule type="cellIs" dxfId="2659" priority="53" operator="equal">
      <formula>0</formula>
    </cfRule>
  </conditionalFormatting>
  <conditionalFormatting sqref="D26:D34">
    <cfRule type="cellIs" dxfId="2658" priority="52" operator="equal">
      <formula>0</formula>
    </cfRule>
  </conditionalFormatting>
  <conditionalFormatting sqref="D37:D45">
    <cfRule type="cellIs" dxfId="2657" priority="51" operator="equal">
      <formula>0</formula>
    </cfRule>
  </conditionalFormatting>
  <conditionalFormatting sqref="D70:D78">
    <cfRule type="cellIs" dxfId="2656" priority="48" operator="equal">
      <formula>0</formula>
    </cfRule>
  </conditionalFormatting>
  <conditionalFormatting sqref="D81:D89">
    <cfRule type="cellIs" dxfId="2655" priority="47" operator="equal">
      <formula>0</formula>
    </cfRule>
  </conditionalFormatting>
  <conditionalFormatting sqref="D92:D100">
    <cfRule type="cellIs" dxfId="2654" priority="46" operator="equal">
      <formula>0</formula>
    </cfRule>
  </conditionalFormatting>
  <conditionalFormatting sqref="D103:D111">
    <cfRule type="cellIs" dxfId="2653" priority="45" operator="equal">
      <formula>0</formula>
    </cfRule>
  </conditionalFormatting>
  <conditionalFormatting sqref="D114:D122">
    <cfRule type="cellIs" dxfId="2652" priority="44" operator="equal">
      <formula>0</formula>
    </cfRule>
  </conditionalFormatting>
  <conditionalFormatting sqref="C13">
    <cfRule type="cellIs" dxfId="2651" priority="43" operator="equal">
      <formula>0</formula>
    </cfRule>
  </conditionalFormatting>
  <conditionalFormatting sqref="D13">
    <cfRule type="cellIs" dxfId="2650" priority="42" operator="equal">
      <formula>0</formula>
    </cfRule>
  </conditionalFormatting>
  <conditionalFormatting sqref="C24">
    <cfRule type="cellIs" dxfId="2649" priority="41" operator="equal">
      <formula>0</formula>
    </cfRule>
  </conditionalFormatting>
  <conditionalFormatting sqref="D24">
    <cfRule type="cellIs" dxfId="2648" priority="40" operator="equal">
      <formula>0</formula>
    </cfRule>
  </conditionalFormatting>
  <conditionalFormatting sqref="C35">
    <cfRule type="cellIs" dxfId="2647" priority="39" operator="equal">
      <formula>0</formula>
    </cfRule>
  </conditionalFormatting>
  <conditionalFormatting sqref="D35">
    <cfRule type="cellIs" dxfId="2646" priority="38" operator="equal">
      <formula>0</formula>
    </cfRule>
  </conditionalFormatting>
  <conditionalFormatting sqref="C46">
    <cfRule type="cellIs" dxfId="2645" priority="37" operator="equal">
      <formula>0</formula>
    </cfRule>
  </conditionalFormatting>
  <conditionalFormatting sqref="D46">
    <cfRule type="cellIs" dxfId="2644" priority="36" operator="equal">
      <formula>0</formula>
    </cfRule>
  </conditionalFormatting>
  <conditionalFormatting sqref="C57">
    <cfRule type="cellIs" dxfId="2643" priority="35" operator="equal">
      <formula>0</formula>
    </cfRule>
  </conditionalFormatting>
  <conditionalFormatting sqref="D57">
    <cfRule type="cellIs" dxfId="2642" priority="34" operator="equal">
      <formula>0</formula>
    </cfRule>
  </conditionalFormatting>
  <conditionalFormatting sqref="C68">
    <cfRule type="cellIs" dxfId="2641" priority="33" operator="equal">
      <formula>0</formula>
    </cfRule>
  </conditionalFormatting>
  <conditionalFormatting sqref="D68">
    <cfRule type="cellIs" dxfId="2640" priority="32" operator="equal">
      <formula>0</formula>
    </cfRule>
  </conditionalFormatting>
  <conditionalFormatting sqref="C79">
    <cfRule type="cellIs" dxfId="2639" priority="31" operator="equal">
      <formula>0</formula>
    </cfRule>
  </conditionalFormatting>
  <conditionalFormatting sqref="D79">
    <cfRule type="cellIs" dxfId="2638" priority="30" operator="equal">
      <formula>0</formula>
    </cfRule>
  </conditionalFormatting>
  <conditionalFormatting sqref="C90">
    <cfRule type="cellIs" dxfId="2637" priority="29" operator="equal">
      <formula>0</formula>
    </cfRule>
  </conditionalFormatting>
  <conditionalFormatting sqref="D90">
    <cfRule type="cellIs" dxfId="2636" priority="28" operator="equal">
      <formula>0</formula>
    </cfRule>
  </conditionalFormatting>
  <conditionalFormatting sqref="C101">
    <cfRule type="cellIs" dxfId="2635" priority="27" operator="equal">
      <formula>0</formula>
    </cfRule>
  </conditionalFormatting>
  <conditionalFormatting sqref="D101">
    <cfRule type="cellIs" dxfId="2634" priority="26" operator="equal">
      <formula>0</formula>
    </cfRule>
  </conditionalFormatting>
  <conditionalFormatting sqref="C112">
    <cfRule type="cellIs" dxfId="2633" priority="25" operator="equal">
      <formula>0</formula>
    </cfRule>
  </conditionalFormatting>
  <conditionalFormatting sqref="D112">
    <cfRule type="cellIs" dxfId="2632" priority="24" operator="equal">
      <formula>0</formula>
    </cfRule>
  </conditionalFormatting>
  <conditionalFormatting sqref="C123">
    <cfRule type="cellIs" dxfId="2631" priority="23" operator="equal">
      <formula>0</formula>
    </cfRule>
  </conditionalFormatting>
  <conditionalFormatting sqref="D123">
    <cfRule type="cellIs" dxfId="2630" priority="22" operator="equal">
      <formula>0</formula>
    </cfRule>
  </conditionalFormatting>
  <conditionalFormatting sqref="C4 C6 C8 C10 C12">
    <cfRule type="cellIs" dxfId="2629" priority="21" operator="equal">
      <formula>0</formula>
    </cfRule>
  </conditionalFormatting>
  <conditionalFormatting sqref="C26 C28 C30 C32 C34">
    <cfRule type="cellIs" dxfId="2628" priority="19" operator="equal">
      <formula>0</formula>
    </cfRule>
  </conditionalFormatting>
  <conditionalFormatting sqref="C37 C39 C41 C43 C45">
    <cfRule type="cellIs" dxfId="2627" priority="18" operator="equal">
      <formula>0</formula>
    </cfRule>
  </conditionalFormatting>
  <conditionalFormatting sqref="C59 C61 C63 C65 C67">
    <cfRule type="cellIs" dxfId="2626" priority="16" operator="equal">
      <formula>0</formula>
    </cfRule>
  </conditionalFormatting>
  <conditionalFormatting sqref="C15 C17 C19 C21 C23">
    <cfRule type="cellIs" dxfId="2625" priority="20" operator="equal">
      <formula>0</formula>
    </cfRule>
  </conditionalFormatting>
  <conditionalFormatting sqref="C48 C50 C52 C54 C56">
    <cfRule type="cellIs" dxfId="2624" priority="17" operator="equal">
      <formula>0</formula>
    </cfRule>
  </conditionalFormatting>
  <conditionalFormatting sqref="C70 C72 C74 C76 C78">
    <cfRule type="cellIs" dxfId="2623" priority="15" operator="equal">
      <formula>0</formula>
    </cfRule>
  </conditionalFormatting>
  <conditionalFormatting sqref="C81 C83 C85 C87 C89">
    <cfRule type="cellIs" dxfId="2622" priority="14" operator="equal">
      <formula>0</formula>
    </cfRule>
  </conditionalFormatting>
  <conditionalFormatting sqref="C92 C94 C96 C98 C100">
    <cfRule type="cellIs" dxfId="2621" priority="13" operator="equal">
      <formula>0</formula>
    </cfRule>
  </conditionalFormatting>
  <conditionalFormatting sqref="E15:S23">
    <cfRule type="cellIs" dxfId="2620" priority="10" operator="equal">
      <formula>0</formula>
    </cfRule>
  </conditionalFormatting>
  <conditionalFormatting sqref="E26:S34">
    <cfRule type="cellIs" dxfId="2619" priority="9" operator="equal">
      <formula>0</formula>
    </cfRule>
  </conditionalFormatting>
  <conditionalFormatting sqref="E37:S45">
    <cfRule type="cellIs" dxfId="2618" priority="8" operator="equal">
      <formula>0</formula>
    </cfRule>
  </conditionalFormatting>
  <conditionalFormatting sqref="E48:S56">
    <cfRule type="cellIs" dxfId="2617" priority="7" operator="equal">
      <formula>0</formula>
    </cfRule>
  </conditionalFormatting>
  <conditionalFormatting sqref="E59:S67">
    <cfRule type="cellIs" dxfId="2616" priority="6" operator="equal">
      <formula>0</formula>
    </cfRule>
  </conditionalFormatting>
  <conditionalFormatting sqref="E70:S78">
    <cfRule type="cellIs" dxfId="2615" priority="5" operator="equal">
      <formula>0</formula>
    </cfRule>
  </conditionalFormatting>
  <conditionalFormatting sqref="E81:S89">
    <cfRule type="cellIs" dxfId="2614" priority="4" operator="equal">
      <formula>0</formula>
    </cfRule>
  </conditionalFormatting>
  <conditionalFormatting sqref="E92:S100">
    <cfRule type="cellIs" dxfId="2613" priority="3" operator="equal">
      <formula>0</formula>
    </cfRule>
  </conditionalFormatting>
  <conditionalFormatting sqref="E103:S111">
    <cfRule type="cellIs" dxfId="2612" priority="2" operator="equal">
      <formula>0</formula>
    </cfRule>
  </conditionalFormatting>
  <conditionalFormatting sqref="E114:S122">
    <cfRule type="cellIs" dxfId="2611" priority="1" operator="equal">
      <formula>0</formula>
    </cfRule>
  </conditionalFormatting>
  <pageMargins left="0.7" right="0.7" top="0.78740157500000008" bottom="0.78740157500000008" header="0.3" footer="0.3"/>
  <pageSetup paperSize="9" orientation="portrait" horizontalDpi="1200" verticalDpi="1200"/>
  <ignoredErrors>
    <ignoredError sqref="E5:E12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57"/>
  <sheetViews>
    <sheetView showGridLines="0" workbookViewId="0">
      <pane xSplit="3" ySplit="3" topLeftCell="D4" activePane="bottomRight" state="frozen"/>
      <selection activeCell="C4" sqref="C4"/>
      <selection pane="topRight"/>
      <selection pane="bottomLeft"/>
      <selection pane="bottomRight" activeCell="A4" sqref="A4"/>
    </sheetView>
  </sheetViews>
  <sheetFormatPr baseColWidth="10" defaultColWidth="11.5546875" defaultRowHeight="15" outlineLevelCol="1" x14ac:dyDescent="0.2"/>
  <cols>
    <col min="1" max="1" width="24.33203125" customWidth="1"/>
    <col min="3" max="7" width="11.5546875" style="127"/>
    <col min="8" max="8" width="11.5546875" style="127" customWidth="1"/>
    <col min="9" max="18" width="11.5546875" style="127" hidden="1" customWidth="1" outlineLevel="1"/>
    <col min="19" max="19" width="11.5546875" style="127" collapsed="1"/>
  </cols>
  <sheetData>
    <row r="1" spans="1:19" ht="18.75" x14ac:dyDescent="0.2">
      <c r="A1" s="50" t="s">
        <v>288</v>
      </c>
      <c r="B1" s="51"/>
      <c r="C1" s="51"/>
      <c r="D1" s="51"/>
      <c r="E1" s="51"/>
      <c r="F1" s="51"/>
      <c r="G1" s="51"/>
      <c r="H1" s="51"/>
      <c r="I1" s="51"/>
      <c r="J1" s="51"/>
      <c r="K1" s="51"/>
      <c r="L1" s="51"/>
      <c r="M1" s="51"/>
      <c r="N1" s="51"/>
      <c r="O1" s="51"/>
      <c r="P1" s="51"/>
      <c r="Q1" s="51"/>
      <c r="R1" s="51"/>
      <c r="S1" s="51"/>
    </row>
    <row r="2" spans="1:19" x14ac:dyDescent="0.2">
      <c r="A2" s="312" t="s">
        <v>104</v>
      </c>
      <c r="B2" s="314" t="s">
        <v>105</v>
      </c>
      <c r="C2" s="241" t="s">
        <v>289</v>
      </c>
      <c r="D2" s="242"/>
      <c r="E2" s="242"/>
      <c r="F2" s="242"/>
      <c r="G2" s="243"/>
      <c r="H2" s="242"/>
      <c r="I2" s="242"/>
      <c r="J2" s="242"/>
      <c r="K2" s="242"/>
      <c r="L2" s="242"/>
      <c r="M2" s="242"/>
      <c r="N2" s="242"/>
      <c r="O2" s="242"/>
      <c r="P2" s="242"/>
      <c r="Q2" s="242"/>
      <c r="R2" s="244"/>
      <c r="S2" s="244"/>
    </row>
    <row r="3" spans="1:19" ht="45" x14ac:dyDescent="0.2">
      <c r="A3" s="313"/>
      <c r="B3" s="315"/>
      <c r="C3" s="69" t="s">
        <v>290</v>
      </c>
      <c r="D3" s="70" t="s">
        <v>108</v>
      </c>
      <c r="E3" s="71" t="s">
        <v>109</v>
      </c>
      <c r="F3" s="71" t="s">
        <v>110</v>
      </c>
      <c r="G3" s="71" t="s">
        <v>111</v>
      </c>
      <c r="H3" s="71" t="s">
        <v>112</v>
      </c>
      <c r="I3" s="71" t="s">
        <v>113</v>
      </c>
      <c r="J3" s="71" t="s">
        <v>114</v>
      </c>
      <c r="K3" s="71" t="s">
        <v>115</v>
      </c>
      <c r="L3" s="71" t="s">
        <v>116</v>
      </c>
      <c r="M3" s="71" t="s">
        <v>117</v>
      </c>
      <c r="N3" s="71" t="s">
        <v>118</v>
      </c>
      <c r="O3" s="71" t="s">
        <v>119</v>
      </c>
      <c r="P3" s="71" t="s">
        <v>120</v>
      </c>
      <c r="Q3" s="71" t="s">
        <v>121</v>
      </c>
      <c r="R3" s="71" t="s">
        <v>122</v>
      </c>
      <c r="S3" s="71" t="s">
        <v>123</v>
      </c>
    </row>
    <row r="4" spans="1:19" ht="15.75" x14ac:dyDescent="0.25">
      <c r="A4" s="72" t="s">
        <v>293</v>
      </c>
      <c r="B4" s="316" t="s">
        <v>77</v>
      </c>
      <c r="C4" s="245">
        <f ca="1">SUMIFS('Übersicht Mitarbeiter_innen'!D:D,'Übersicht Mitarbeiter_innen'!B:B,'Übersicht Berichte'!$B$4,'Übersicht Mitarbeiter_innen'!A:A,'Übersicht Berichte'!$A4)</f>
        <v>0</v>
      </c>
      <c r="D4" s="269">
        <f ca="1">SUMIFS('Übersicht Mitarbeiter_innen'!E:E,'Übersicht Mitarbeiter_innen'!$B:$B,'Übersicht Berichte'!$B$4,'Übersicht Mitarbeiter_innen'!$A:$A,'Übersicht Berichte'!$A4)</f>
        <v>0</v>
      </c>
      <c r="E4" s="270">
        <f ca="1">SUMIFS('Übersicht Mitarbeiter_innen'!F:F,'Übersicht Mitarbeiter_innen'!$B:$B,'Übersicht Berichte'!$B$4,'Übersicht Mitarbeiter_innen'!$A:$A,'Übersicht Berichte'!$A4)</f>
        <v>0</v>
      </c>
      <c r="F4" s="270">
        <f ca="1">SUMIFS('Übersicht Mitarbeiter_innen'!G:G,'Übersicht Mitarbeiter_innen'!$B:$B,'Übersicht Berichte'!$B$4,'Übersicht Mitarbeiter_innen'!$A:$A,'Übersicht Berichte'!$A4)</f>
        <v>0</v>
      </c>
      <c r="G4" s="270">
        <f ca="1">SUMIFS('Übersicht Mitarbeiter_innen'!H:H,'Übersicht Mitarbeiter_innen'!$B:$B,'Übersicht Berichte'!$B$4,'Übersicht Mitarbeiter_innen'!$A:$A,'Übersicht Berichte'!$A4)</f>
        <v>0</v>
      </c>
      <c r="H4" s="270">
        <f ca="1">SUMIFS('Übersicht Mitarbeiter_innen'!I:I,'Übersicht Mitarbeiter_innen'!$B:$B,'Übersicht Berichte'!$B$4,'Übersicht Mitarbeiter_innen'!$A:$A,'Übersicht Berichte'!$A4)</f>
        <v>0</v>
      </c>
      <c r="I4" s="270">
        <f ca="1">SUMIFS('Übersicht Mitarbeiter_innen'!J:J,'Übersicht Mitarbeiter_innen'!$B:$B,'Übersicht Berichte'!$B$4,'Übersicht Mitarbeiter_innen'!$A:$A,'Übersicht Berichte'!$A4)</f>
        <v>0</v>
      </c>
      <c r="J4" s="270">
        <f ca="1">SUMIFS('Übersicht Mitarbeiter_innen'!K:K,'Übersicht Mitarbeiter_innen'!$B:$B,'Übersicht Berichte'!$B$4,'Übersicht Mitarbeiter_innen'!$A:$A,'Übersicht Berichte'!$A4)</f>
        <v>0</v>
      </c>
      <c r="K4" s="270">
        <f ca="1">SUMIFS('Übersicht Mitarbeiter_innen'!L:L,'Übersicht Mitarbeiter_innen'!$B:$B,'Übersicht Berichte'!$B$4,'Übersicht Mitarbeiter_innen'!$A:$A,'Übersicht Berichte'!$A4)</f>
        <v>0</v>
      </c>
      <c r="L4" s="270">
        <f ca="1">SUMIFS('Übersicht Mitarbeiter_innen'!M:M,'Übersicht Mitarbeiter_innen'!$B:$B,'Übersicht Berichte'!$B$4,'Übersicht Mitarbeiter_innen'!$A:$A,'Übersicht Berichte'!$A4)</f>
        <v>0</v>
      </c>
      <c r="M4" s="270">
        <f ca="1">SUMIFS('Übersicht Mitarbeiter_innen'!N:N,'Übersicht Mitarbeiter_innen'!$B:$B,'Übersicht Berichte'!$B$4,'Übersicht Mitarbeiter_innen'!$A:$A,'Übersicht Berichte'!$A4)</f>
        <v>0</v>
      </c>
      <c r="N4" s="270">
        <f ca="1">SUMIFS('Übersicht Mitarbeiter_innen'!O:O,'Übersicht Mitarbeiter_innen'!$B:$B,'Übersicht Berichte'!$B$4,'Übersicht Mitarbeiter_innen'!$A:$A,'Übersicht Berichte'!$A4)</f>
        <v>0</v>
      </c>
      <c r="O4" s="270">
        <f ca="1">SUMIFS('Übersicht Mitarbeiter_innen'!P:P,'Übersicht Mitarbeiter_innen'!$B:$B,'Übersicht Berichte'!$B$4,'Übersicht Mitarbeiter_innen'!$A:$A,'Übersicht Berichte'!$A4)</f>
        <v>0</v>
      </c>
      <c r="P4" s="270">
        <f ca="1">SUMIFS('Übersicht Mitarbeiter_innen'!Q:Q,'Übersicht Mitarbeiter_innen'!$B:$B,'Übersicht Berichte'!$B$4,'Übersicht Mitarbeiter_innen'!$A:$A,'Übersicht Berichte'!$A4)</f>
        <v>0</v>
      </c>
      <c r="Q4" s="270">
        <f ca="1">SUMIFS('Übersicht Mitarbeiter_innen'!R:R,'Übersicht Mitarbeiter_innen'!$B:$B,'Übersicht Berichte'!$B$4,'Übersicht Mitarbeiter_innen'!$A:$A,'Übersicht Berichte'!$A4)</f>
        <v>0</v>
      </c>
      <c r="R4" s="270">
        <f ca="1">SUMIFS('Übersicht Mitarbeiter_innen'!S:S,'Übersicht Mitarbeiter_innen'!$B:$B,'Übersicht Berichte'!$B$4,'Übersicht Mitarbeiter_innen'!$A:$A,'Übersicht Berichte'!$A4)</f>
        <v>0</v>
      </c>
      <c r="S4" s="271">
        <f t="shared" ref="S4:S9" ca="1" si="0">SUM(D4:R4)</f>
        <v>0</v>
      </c>
    </row>
    <row r="5" spans="1:19" ht="15.75" x14ac:dyDescent="0.25">
      <c r="A5" s="73" t="s">
        <v>294</v>
      </c>
      <c r="B5" s="317"/>
      <c r="C5" s="246">
        <f ca="1">SUMIFS('Übersicht Mitarbeiter_innen'!D:D,'Übersicht Mitarbeiter_innen'!B:B,'Übersicht Berichte'!$B$4,'Übersicht Mitarbeiter_innen'!A:A,'Übersicht Berichte'!$A5)</f>
        <v>101547.59</v>
      </c>
      <c r="D5" s="272">
        <f ca="1">SUMIFS('Übersicht Mitarbeiter_innen'!E:E,'Übersicht Mitarbeiter_innen'!$B:$B,'Übersicht Berichte'!$B$4,'Übersicht Mitarbeiter_innen'!$A:$A,'Übersicht Berichte'!$A5)</f>
        <v>134.66576597744356</v>
      </c>
      <c r="E5" s="272">
        <f ca="1">SUMIFS('Übersicht Mitarbeiter_innen'!F:F,'Übersicht Mitarbeiter_innen'!$B:$B,'Übersicht Berichte'!$B$4,'Übersicht Mitarbeiter_innen'!$A:$A,'Übersicht Berichte'!$A5)</f>
        <v>61.641437047075037</v>
      </c>
      <c r="F5" s="272">
        <f ca="1">SUMIFS('Übersicht Mitarbeiter_innen'!G:G,'Übersicht Mitarbeiter_innen'!$B:$B,'Übersicht Berichte'!$B$4,'Übersicht Mitarbeiter_innen'!$A:$A,'Übersicht Berichte'!$A5)</f>
        <v>13.512394266917291</v>
      </c>
      <c r="G5" s="272">
        <f ca="1">SUMIFS('Übersicht Mitarbeiter_innen'!H:H,'Übersicht Mitarbeiter_innen'!$B:$B,'Übersicht Berichte'!$B$4,'Übersicht Mitarbeiter_innen'!$A:$A,'Übersicht Berichte'!$A5)</f>
        <v>66.334310977297889</v>
      </c>
      <c r="H5" s="272">
        <f ca="1">SUMIFS('Übersicht Mitarbeiter_innen'!I:I,'Übersicht Mitarbeiter_innen'!$B:$B,'Übersicht Berichte'!$B$4,'Übersicht Mitarbeiter_innen'!$A:$A,'Übersicht Berichte'!$A5)</f>
        <v>0</v>
      </c>
      <c r="I5" s="272">
        <f ca="1">SUMIFS('Übersicht Mitarbeiter_innen'!J:J,'Übersicht Mitarbeiter_innen'!$B:$B,'Übersicht Berichte'!$B$4,'Übersicht Mitarbeiter_innen'!$A:$A,'Übersicht Berichte'!$A5)</f>
        <v>0</v>
      </c>
      <c r="J5" s="272">
        <f ca="1">SUMIFS('Übersicht Mitarbeiter_innen'!K:K,'Übersicht Mitarbeiter_innen'!$B:$B,'Übersicht Berichte'!$B$4,'Übersicht Mitarbeiter_innen'!$A:$A,'Übersicht Berichte'!$A5)</f>
        <v>0</v>
      </c>
      <c r="K5" s="272">
        <f ca="1">SUMIFS('Übersicht Mitarbeiter_innen'!L:L,'Übersicht Mitarbeiter_innen'!$B:$B,'Übersicht Berichte'!$B$4,'Übersicht Mitarbeiter_innen'!$A:$A,'Übersicht Berichte'!$A5)</f>
        <v>0</v>
      </c>
      <c r="L5" s="272">
        <f ca="1">SUMIFS('Übersicht Mitarbeiter_innen'!M:M,'Übersicht Mitarbeiter_innen'!$B:$B,'Übersicht Berichte'!$B$4,'Übersicht Mitarbeiter_innen'!$A:$A,'Übersicht Berichte'!$A5)</f>
        <v>0</v>
      </c>
      <c r="M5" s="272">
        <f ca="1">SUMIFS('Übersicht Mitarbeiter_innen'!N:N,'Übersicht Mitarbeiter_innen'!$B:$B,'Übersicht Berichte'!$B$4,'Übersicht Mitarbeiter_innen'!$A:$A,'Übersicht Berichte'!$A5)</f>
        <v>0</v>
      </c>
      <c r="N5" s="272">
        <f ca="1">SUMIFS('Übersicht Mitarbeiter_innen'!O:O,'Übersicht Mitarbeiter_innen'!$B:$B,'Übersicht Berichte'!$B$4,'Übersicht Mitarbeiter_innen'!$A:$A,'Übersicht Berichte'!$A5)</f>
        <v>0</v>
      </c>
      <c r="O5" s="272">
        <f ca="1">SUMIFS('Übersicht Mitarbeiter_innen'!P:P,'Übersicht Mitarbeiter_innen'!$B:$B,'Übersicht Berichte'!$B$4,'Übersicht Mitarbeiter_innen'!$A:$A,'Übersicht Berichte'!$A5)</f>
        <v>0</v>
      </c>
      <c r="P5" s="272">
        <f ca="1">SUMIFS('Übersicht Mitarbeiter_innen'!Q:Q,'Übersicht Mitarbeiter_innen'!$B:$B,'Übersicht Berichte'!$B$4,'Übersicht Mitarbeiter_innen'!$A:$A,'Übersicht Berichte'!$A5)</f>
        <v>0</v>
      </c>
      <c r="Q5" s="272">
        <f ca="1">SUMIFS('Übersicht Mitarbeiter_innen'!R:R,'Übersicht Mitarbeiter_innen'!$B:$B,'Übersicht Berichte'!$B$4,'Übersicht Mitarbeiter_innen'!$A:$A,'Übersicht Berichte'!$A5)</f>
        <v>0</v>
      </c>
      <c r="R5" s="272">
        <f ca="1">SUMIFS('Übersicht Mitarbeiter_innen'!S:S,'Übersicht Mitarbeiter_innen'!$B:$B,'Übersicht Berichte'!$B$4,'Übersicht Mitarbeiter_innen'!$A:$A,'Übersicht Berichte'!$A5)</f>
        <v>0</v>
      </c>
      <c r="S5" s="271">
        <f t="shared" ca="1" si="0"/>
        <v>276.15390826873374</v>
      </c>
    </row>
    <row r="6" spans="1:19" ht="15.75" x14ac:dyDescent="0.25">
      <c r="A6" s="72" t="s">
        <v>295</v>
      </c>
      <c r="B6" s="317"/>
      <c r="C6" s="246">
        <f ca="1">SUMIFS('Übersicht Mitarbeiter_innen'!D:D,'Übersicht Mitarbeiter_innen'!B:B,'Übersicht Berichte'!$B$4,'Übersicht Mitarbeiter_innen'!A:A,'Übersicht Berichte'!$A6)</f>
        <v>30834.42</v>
      </c>
      <c r="D6" s="272">
        <f ca="1">SUMIFS('Übersicht Mitarbeiter_innen'!E:E,'Übersicht Mitarbeiter_innen'!$B:$B,'Übersicht Berichte'!$B$4,'Übersicht Mitarbeiter_innen'!$A:$A,'Übersicht Berichte'!$A6)</f>
        <v>66.124592574926467</v>
      </c>
      <c r="E6" s="272">
        <f ca="1">SUMIFS('Übersicht Mitarbeiter_innen'!F:F,'Übersicht Mitarbeiter_innen'!$B:$B,'Übersicht Berichte'!$B$4,'Übersicht Mitarbeiter_innen'!$A:$A,'Übersicht Berichte'!$A6)</f>
        <v>0</v>
      </c>
      <c r="F6" s="272">
        <f ca="1">SUMIFS('Übersicht Mitarbeiter_innen'!G:G,'Übersicht Mitarbeiter_innen'!$B:$B,'Übersicht Berichte'!$B$4,'Übersicht Mitarbeiter_innen'!$A:$A,'Übersicht Berichte'!$A6)</f>
        <v>0</v>
      </c>
      <c r="G6" s="272">
        <f ca="1">SUMIFS('Übersicht Mitarbeiter_innen'!H:H,'Übersicht Mitarbeiter_innen'!$B:$B,'Übersicht Berichte'!$B$4,'Übersicht Mitarbeiter_innen'!$A:$A,'Übersicht Berichte'!$A6)</f>
        <v>23.458740758406865</v>
      </c>
      <c r="H6" s="272">
        <f ca="1">SUMIFS('Übersicht Mitarbeiter_innen'!I:I,'Übersicht Mitarbeiter_innen'!$B:$B,'Übersicht Berichte'!$B$4,'Übersicht Mitarbeiter_innen'!$A:$A,'Übersicht Berichte'!$A6)</f>
        <v>0</v>
      </c>
      <c r="I6" s="272">
        <f ca="1">SUMIFS('Übersicht Mitarbeiter_innen'!J:J,'Übersicht Mitarbeiter_innen'!$B:$B,'Übersicht Berichte'!$B$4,'Übersicht Mitarbeiter_innen'!$A:$A,'Übersicht Berichte'!$A6)</f>
        <v>0</v>
      </c>
      <c r="J6" s="272">
        <f ca="1">SUMIFS('Übersicht Mitarbeiter_innen'!K:K,'Übersicht Mitarbeiter_innen'!$B:$B,'Übersicht Berichte'!$B$4,'Übersicht Mitarbeiter_innen'!$A:$A,'Übersicht Berichte'!$A6)</f>
        <v>0</v>
      </c>
      <c r="K6" s="272">
        <f ca="1">SUMIFS('Übersicht Mitarbeiter_innen'!L:L,'Übersicht Mitarbeiter_innen'!$B:$B,'Übersicht Berichte'!$B$4,'Übersicht Mitarbeiter_innen'!$A:$A,'Übersicht Berichte'!$A6)</f>
        <v>0</v>
      </c>
      <c r="L6" s="272">
        <f ca="1">SUMIFS('Übersicht Mitarbeiter_innen'!M:M,'Übersicht Mitarbeiter_innen'!$B:$B,'Übersicht Berichte'!$B$4,'Übersicht Mitarbeiter_innen'!$A:$A,'Übersicht Berichte'!$A6)</f>
        <v>0</v>
      </c>
      <c r="M6" s="272">
        <f ca="1">SUMIFS('Übersicht Mitarbeiter_innen'!N:N,'Übersicht Mitarbeiter_innen'!$B:$B,'Übersicht Berichte'!$B$4,'Übersicht Mitarbeiter_innen'!$A:$A,'Übersicht Berichte'!$A6)</f>
        <v>0</v>
      </c>
      <c r="N6" s="272">
        <f ca="1">SUMIFS('Übersicht Mitarbeiter_innen'!O:O,'Übersicht Mitarbeiter_innen'!$B:$B,'Übersicht Berichte'!$B$4,'Übersicht Mitarbeiter_innen'!$A:$A,'Übersicht Berichte'!$A6)</f>
        <v>0</v>
      </c>
      <c r="O6" s="272">
        <f ca="1">SUMIFS('Übersicht Mitarbeiter_innen'!P:P,'Übersicht Mitarbeiter_innen'!$B:$B,'Übersicht Berichte'!$B$4,'Übersicht Mitarbeiter_innen'!$A:$A,'Übersicht Berichte'!$A6)</f>
        <v>0</v>
      </c>
      <c r="P6" s="272">
        <f ca="1">SUMIFS('Übersicht Mitarbeiter_innen'!Q:Q,'Übersicht Mitarbeiter_innen'!$B:$B,'Übersicht Berichte'!$B$4,'Übersicht Mitarbeiter_innen'!$A:$A,'Übersicht Berichte'!$A6)</f>
        <v>0</v>
      </c>
      <c r="Q6" s="272">
        <f ca="1">SUMIFS('Übersicht Mitarbeiter_innen'!R:R,'Übersicht Mitarbeiter_innen'!$B:$B,'Übersicht Berichte'!$B$4,'Übersicht Mitarbeiter_innen'!$A:$A,'Übersicht Berichte'!$A6)</f>
        <v>0</v>
      </c>
      <c r="R6" s="272">
        <f ca="1">SUMIFS('Übersicht Mitarbeiter_innen'!S:S,'Übersicht Mitarbeiter_innen'!$B:$B,'Übersicht Berichte'!$B$4,'Übersicht Mitarbeiter_innen'!$A:$A,'Übersicht Berichte'!$A6)</f>
        <v>0</v>
      </c>
      <c r="S6" s="271">
        <f t="shared" ca="1" si="0"/>
        <v>89.583333333333329</v>
      </c>
    </row>
    <row r="7" spans="1:19" ht="15.75" x14ac:dyDescent="0.25">
      <c r="A7" s="72" t="s">
        <v>296</v>
      </c>
      <c r="B7" s="317"/>
      <c r="C7" s="246">
        <f ca="1">SUMIFS('Übersicht Mitarbeiter_innen'!D:D,'Übersicht Mitarbeiter_innen'!B:B,'Übersicht Berichte'!$B$4,'Übersicht Mitarbeiter_innen'!A:A,'Übersicht Berichte'!$A7)</f>
        <v>0</v>
      </c>
      <c r="D7" s="272">
        <f ca="1">SUMIFS('Übersicht Mitarbeiter_innen'!E:E,'Übersicht Mitarbeiter_innen'!$B:$B,'Übersicht Berichte'!$B$4,'Übersicht Mitarbeiter_innen'!$A:$A,'Übersicht Berichte'!$A7)</f>
        <v>0</v>
      </c>
      <c r="E7" s="272">
        <f ca="1">SUMIFS('Übersicht Mitarbeiter_innen'!F:F,'Übersicht Mitarbeiter_innen'!$B:$B,'Übersicht Berichte'!$B$4,'Übersicht Mitarbeiter_innen'!$A:$A,'Übersicht Berichte'!$A7)</f>
        <v>0</v>
      </c>
      <c r="F7" s="272">
        <f ca="1">SUMIFS('Übersicht Mitarbeiter_innen'!G:G,'Übersicht Mitarbeiter_innen'!$B:$B,'Übersicht Berichte'!$B$4,'Übersicht Mitarbeiter_innen'!$A:$A,'Übersicht Berichte'!$A7)</f>
        <v>0</v>
      </c>
      <c r="G7" s="272">
        <f ca="1">SUMIFS('Übersicht Mitarbeiter_innen'!H:H,'Übersicht Mitarbeiter_innen'!$B:$B,'Übersicht Berichte'!$B$4,'Übersicht Mitarbeiter_innen'!$A:$A,'Übersicht Berichte'!$A7)</f>
        <v>0</v>
      </c>
      <c r="H7" s="272">
        <f ca="1">SUMIFS('Übersicht Mitarbeiter_innen'!I:I,'Übersicht Mitarbeiter_innen'!$B:$B,'Übersicht Berichte'!$B$4,'Übersicht Mitarbeiter_innen'!$A:$A,'Übersicht Berichte'!$A7)</f>
        <v>0</v>
      </c>
      <c r="I7" s="272">
        <f ca="1">SUMIFS('Übersicht Mitarbeiter_innen'!J:J,'Übersicht Mitarbeiter_innen'!$B:$B,'Übersicht Berichte'!$B$4,'Übersicht Mitarbeiter_innen'!$A:$A,'Übersicht Berichte'!$A7)</f>
        <v>0</v>
      </c>
      <c r="J7" s="272">
        <f ca="1">SUMIFS('Übersicht Mitarbeiter_innen'!K:K,'Übersicht Mitarbeiter_innen'!$B:$B,'Übersicht Berichte'!$B$4,'Übersicht Mitarbeiter_innen'!$A:$A,'Übersicht Berichte'!$A7)</f>
        <v>0</v>
      </c>
      <c r="K7" s="272">
        <f ca="1">SUMIFS('Übersicht Mitarbeiter_innen'!L:L,'Übersicht Mitarbeiter_innen'!$B:$B,'Übersicht Berichte'!$B$4,'Übersicht Mitarbeiter_innen'!$A:$A,'Übersicht Berichte'!$A7)</f>
        <v>0</v>
      </c>
      <c r="L7" s="272">
        <f ca="1">SUMIFS('Übersicht Mitarbeiter_innen'!M:M,'Übersicht Mitarbeiter_innen'!$B:$B,'Übersicht Berichte'!$B$4,'Übersicht Mitarbeiter_innen'!$A:$A,'Übersicht Berichte'!$A7)</f>
        <v>0</v>
      </c>
      <c r="M7" s="272">
        <f ca="1">SUMIFS('Übersicht Mitarbeiter_innen'!N:N,'Übersicht Mitarbeiter_innen'!$B:$B,'Übersicht Berichte'!$B$4,'Übersicht Mitarbeiter_innen'!$A:$A,'Übersicht Berichte'!$A7)</f>
        <v>0</v>
      </c>
      <c r="N7" s="272">
        <f ca="1">SUMIFS('Übersicht Mitarbeiter_innen'!O:O,'Übersicht Mitarbeiter_innen'!$B:$B,'Übersicht Berichte'!$B$4,'Übersicht Mitarbeiter_innen'!$A:$A,'Übersicht Berichte'!$A7)</f>
        <v>0</v>
      </c>
      <c r="O7" s="272">
        <f ca="1">SUMIFS('Übersicht Mitarbeiter_innen'!P:P,'Übersicht Mitarbeiter_innen'!$B:$B,'Übersicht Berichte'!$B$4,'Übersicht Mitarbeiter_innen'!$A:$A,'Übersicht Berichte'!$A7)</f>
        <v>0</v>
      </c>
      <c r="P7" s="272">
        <f ca="1">SUMIFS('Übersicht Mitarbeiter_innen'!Q:Q,'Übersicht Mitarbeiter_innen'!$B:$B,'Übersicht Berichte'!$B$4,'Übersicht Mitarbeiter_innen'!$A:$A,'Übersicht Berichte'!$A7)</f>
        <v>0</v>
      </c>
      <c r="Q7" s="272">
        <f ca="1">SUMIFS('Übersicht Mitarbeiter_innen'!R:R,'Übersicht Mitarbeiter_innen'!$B:$B,'Übersicht Berichte'!$B$4,'Übersicht Mitarbeiter_innen'!$A:$A,'Übersicht Berichte'!$A7)</f>
        <v>0</v>
      </c>
      <c r="R7" s="272">
        <f ca="1">SUMIFS('Übersicht Mitarbeiter_innen'!S:S,'Übersicht Mitarbeiter_innen'!$B:$B,'Übersicht Berichte'!$B$4,'Übersicht Mitarbeiter_innen'!$A:$A,'Übersicht Berichte'!$A7)</f>
        <v>0</v>
      </c>
      <c r="S7" s="271">
        <f t="shared" ca="1" si="0"/>
        <v>0</v>
      </c>
    </row>
    <row r="8" spans="1:19" ht="15.75" x14ac:dyDescent="0.25">
      <c r="A8" s="74" t="s">
        <v>297</v>
      </c>
      <c r="B8" s="317"/>
      <c r="C8" s="246">
        <f ca="1">SUMIFS('Übersicht Mitarbeiter_innen'!D:D,'Übersicht Mitarbeiter_innen'!B:B,'Übersicht Berichte'!$B$4,'Übersicht Mitarbeiter_innen'!A:A,'Übersicht Berichte'!$A8)</f>
        <v>3386.52</v>
      </c>
      <c r="D8" s="272">
        <f ca="1">SUMIFS('Übersicht Mitarbeiter_innen'!E:E,'Übersicht Mitarbeiter_innen'!$B:$B,'Übersicht Berichte'!$B$4,'Übersicht Mitarbeiter_innen'!$A:$A,'Übersicht Berichte'!$A8)</f>
        <v>0</v>
      </c>
      <c r="E8" s="272">
        <f ca="1">SUMIFS('Übersicht Mitarbeiter_innen'!F:F,'Übersicht Mitarbeiter_innen'!$B:$B,'Übersicht Berichte'!$B$4,'Übersicht Mitarbeiter_innen'!$A:$A,'Übersicht Berichte'!$A8)</f>
        <v>6.71875</v>
      </c>
      <c r="F8" s="272">
        <f ca="1">SUMIFS('Übersicht Mitarbeiter_innen'!G:G,'Übersicht Mitarbeiter_innen'!$B:$B,'Übersicht Berichte'!$B$4,'Übersicht Mitarbeiter_innen'!$A:$A,'Übersicht Berichte'!$A8)</f>
        <v>6.71875</v>
      </c>
      <c r="G8" s="272">
        <f ca="1">SUMIFS('Übersicht Mitarbeiter_innen'!H:H,'Übersicht Mitarbeiter_innen'!$B:$B,'Übersicht Berichte'!$B$4,'Übersicht Mitarbeiter_innen'!$A:$A,'Übersicht Berichte'!$A8)</f>
        <v>0</v>
      </c>
      <c r="H8" s="272">
        <f ca="1">SUMIFS('Übersicht Mitarbeiter_innen'!I:I,'Übersicht Mitarbeiter_innen'!$B:$B,'Übersicht Berichte'!$B$4,'Übersicht Mitarbeiter_innen'!$A:$A,'Übersicht Berichte'!$A8)</f>
        <v>0</v>
      </c>
      <c r="I8" s="272">
        <f ca="1">SUMIFS('Übersicht Mitarbeiter_innen'!J:J,'Übersicht Mitarbeiter_innen'!$B:$B,'Übersicht Berichte'!$B$4,'Übersicht Mitarbeiter_innen'!$A:$A,'Übersicht Berichte'!$A8)</f>
        <v>0</v>
      </c>
      <c r="J8" s="272">
        <f ca="1">SUMIFS('Übersicht Mitarbeiter_innen'!K:K,'Übersicht Mitarbeiter_innen'!$B:$B,'Übersicht Berichte'!$B$4,'Übersicht Mitarbeiter_innen'!$A:$A,'Übersicht Berichte'!$A8)</f>
        <v>0</v>
      </c>
      <c r="K8" s="272">
        <f ca="1">SUMIFS('Übersicht Mitarbeiter_innen'!L:L,'Übersicht Mitarbeiter_innen'!$B:$B,'Übersicht Berichte'!$B$4,'Übersicht Mitarbeiter_innen'!$A:$A,'Übersicht Berichte'!$A8)</f>
        <v>0</v>
      </c>
      <c r="L8" s="272">
        <f ca="1">SUMIFS('Übersicht Mitarbeiter_innen'!M:M,'Übersicht Mitarbeiter_innen'!$B:$B,'Übersicht Berichte'!$B$4,'Übersicht Mitarbeiter_innen'!$A:$A,'Übersicht Berichte'!$A8)</f>
        <v>0</v>
      </c>
      <c r="M8" s="272">
        <f ca="1">SUMIFS('Übersicht Mitarbeiter_innen'!N:N,'Übersicht Mitarbeiter_innen'!$B:$B,'Übersicht Berichte'!$B$4,'Übersicht Mitarbeiter_innen'!$A:$A,'Übersicht Berichte'!$A8)</f>
        <v>0</v>
      </c>
      <c r="N8" s="272">
        <f ca="1">SUMIFS('Übersicht Mitarbeiter_innen'!O:O,'Übersicht Mitarbeiter_innen'!$B:$B,'Übersicht Berichte'!$B$4,'Übersicht Mitarbeiter_innen'!$A:$A,'Übersicht Berichte'!$A8)</f>
        <v>0</v>
      </c>
      <c r="O8" s="272">
        <f ca="1">SUMIFS('Übersicht Mitarbeiter_innen'!P:P,'Übersicht Mitarbeiter_innen'!$B:$B,'Übersicht Berichte'!$B$4,'Übersicht Mitarbeiter_innen'!$A:$A,'Übersicht Berichte'!$A8)</f>
        <v>0</v>
      </c>
      <c r="P8" s="272">
        <f ca="1">SUMIFS('Übersicht Mitarbeiter_innen'!Q:Q,'Übersicht Mitarbeiter_innen'!$B:$B,'Übersicht Berichte'!$B$4,'Übersicht Mitarbeiter_innen'!$A:$A,'Übersicht Berichte'!$A8)</f>
        <v>0</v>
      </c>
      <c r="Q8" s="272">
        <f ca="1">SUMIFS('Übersicht Mitarbeiter_innen'!R:R,'Übersicht Mitarbeiter_innen'!$B:$B,'Übersicht Berichte'!$B$4,'Übersicht Mitarbeiter_innen'!$A:$A,'Übersicht Berichte'!$A8)</f>
        <v>0</v>
      </c>
      <c r="R8" s="272">
        <f ca="1">SUMIFS('Übersicht Mitarbeiter_innen'!S:S,'Übersicht Mitarbeiter_innen'!$B:$B,'Übersicht Berichte'!$B$4,'Übersicht Mitarbeiter_innen'!$A:$A,'Übersicht Berichte'!$A8)</f>
        <v>0</v>
      </c>
      <c r="S8" s="271">
        <f t="shared" ca="1" si="0"/>
        <v>13.4375</v>
      </c>
    </row>
    <row r="9" spans="1:19" s="62" customFormat="1" ht="15.75" x14ac:dyDescent="0.25">
      <c r="A9" s="75" t="s">
        <v>298</v>
      </c>
      <c r="B9" s="318"/>
      <c r="C9" s="247">
        <f t="shared" ref="C9:R9" ca="1" si="1">SUM(C4:C8)</f>
        <v>135768.53</v>
      </c>
      <c r="D9" s="273">
        <f t="shared" ca="1" si="1"/>
        <v>200.79035855237004</v>
      </c>
      <c r="E9" s="273">
        <f t="shared" ca="1" si="1"/>
        <v>68.360187047075044</v>
      </c>
      <c r="F9" s="273">
        <f t="shared" ca="1" si="1"/>
        <v>20.231144266917291</v>
      </c>
      <c r="G9" s="273">
        <f t="shared" ca="1" si="1"/>
        <v>89.793051735704751</v>
      </c>
      <c r="H9" s="273">
        <f t="shared" ca="1" si="1"/>
        <v>0</v>
      </c>
      <c r="I9" s="273">
        <f t="shared" ca="1" si="1"/>
        <v>0</v>
      </c>
      <c r="J9" s="273">
        <f t="shared" ca="1" si="1"/>
        <v>0</v>
      </c>
      <c r="K9" s="273">
        <f t="shared" ca="1" si="1"/>
        <v>0</v>
      </c>
      <c r="L9" s="273">
        <f t="shared" ca="1" si="1"/>
        <v>0</v>
      </c>
      <c r="M9" s="273">
        <f t="shared" ca="1" si="1"/>
        <v>0</v>
      </c>
      <c r="N9" s="273">
        <f t="shared" ca="1" si="1"/>
        <v>0</v>
      </c>
      <c r="O9" s="273">
        <f t="shared" ca="1" si="1"/>
        <v>0</v>
      </c>
      <c r="P9" s="273">
        <f t="shared" ca="1" si="1"/>
        <v>0</v>
      </c>
      <c r="Q9" s="273">
        <f t="shared" ca="1" si="1"/>
        <v>0</v>
      </c>
      <c r="R9" s="273">
        <f t="shared" ca="1" si="1"/>
        <v>0</v>
      </c>
      <c r="S9" s="274">
        <f t="shared" ca="1" si="0"/>
        <v>379.17474160206712</v>
      </c>
    </row>
    <row r="10" spans="1:19" ht="15.75" x14ac:dyDescent="0.25">
      <c r="A10" s="72" t="s">
        <v>293</v>
      </c>
      <c r="B10" s="316" t="s">
        <v>142</v>
      </c>
      <c r="C10" s="248">
        <f ca="1">SUMIFS('Übersicht Mitarbeiter_innen'!D:D,'Übersicht Mitarbeiter_innen'!B:B,'Übersicht Berichte'!$B$10,'Übersicht Mitarbeiter_innen'!A:A,'Übersicht Berichte'!$A10)</f>
        <v>0</v>
      </c>
      <c r="D10" s="275">
        <f ca="1">SUMIFS('Übersicht Mitarbeiter_innen'!E:E,'Übersicht Mitarbeiter_innen'!$B:$B,'Übersicht Berichte'!$B$10,'Übersicht Mitarbeiter_innen'!$A:$A,'Übersicht Berichte'!$A10)</f>
        <v>0</v>
      </c>
      <c r="E10" s="275">
        <f ca="1">SUMIFS('Übersicht Mitarbeiter_innen'!F:F,'Übersicht Mitarbeiter_innen'!$B:$B,'Übersicht Berichte'!$B$10,'Übersicht Mitarbeiter_innen'!$A:$A,'Übersicht Berichte'!$A10)</f>
        <v>0</v>
      </c>
      <c r="F10" s="275">
        <f ca="1">SUMIFS('Übersicht Mitarbeiter_innen'!G:G,'Übersicht Mitarbeiter_innen'!$B:$B,'Übersicht Berichte'!$B$10,'Übersicht Mitarbeiter_innen'!$A:$A,'Übersicht Berichte'!$A10)</f>
        <v>0</v>
      </c>
      <c r="G10" s="275">
        <f ca="1">SUMIFS('Übersicht Mitarbeiter_innen'!H:H,'Übersicht Mitarbeiter_innen'!$B:$B,'Übersicht Berichte'!$B$10,'Übersicht Mitarbeiter_innen'!$A:$A,'Übersicht Berichte'!$A10)</f>
        <v>0</v>
      </c>
      <c r="H10" s="275">
        <f ca="1">SUMIFS('Übersicht Mitarbeiter_innen'!I:I,'Übersicht Mitarbeiter_innen'!$B:$B,'Übersicht Berichte'!$B$10,'Übersicht Mitarbeiter_innen'!$A:$A,'Übersicht Berichte'!$A10)</f>
        <v>0</v>
      </c>
      <c r="I10" s="275">
        <f ca="1">SUMIFS('Übersicht Mitarbeiter_innen'!J:J,'Übersicht Mitarbeiter_innen'!$B:$B,'Übersicht Berichte'!$B$10,'Übersicht Mitarbeiter_innen'!$A:$A,'Übersicht Berichte'!$A10)</f>
        <v>0</v>
      </c>
      <c r="J10" s="275">
        <f ca="1">SUMIFS('Übersicht Mitarbeiter_innen'!K:K,'Übersicht Mitarbeiter_innen'!$B:$B,'Übersicht Berichte'!$B$10,'Übersicht Mitarbeiter_innen'!$A:$A,'Übersicht Berichte'!$A10)</f>
        <v>0</v>
      </c>
      <c r="K10" s="275">
        <f ca="1">SUMIFS('Übersicht Mitarbeiter_innen'!L:L,'Übersicht Mitarbeiter_innen'!$B:$B,'Übersicht Berichte'!$B$10,'Übersicht Mitarbeiter_innen'!$A:$A,'Übersicht Berichte'!$A10)</f>
        <v>0</v>
      </c>
      <c r="L10" s="275">
        <f ca="1">SUMIFS('Übersicht Mitarbeiter_innen'!M:M,'Übersicht Mitarbeiter_innen'!$B:$B,'Übersicht Berichte'!$B$10,'Übersicht Mitarbeiter_innen'!$A:$A,'Übersicht Berichte'!$A10)</f>
        <v>0</v>
      </c>
      <c r="M10" s="275">
        <f ca="1">SUMIFS('Übersicht Mitarbeiter_innen'!N:N,'Übersicht Mitarbeiter_innen'!$B:$B,'Übersicht Berichte'!$B$10,'Übersicht Mitarbeiter_innen'!$A:$A,'Übersicht Berichte'!$A10)</f>
        <v>0</v>
      </c>
      <c r="N10" s="275">
        <f ca="1">SUMIFS('Übersicht Mitarbeiter_innen'!O:O,'Übersicht Mitarbeiter_innen'!$B:$B,'Übersicht Berichte'!$B$10,'Übersicht Mitarbeiter_innen'!$A:$A,'Übersicht Berichte'!$A10)</f>
        <v>0</v>
      </c>
      <c r="O10" s="275">
        <f ca="1">SUMIFS('Übersicht Mitarbeiter_innen'!P:P,'Übersicht Mitarbeiter_innen'!$B:$B,'Übersicht Berichte'!$B$10,'Übersicht Mitarbeiter_innen'!$A:$A,'Übersicht Berichte'!$A10)</f>
        <v>0</v>
      </c>
      <c r="P10" s="275">
        <f ca="1">SUMIFS('Übersicht Mitarbeiter_innen'!Q:Q,'Übersicht Mitarbeiter_innen'!$B:$B,'Übersicht Berichte'!$B$10,'Übersicht Mitarbeiter_innen'!$A:$A,'Übersicht Berichte'!$A10)</f>
        <v>0</v>
      </c>
      <c r="Q10" s="275">
        <f ca="1">SUMIFS('Übersicht Mitarbeiter_innen'!R:R,'Übersicht Mitarbeiter_innen'!$B:$B,'Übersicht Berichte'!$B$10,'Übersicht Mitarbeiter_innen'!$A:$A,'Übersicht Berichte'!$A10)</f>
        <v>0</v>
      </c>
      <c r="R10" s="275">
        <f ca="1">SUMIFS('Übersicht Mitarbeiter_innen'!S:S,'Übersicht Mitarbeiter_innen'!$B:$B,'Übersicht Berichte'!$B$10,'Übersicht Mitarbeiter_innen'!$A:$A,'Übersicht Berichte'!$A10)</f>
        <v>0</v>
      </c>
      <c r="S10" s="276">
        <f t="shared" ref="S10:S57" ca="1" si="2">SUM(D10:R10)</f>
        <v>0</v>
      </c>
    </row>
    <row r="11" spans="1:19" ht="15.75" x14ac:dyDescent="0.25">
      <c r="A11" s="73" t="s">
        <v>294</v>
      </c>
      <c r="B11" s="317"/>
      <c r="C11" s="246">
        <f ca="1">SUMIFS('Übersicht Mitarbeiter_innen'!D:D,'Übersicht Mitarbeiter_innen'!B:B,'Übersicht Berichte'!$B$10,'Übersicht Mitarbeiter_innen'!A:A,'Übersicht Berichte'!$A11)</f>
        <v>0</v>
      </c>
      <c r="D11" s="272">
        <f ca="1">SUMIFS('Übersicht Mitarbeiter_innen'!E:E,'Übersicht Mitarbeiter_innen'!$B:$B,'Übersicht Berichte'!$B$10,'Übersicht Mitarbeiter_innen'!$A:$A,'Übersicht Berichte'!$A11)</f>
        <v>0</v>
      </c>
      <c r="E11" s="272">
        <f ca="1">SUMIFS('Übersicht Mitarbeiter_innen'!F:F,'Übersicht Mitarbeiter_innen'!$B:$B,'Übersicht Berichte'!$B$10,'Übersicht Mitarbeiter_innen'!$A:$A,'Übersicht Berichte'!$A11)</f>
        <v>0</v>
      </c>
      <c r="F11" s="272">
        <f ca="1">SUMIFS('Übersicht Mitarbeiter_innen'!G:G,'Übersicht Mitarbeiter_innen'!$B:$B,'Übersicht Berichte'!$B$10,'Übersicht Mitarbeiter_innen'!$A:$A,'Übersicht Berichte'!$A11)</f>
        <v>0</v>
      </c>
      <c r="G11" s="272">
        <f ca="1">SUMIFS('Übersicht Mitarbeiter_innen'!H:H,'Übersicht Mitarbeiter_innen'!$B:$B,'Übersicht Berichte'!$B$10,'Übersicht Mitarbeiter_innen'!$A:$A,'Übersicht Berichte'!$A11)</f>
        <v>0</v>
      </c>
      <c r="H11" s="272">
        <f ca="1">SUMIFS('Übersicht Mitarbeiter_innen'!I:I,'Übersicht Mitarbeiter_innen'!$B:$B,'Übersicht Berichte'!$B$10,'Übersicht Mitarbeiter_innen'!$A:$A,'Übersicht Berichte'!$A11)</f>
        <v>0</v>
      </c>
      <c r="I11" s="272">
        <f ca="1">SUMIFS('Übersicht Mitarbeiter_innen'!J:J,'Übersicht Mitarbeiter_innen'!$B:$B,'Übersicht Berichte'!$B$10,'Übersicht Mitarbeiter_innen'!$A:$A,'Übersicht Berichte'!$A11)</f>
        <v>0</v>
      </c>
      <c r="J11" s="272">
        <f ca="1">SUMIFS('Übersicht Mitarbeiter_innen'!K:K,'Übersicht Mitarbeiter_innen'!$B:$B,'Übersicht Berichte'!$B$10,'Übersicht Mitarbeiter_innen'!$A:$A,'Übersicht Berichte'!$A11)</f>
        <v>0</v>
      </c>
      <c r="K11" s="272">
        <f ca="1">SUMIFS('Übersicht Mitarbeiter_innen'!L:L,'Übersicht Mitarbeiter_innen'!$B:$B,'Übersicht Berichte'!$B$10,'Übersicht Mitarbeiter_innen'!$A:$A,'Übersicht Berichte'!$A11)</f>
        <v>0</v>
      </c>
      <c r="L11" s="272">
        <f ca="1">SUMIFS('Übersicht Mitarbeiter_innen'!M:M,'Übersicht Mitarbeiter_innen'!$B:$B,'Übersicht Berichte'!$B$10,'Übersicht Mitarbeiter_innen'!$A:$A,'Übersicht Berichte'!$A11)</f>
        <v>0</v>
      </c>
      <c r="M11" s="272">
        <f ca="1">SUMIFS('Übersicht Mitarbeiter_innen'!N:N,'Übersicht Mitarbeiter_innen'!$B:$B,'Übersicht Berichte'!$B$10,'Übersicht Mitarbeiter_innen'!$A:$A,'Übersicht Berichte'!$A11)</f>
        <v>0</v>
      </c>
      <c r="N11" s="272">
        <f ca="1">SUMIFS('Übersicht Mitarbeiter_innen'!O:O,'Übersicht Mitarbeiter_innen'!$B:$B,'Übersicht Berichte'!$B$10,'Übersicht Mitarbeiter_innen'!$A:$A,'Übersicht Berichte'!$A11)</f>
        <v>0</v>
      </c>
      <c r="O11" s="272">
        <f ca="1">SUMIFS('Übersicht Mitarbeiter_innen'!P:P,'Übersicht Mitarbeiter_innen'!$B:$B,'Übersicht Berichte'!$B$10,'Übersicht Mitarbeiter_innen'!$A:$A,'Übersicht Berichte'!$A11)</f>
        <v>0</v>
      </c>
      <c r="P11" s="272">
        <f ca="1">SUMIFS('Übersicht Mitarbeiter_innen'!Q:Q,'Übersicht Mitarbeiter_innen'!$B:$B,'Übersicht Berichte'!$B$10,'Übersicht Mitarbeiter_innen'!$A:$A,'Übersicht Berichte'!$A11)</f>
        <v>0</v>
      </c>
      <c r="Q11" s="272">
        <f ca="1">SUMIFS('Übersicht Mitarbeiter_innen'!R:R,'Übersicht Mitarbeiter_innen'!$B:$B,'Übersicht Berichte'!$B$10,'Übersicht Mitarbeiter_innen'!$A:$A,'Übersicht Berichte'!$A11)</f>
        <v>0</v>
      </c>
      <c r="R11" s="272">
        <f ca="1">SUMIFS('Übersicht Mitarbeiter_innen'!S:S,'Übersicht Mitarbeiter_innen'!$B:$B,'Übersicht Berichte'!$B$10,'Übersicht Mitarbeiter_innen'!$A:$A,'Übersicht Berichte'!$A11)</f>
        <v>0</v>
      </c>
      <c r="S11" s="271">
        <f t="shared" ca="1" si="2"/>
        <v>0</v>
      </c>
    </row>
    <row r="12" spans="1:19" ht="15.75" x14ac:dyDescent="0.25">
      <c r="A12" s="72" t="s">
        <v>295</v>
      </c>
      <c r="B12" s="317"/>
      <c r="C12" s="246">
        <f ca="1">SUMIFS('Übersicht Mitarbeiter_innen'!D:D,'Übersicht Mitarbeiter_innen'!B:B,'Übersicht Berichte'!$B$10,'Übersicht Mitarbeiter_innen'!A:A,'Übersicht Berichte'!$A12)</f>
        <v>0</v>
      </c>
      <c r="D12" s="272">
        <f ca="1">SUMIFS('Übersicht Mitarbeiter_innen'!E:E,'Übersicht Mitarbeiter_innen'!$B:$B,'Übersicht Berichte'!$B$10,'Übersicht Mitarbeiter_innen'!$A:$A,'Übersicht Berichte'!$A12)</f>
        <v>0</v>
      </c>
      <c r="E12" s="272">
        <f ca="1">SUMIFS('Übersicht Mitarbeiter_innen'!F:F,'Übersicht Mitarbeiter_innen'!$B:$B,'Übersicht Berichte'!$B$10,'Übersicht Mitarbeiter_innen'!$A:$A,'Übersicht Berichte'!$A12)</f>
        <v>0</v>
      </c>
      <c r="F12" s="272">
        <f ca="1">SUMIFS('Übersicht Mitarbeiter_innen'!G:G,'Übersicht Mitarbeiter_innen'!$B:$B,'Übersicht Berichte'!$B$10,'Übersicht Mitarbeiter_innen'!$A:$A,'Übersicht Berichte'!$A12)</f>
        <v>0</v>
      </c>
      <c r="G12" s="272">
        <f ca="1">SUMIFS('Übersicht Mitarbeiter_innen'!H:H,'Übersicht Mitarbeiter_innen'!$B:$B,'Übersicht Berichte'!$B$10,'Übersicht Mitarbeiter_innen'!$A:$A,'Übersicht Berichte'!$A12)</f>
        <v>0</v>
      </c>
      <c r="H12" s="272">
        <f ca="1">SUMIFS('Übersicht Mitarbeiter_innen'!I:I,'Übersicht Mitarbeiter_innen'!$B:$B,'Übersicht Berichte'!$B$10,'Übersicht Mitarbeiter_innen'!$A:$A,'Übersicht Berichte'!$A12)</f>
        <v>0</v>
      </c>
      <c r="I12" s="272">
        <f ca="1">SUMIFS('Übersicht Mitarbeiter_innen'!J:J,'Übersicht Mitarbeiter_innen'!$B:$B,'Übersicht Berichte'!$B$10,'Übersicht Mitarbeiter_innen'!$A:$A,'Übersicht Berichte'!$A12)</f>
        <v>0</v>
      </c>
      <c r="J12" s="272">
        <f ca="1">SUMIFS('Übersicht Mitarbeiter_innen'!K:K,'Übersicht Mitarbeiter_innen'!$B:$B,'Übersicht Berichte'!$B$10,'Übersicht Mitarbeiter_innen'!$A:$A,'Übersicht Berichte'!$A12)</f>
        <v>0</v>
      </c>
      <c r="K12" s="272">
        <f ca="1">SUMIFS('Übersicht Mitarbeiter_innen'!L:L,'Übersicht Mitarbeiter_innen'!$B:$B,'Übersicht Berichte'!$B$10,'Übersicht Mitarbeiter_innen'!$A:$A,'Übersicht Berichte'!$A12)</f>
        <v>0</v>
      </c>
      <c r="L12" s="272">
        <f ca="1">SUMIFS('Übersicht Mitarbeiter_innen'!M:M,'Übersicht Mitarbeiter_innen'!$B:$B,'Übersicht Berichte'!$B$10,'Übersicht Mitarbeiter_innen'!$A:$A,'Übersicht Berichte'!$A12)</f>
        <v>0</v>
      </c>
      <c r="M12" s="272">
        <f ca="1">SUMIFS('Übersicht Mitarbeiter_innen'!N:N,'Übersicht Mitarbeiter_innen'!$B:$B,'Übersicht Berichte'!$B$10,'Übersicht Mitarbeiter_innen'!$A:$A,'Übersicht Berichte'!$A12)</f>
        <v>0</v>
      </c>
      <c r="N12" s="272">
        <f ca="1">SUMIFS('Übersicht Mitarbeiter_innen'!O:O,'Übersicht Mitarbeiter_innen'!$B:$B,'Übersicht Berichte'!$B$10,'Übersicht Mitarbeiter_innen'!$A:$A,'Übersicht Berichte'!$A12)</f>
        <v>0</v>
      </c>
      <c r="O12" s="272">
        <f ca="1">SUMIFS('Übersicht Mitarbeiter_innen'!P:P,'Übersicht Mitarbeiter_innen'!$B:$B,'Übersicht Berichte'!$B$10,'Übersicht Mitarbeiter_innen'!$A:$A,'Übersicht Berichte'!$A12)</f>
        <v>0</v>
      </c>
      <c r="P12" s="272">
        <f ca="1">SUMIFS('Übersicht Mitarbeiter_innen'!Q:Q,'Übersicht Mitarbeiter_innen'!$B:$B,'Übersicht Berichte'!$B$10,'Übersicht Mitarbeiter_innen'!$A:$A,'Übersicht Berichte'!$A12)</f>
        <v>0</v>
      </c>
      <c r="Q12" s="272">
        <f ca="1">SUMIFS('Übersicht Mitarbeiter_innen'!R:R,'Übersicht Mitarbeiter_innen'!$B:$B,'Übersicht Berichte'!$B$10,'Übersicht Mitarbeiter_innen'!$A:$A,'Übersicht Berichte'!$A12)</f>
        <v>0</v>
      </c>
      <c r="R12" s="272">
        <f ca="1">SUMIFS('Übersicht Mitarbeiter_innen'!S:S,'Übersicht Mitarbeiter_innen'!$B:$B,'Übersicht Berichte'!$B$10,'Übersicht Mitarbeiter_innen'!$A:$A,'Übersicht Berichte'!$A12)</f>
        <v>0</v>
      </c>
      <c r="S12" s="271">
        <f t="shared" ca="1" si="2"/>
        <v>0</v>
      </c>
    </row>
    <row r="13" spans="1:19" ht="15.75" x14ac:dyDescent="0.25">
      <c r="A13" s="72" t="s">
        <v>296</v>
      </c>
      <c r="B13" s="317"/>
      <c r="C13" s="246">
        <f ca="1">SUMIFS('Übersicht Mitarbeiter_innen'!D:D,'Übersicht Mitarbeiter_innen'!B:B,'Übersicht Berichte'!$B$10,'Übersicht Mitarbeiter_innen'!A:A,'Übersicht Berichte'!$A13)</f>
        <v>0</v>
      </c>
      <c r="D13" s="272">
        <f ca="1">SUMIFS('Übersicht Mitarbeiter_innen'!E:E,'Übersicht Mitarbeiter_innen'!$B:$B,'Übersicht Berichte'!$B$10,'Übersicht Mitarbeiter_innen'!$A:$A,'Übersicht Berichte'!$A13)</f>
        <v>0</v>
      </c>
      <c r="E13" s="272">
        <f ca="1">SUMIFS('Übersicht Mitarbeiter_innen'!F:F,'Übersicht Mitarbeiter_innen'!$B:$B,'Übersicht Berichte'!$B$10,'Übersicht Mitarbeiter_innen'!$A:$A,'Übersicht Berichte'!$A13)</f>
        <v>0</v>
      </c>
      <c r="F13" s="272">
        <f ca="1">SUMIFS('Übersicht Mitarbeiter_innen'!G:G,'Übersicht Mitarbeiter_innen'!$B:$B,'Übersicht Berichte'!$B$10,'Übersicht Mitarbeiter_innen'!$A:$A,'Übersicht Berichte'!$A13)</f>
        <v>0</v>
      </c>
      <c r="G13" s="272">
        <f ca="1">SUMIFS('Übersicht Mitarbeiter_innen'!H:H,'Übersicht Mitarbeiter_innen'!$B:$B,'Übersicht Berichte'!$B$10,'Übersicht Mitarbeiter_innen'!$A:$A,'Übersicht Berichte'!$A13)</f>
        <v>0</v>
      </c>
      <c r="H13" s="272">
        <f ca="1">SUMIFS('Übersicht Mitarbeiter_innen'!I:I,'Übersicht Mitarbeiter_innen'!$B:$B,'Übersicht Berichte'!$B$10,'Übersicht Mitarbeiter_innen'!$A:$A,'Übersicht Berichte'!$A13)</f>
        <v>0</v>
      </c>
      <c r="I13" s="272">
        <f ca="1">SUMIFS('Übersicht Mitarbeiter_innen'!J:J,'Übersicht Mitarbeiter_innen'!$B:$B,'Übersicht Berichte'!$B$10,'Übersicht Mitarbeiter_innen'!$A:$A,'Übersicht Berichte'!$A13)</f>
        <v>0</v>
      </c>
      <c r="J13" s="272">
        <f ca="1">SUMIFS('Übersicht Mitarbeiter_innen'!K:K,'Übersicht Mitarbeiter_innen'!$B:$B,'Übersicht Berichte'!$B$10,'Übersicht Mitarbeiter_innen'!$A:$A,'Übersicht Berichte'!$A13)</f>
        <v>0</v>
      </c>
      <c r="K13" s="272">
        <f ca="1">SUMIFS('Übersicht Mitarbeiter_innen'!L:L,'Übersicht Mitarbeiter_innen'!$B:$B,'Übersicht Berichte'!$B$10,'Übersicht Mitarbeiter_innen'!$A:$A,'Übersicht Berichte'!$A13)</f>
        <v>0</v>
      </c>
      <c r="L13" s="272">
        <f ca="1">SUMIFS('Übersicht Mitarbeiter_innen'!M:M,'Übersicht Mitarbeiter_innen'!$B:$B,'Übersicht Berichte'!$B$10,'Übersicht Mitarbeiter_innen'!$A:$A,'Übersicht Berichte'!$A13)</f>
        <v>0</v>
      </c>
      <c r="M13" s="272">
        <f ca="1">SUMIFS('Übersicht Mitarbeiter_innen'!N:N,'Übersicht Mitarbeiter_innen'!$B:$B,'Übersicht Berichte'!$B$10,'Übersicht Mitarbeiter_innen'!$A:$A,'Übersicht Berichte'!$A13)</f>
        <v>0</v>
      </c>
      <c r="N13" s="272">
        <f ca="1">SUMIFS('Übersicht Mitarbeiter_innen'!O:O,'Übersicht Mitarbeiter_innen'!$B:$B,'Übersicht Berichte'!$B$10,'Übersicht Mitarbeiter_innen'!$A:$A,'Übersicht Berichte'!$A13)</f>
        <v>0</v>
      </c>
      <c r="O13" s="272">
        <f ca="1">SUMIFS('Übersicht Mitarbeiter_innen'!P:P,'Übersicht Mitarbeiter_innen'!$B:$B,'Übersicht Berichte'!$B$10,'Übersicht Mitarbeiter_innen'!$A:$A,'Übersicht Berichte'!$A13)</f>
        <v>0</v>
      </c>
      <c r="P13" s="272">
        <f ca="1">SUMIFS('Übersicht Mitarbeiter_innen'!Q:Q,'Übersicht Mitarbeiter_innen'!$B:$B,'Übersicht Berichte'!$B$10,'Übersicht Mitarbeiter_innen'!$A:$A,'Übersicht Berichte'!$A13)</f>
        <v>0</v>
      </c>
      <c r="Q13" s="272">
        <f ca="1">SUMIFS('Übersicht Mitarbeiter_innen'!R:R,'Übersicht Mitarbeiter_innen'!$B:$B,'Übersicht Berichte'!$B$10,'Übersicht Mitarbeiter_innen'!$A:$A,'Übersicht Berichte'!$A13)</f>
        <v>0</v>
      </c>
      <c r="R13" s="272">
        <f ca="1">SUMIFS('Übersicht Mitarbeiter_innen'!S:S,'Übersicht Mitarbeiter_innen'!$B:$B,'Übersicht Berichte'!$B$10,'Übersicht Mitarbeiter_innen'!$A:$A,'Übersicht Berichte'!$A13)</f>
        <v>0</v>
      </c>
      <c r="S13" s="271">
        <f t="shared" ca="1" si="2"/>
        <v>0</v>
      </c>
    </row>
    <row r="14" spans="1:19" ht="15.75" x14ac:dyDescent="0.25">
      <c r="A14" s="74" t="s">
        <v>297</v>
      </c>
      <c r="B14" s="317"/>
      <c r="C14" s="246">
        <f ca="1">SUMIFS('Übersicht Mitarbeiter_innen'!D:D,'Übersicht Mitarbeiter_innen'!B:B,'Übersicht Berichte'!$B$10,'Übersicht Mitarbeiter_innen'!A:A,'Übersicht Berichte'!$A14)</f>
        <v>0</v>
      </c>
      <c r="D14" s="272">
        <f ca="1">SUMIFS('Übersicht Mitarbeiter_innen'!E:E,'Übersicht Mitarbeiter_innen'!$B:$B,'Übersicht Berichte'!$B$10,'Übersicht Mitarbeiter_innen'!$A:$A,'Übersicht Berichte'!$A14)</f>
        <v>0</v>
      </c>
      <c r="E14" s="272">
        <f ca="1">SUMIFS('Übersicht Mitarbeiter_innen'!F:F,'Übersicht Mitarbeiter_innen'!$B:$B,'Übersicht Berichte'!$B$10,'Übersicht Mitarbeiter_innen'!$A:$A,'Übersicht Berichte'!$A14)</f>
        <v>0</v>
      </c>
      <c r="F14" s="272">
        <f ca="1">SUMIFS('Übersicht Mitarbeiter_innen'!G:G,'Übersicht Mitarbeiter_innen'!$B:$B,'Übersicht Berichte'!$B$10,'Übersicht Mitarbeiter_innen'!$A:$A,'Übersicht Berichte'!$A14)</f>
        <v>0</v>
      </c>
      <c r="G14" s="272">
        <f ca="1">SUMIFS('Übersicht Mitarbeiter_innen'!H:H,'Übersicht Mitarbeiter_innen'!$B:$B,'Übersicht Berichte'!$B$10,'Übersicht Mitarbeiter_innen'!$A:$A,'Übersicht Berichte'!$A14)</f>
        <v>0</v>
      </c>
      <c r="H14" s="272">
        <f ca="1">SUMIFS('Übersicht Mitarbeiter_innen'!I:I,'Übersicht Mitarbeiter_innen'!$B:$B,'Übersicht Berichte'!$B$10,'Übersicht Mitarbeiter_innen'!$A:$A,'Übersicht Berichte'!$A14)</f>
        <v>0</v>
      </c>
      <c r="I14" s="272">
        <f ca="1">SUMIFS('Übersicht Mitarbeiter_innen'!J:J,'Übersicht Mitarbeiter_innen'!$B:$B,'Übersicht Berichte'!$B$10,'Übersicht Mitarbeiter_innen'!$A:$A,'Übersicht Berichte'!$A14)</f>
        <v>0</v>
      </c>
      <c r="J14" s="272">
        <f ca="1">SUMIFS('Übersicht Mitarbeiter_innen'!K:K,'Übersicht Mitarbeiter_innen'!$B:$B,'Übersicht Berichte'!$B$10,'Übersicht Mitarbeiter_innen'!$A:$A,'Übersicht Berichte'!$A14)</f>
        <v>0</v>
      </c>
      <c r="K14" s="272">
        <f ca="1">SUMIFS('Übersicht Mitarbeiter_innen'!L:L,'Übersicht Mitarbeiter_innen'!$B:$B,'Übersicht Berichte'!$B$10,'Übersicht Mitarbeiter_innen'!$A:$A,'Übersicht Berichte'!$A14)</f>
        <v>0</v>
      </c>
      <c r="L14" s="272">
        <f ca="1">SUMIFS('Übersicht Mitarbeiter_innen'!M:M,'Übersicht Mitarbeiter_innen'!$B:$B,'Übersicht Berichte'!$B$10,'Übersicht Mitarbeiter_innen'!$A:$A,'Übersicht Berichte'!$A14)</f>
        <v>0</v>
      </c>
      <c r="M14" s="272">
        <f ca="1">SUMIFS('Übersicht Mitarbeiter_innen'!N:N,'Übersicht Mitarbeiter_innen'!$B:$B,'Übersicht Berichte'!$B$10,'Übersicht Mitarbeiter_innen'!$A:$A,'Übersicht Berichte'!$A14)</f>
        <v>0</v>
      </c>
      <c r="N14" s="272">
        <f ca="1">SUMIFS('Übersicht Mitarbeiter_innen'!O:O,'Übersicht Mitarbeiter_innen'!$B:$B,'Übersicht Berichte'!$B$10,'Übersicht Mitarbeiter_innen'!$A:$A,'Übersicht Berichte'!$A14)</f>
        <v>0</v>
      </c>
      <c r="O14" s="272">
        <f ca="1">SUMIFS('Übersicht Mitarbeiter_innen'!P:P,'Übersicht Mitarbeiter_innen'!$B:$B,'Übersicht Berichte'!$B$10,'Übersicht Mitarbeiter_innen'!$A:$A,'Übersicht Berichte'!$A14)</f>
        <v>0</v>
      </c>
      <c r="P14" s="272">
        <f ca="1">SUMIFS('Übersicht Mitarbeiter_innen'!Q:Q,'Übersicht Mitarbeiter_innen'!$B:$B,'Übersicht Berichte'!$B$10,'Übersicht Mitarbeiter_innen'!$A:$A,'Übersicht Berichte'!$A14)</f>
        <v>0</v>
      </c>
      <c r="Q14" s="272">
        <f ca="1">SUMIFS('Übersicht Mitarbeiter_innen'!R:R,'Übersicht Mitarbeiter_innen'!$B:$B,'Übersicht Berichte'!$B$10,'Übersicht Mitarbeiter_innen'!$A:$A,'Übersicht Berichte'!$A14)</f>
        <v>0</v>
      </c>
      <c r="R14" s="272">
        <f ca="1">SUMIFS('Übersicht Mitarbeiter_innen'!S:S,'Übersicht Mitarbeiter_innen'!$B:$B,'Übersicht Berichte'!$B$10,'Übersicht Mitarbeiter_innen'!$A:$A,'Übersicht Berichte'!$A14)</f>
        <v>0</v>
      </c>
      <c r="S14" s="271">
        <f t="shared" ca="1" si="2"/>
        <v>0</v>
      </c>
    </row>
    <row r="15" spans="1:19" s="62" customFormat="1" ht="15.75" x14ac:dyDescent="0.25">
      <c r="A15" s="75" t="s">
        <v>298</v>
      </c>
      <c r="B15" s="318"/>
      <c r="C15" s="247">
        <f t="shared" ref="C15:R15" ca="1" si="3">SUM(C10:C14)</f>
        <v>0</v>
      </c>
      <c r="D15" s="273">
        <f t="shared" ca="1" si="3"/>
        <v>0</v>
      </c>
      <c r="E15" s="273">
        <f t="shared" ca="1" si="3"/>
        <v>0</v>
      </c>
      <c r="F15" s="273">
        <f t="shared" ca="1" si="3"/>
        <v>0</v>
      </c>
      <c r="G15" s="273">
        <f t="shared" ca="1" si="3"/>
        <v>0</v>
      </c>
      <c r="H15" s="273">
        <f t="shared" ca="1" si="3"/>
        <v>0</v>
      </c>
      <c r="I15" s="273">
        <f t="shared" ca="1" si="3"/>
        <v>0</v>
      </c>
      <c r="J15" s="273">
        <f t="shared" ca="1" si="3"/>
        <v>0</v>
      </c>
      <c r="K15" s="273">
        <f t="shared" ca="1" si="3"/>
        <v>0</v>
      </c>
      <c r="L15" s="273">
        <f t="shared" ca="1" si="3"/>
        <v>0</v>
      </c>
      <c r="M15" s="273">
        <f t="shared" ca="1" si="3"/>
        <v>0</v>
      </c>
      <c r="N15" s="273">
        <f t="shared" ca="1" si="3"/>
        <v>0</v>
      </c>
      <c r="O15" s="273">
        <f t="shared" ca="1" si="3"/>
        <v>0</v>
      </c>
      <c r="P15" s="273">
        <f t="shared" ca="1" si="3"/>
        <v>0</v>
      </c>
      <c r="Q15" s="273">
        <f t="shared" ca="1" si="3"/>
        <v>0</v>
      </c>
      <c r="R15" s="273">
        <f t="shared" ca="1" si="3"/>
        <v>0</v>
      </c>
      <c r="S15" s="274">
        <f t="shared" ca="1" si="2"/>
        <v>0</v>
      </c>
    </row>
    <row r="16" spans="1:19" ht="15.75" x14ac:dyDescent="0.25">
      <c r="A16" s="72" t="s">
        <v>293</v>
      </c>
      <c r="B16" s="303" t="s">
        <v>78</v>
      </c>
      <c r="C16" s="248">
        <f ca="1">SUMIFS('Übersicht Mitarbeiter_innen'!D:D,'Übersicht Mitarbeiter_innen'!B:B,'Übersicht Berichte'!$B$16,'Übersicht Mitarbeiter_innen'!A:A,'Übersicht Berichte'!$A16)</f>
        <v>0</v>
      </c>
      <c r="D16" s="275">
        <f ca="1">SUMIFS('Übersicht Mitarbeiter_innen'!E:E,'Übersicht Mitarbeiter_innen'!$B:$B,'Übersicht Berichte'!$B$16,'Übersicht Mitarbeiter_innen'!$A:$A,'Übersicht Berichte'!$A16)</f>
        <v>0</v>
      </c>
      <c r="E16" s="275">
        <f ca="1">SUMIFS('Übersicht Mitarbeiter_innen'!F:F,'Übersicht Mitarbeiter_innen'!$B:$B,'Übersicht Berichte'!$B$16,'Übersicht Mitarbeiter_innen'!$A:$A,'Übersicht Berichte'!$A16)</f>
        <v>0</v>
      </c>
      <c r="F16" s="275">
        <f ca="1">SUMIFS('Übersicht Mitarbeiter_innen'!G:G,'Übersicht Mitarbeiter_innen'!$B:$B,'Übersicht Berichte'!$B$16,'Übersicht Mitarbeiter_innen'!$A:$A,'Übersicht Berichte'!$A16)</f>
        <v>0</v>
      </c>
      <c r="G16" s="275">
        <f ca="1">SUMIFS('Übersicht Mitarbeiter_innen'!H:H,'Übersicht Mitarbeiter_innen'!$B:$B,'Übersicht Berichte'!$B$16,'Übersicht Mitarbeiter_innen'!$A:$A,'Übersicht Berichte'!$A16)</f>
        <v>0</v>
      </c>
      <c r="H16" s="275">
        <f ca="1">SUMIFS('Übersicht Mitarbeiter_innen'!I:I,'Übersicht Mitarbeiter_innen'!$B:$B,'Übersicht Berichte'!$B$16,'Übersicht Mitarbeiter_innen'!$A:$A,'Übersicht Berichte'!$A16)</f>
        <v>0</v>
      </c>
      <c r="I16" s="275">
        <f ca="1">SUMIFS('Übersicht Mitarbeiter_innen'!J:J,'Übersicht Mitarbeiter_innen'!$B:$B,'Übersicht Berichte'!$B$16,'Übersicht Mitarbeiter_innen'!$A:$A,'Übersicht Berichte'!$A16)</f>
        <v>0</v>
      </c>
      <c r="J16" s="275">
        <f ca="1">SUMIFS('Übersicht Mitarbeiter_innen'!K:K,'Übersicht Mitarbeiter_innen'!$B:$B,'Übersicht Berichte'!$B$16,'Übersicht Mitarbeiter_innen'!$A:$A,'Übersicht Berichte'!$A16)</f>
        <v>0</v>
      </c>
      <c r="K16" s="275">
        <f ca="1">SUMIFS('Übersicht Mitarbeiter_innen'!L:L,'Übersicht Mitarbeiter_innen'!$B:$B,'Übersicht Berichte'!$B$16,'Übersicht Mitarbeiter_innen'!$A:$A,'Übersicht Berichte'!$A16)</f>
        <v>0</v>
      </c>
      <c r="L16" s="275">
        <f ca="1">SUMIFS('Übersicht Mitarbeiter_innen'!M:M,'Übersicht Mitarbeiter_innen'!$B:$B,'Übersicht Berichte'!$B$16,'Übersicht Mitarbeiter_innen'!$A:$A,'Übersicht Berichte'!$A16)</f>
        <v>0</v>
      </c>
      <c r="M16" s="275">
        <f ca="1">SUMIFS('Übersicht Mitarbeiter_innen'!N:N,'Übersicht Mitarbeiter_innen'!$B:$B,'Übersicht Berichte'!$B$16,'Übersicht Mitarbeiter_innen'!$A:$A,'Übersicht Berichte'!$A16)</f>
        <v>0</v>
      </c>
      <c r="N16" s="275">
        <f ca="1">SUMIFS('Übersicht Mitarbeiter_innen'!O:O,'Übersicht Mitarbeiter_innen'!$B:$B,'Übersicht Berichte'!$B$16,'Übersicht Mitarbeiter_innen'!$A:$A,'Übersicht Berichte'!$A16)</f>
        <v>0</v>
      </c>
      <c r="O16" s="275">
        <f ca="1">SUMIFS('Übersicht Mitarbeiter_innen'!P:P,'Übersicht Mitarbeiter_innen'!$B:$B,'Übersicht Berichte'!$B$16,'Übersicht Mitarbeiter_innen'!$A:$A,'Übersicht Berichte'!$A16)</f>
        <v>0</v>
      </c>
      <c r="P16" s="275">
        <f ca="1">SUMIFS('Übersicht Mitarbeiter_innen'!Q:Q,'Übersicht Mitarbeiter_innen'!$B:$B,'Übersicht Berichte'!$B$16,'Übersicht Mitarbeiter_innen'!$A:$A,'Übersicht Berichte'!$A16)</f>
        <v>0</v>
      </c>
      <c r="Q16" s="275">
        <f ca="1">SUMIFS('Übersicht Mitarbeiter_innen'!R:R,'Übersicht Mitarbeiter_innen'!$B:$B,'Übersicht Berichte'!$B$16,'Übersicht Mitarbeiter_innen'!$A:$A,'Übersicht Berichte'!$A16)</f>
        <v>0</v>
      </c>
      <c r="R16" s="275">
        <f ca="1">SUMIFS('Übersicht Mitarbeiter_innen'!S:S,'Übersicht Mitarbeiter_innen'!$B:$B,'Übersicht Berichte'!$B$16,'Übersicht Mitarbeiter_innen'!$A:$A,'Übersicht Berichte'!$A16)</f>
        <v>0</v>
      </c>
      <c r="S16" s="276">
        <f t="shared" ca="1" si="2"/>
        <v>0</v>
      </c>
    </row>
    <row r="17" spans="1:19" ht="15.75" x14ac:dyDescent="0.25">
      <c r="A17" s="73" t="s">
        <v>294</v>
      </c>
      <c r="B17" s="304"/>
      <c r="C17" s="246">
        <f ca="1">SUMIFS('Übersicht Mitarbeiter_innen'!D:D,'Übersicht Mitarbeiter_innen'!B:B,'Übersicht Berichte'!$B$16,'Übersicht Mitarbeiter_innen'!A:A,'Übersicht Berichte'!$A17)</f>
        <v>0</v>
      </c>
      <c r="D17" s="272">
        <f ca="1">SUMIFS('Übersicht Mitarbeiter_innen'!E:E,'Übersicht Mitarbeiter_innen'!$B:$B,'Übersicht Berichte'!$B$16,'Übersicht Mitarbeiter_innen'!$A:$A,'Übersicht Berichte'!$A17)</f>
        <v>0</v>
      </c>
      <c r="E17" s="272">
        <f ca="1">SUMIFS('Übersicht Mitarbeiter_innen'!F:F,'Übersicht Mitarbeiter_innen'!$B:$B,'Übersicht Berichte'!$B$16,'Übersicht Mitarbeiter_innen'!$A:$A,'Übersicht Berichte'!$A17)</f>
        <v>0</v>
      </c>
      <c r="F17" s="272">
        <f ca="1">SUMIFS('Übersicht Mitarbeiter_innen'!G:G,'Übersicht Mitarbeiter_innen'!$B:$B,'Übersicht Berichte'!$B$16,'Übersicht Mitarbeiter_innen'!$A:$A,'Übersicht Berichte'!$A17)</f>
        <v>0</v>
      </c>
      <c r="G17" s="272">
        <f ca="1">SUMIFS('Übersicht Mitarbeiter_innen'!H:H,'Übersicht Mitarbeiter_innen'!$B:$B,'Übersicht Berichte'!$B$16,'Übersicht Mitarbeiter_innen'!$A:$A,'Übersicht Berichte'!$A17)</f>
        <v>0</v>
      </c>
      <c r="H17" s="272">
        <f ca="1">SUMIFS('Übersicht Mitarbeiter_innen'!I:I,'Übersicht Mitarbeiter_innen'!$B:$B,'Übersicht Berichte'!$B$16,'Übersicht Mitarbeiter_innen'!$A:$A,'Übersicht Berichte'!$A17)</f>
        <v>0</v>
      </c>
      <c r="I17" s="272">
        <f ca="1">SUMIFS('Übersicht Mitarbeiter_innen'!J:J,'Übersicht Mitarbeiter_innen'!$B:$B,'Übersicht Berichte'!$B$16,'Übersicht Mitarbeiter_innen'!$A:$A,'Übersicht Berichte'!$A17)</f>
        <v>0</v>
      </c>
      <c r="J17" s="272">
        <f ca="1">SUMIFS('Übersicht Mitarbeiter_innen'!K:K,'Übersicht Mitarbeiter_innen'!$B:$B,'Übersicht Berichte'!$B$16,'Übersicht Mitarbeiter_innen'!$A:$A,'Übersicht Berichte'!$A17)</f>
        <v>0</v>
      </c>
      <c r="K17" s="272">
        <f ca="1">SUMIFS('Übersicht Mitarbeiter_innen'!L:L,'Übersicht Mitarbeiter_innen'!$B:$B,'Übersicht Berichte'!$B$16,'Übersicht Mitarbeiter_innen'!$A:$A,'Übersicht Berichte'!$A17)</f>
        <v>0</v>
      </c>
      <c r="L17" s="272">
        <f ca="1">SUMIFS('Übersicht Mitarbeiter_innen'!M:M,'Übersicht Mitarbeiter_innen'!$B:$B,'Übersicht Berichte'!$B$16,'Übersicht Mitarbeiter_innen'!$A:$A,'Übersicht Berichte'!$A17)</f>
        <v>0</v>
      </c>
      <c r="M17" s="272">
        <f ca="1">SUMIFS('Übersicht Mitarbeiter_innen'!N:N,'Übersicht Mitarbeiter_innen'!$B:$B,'Übersicht Berichte'!$B$16,'Übersicht Mitarbeiter_innen'!$A:$A,'Übersicht Berichte'!$A17)</f>
        <v>0</v>
      </c>
      <c r="N17" s="272">
        <f ca="1">SUMIFS('Übersicht Mitarbeiter_innen'!O:O,'Übersicht Mitarbeiter_innen'!$B:$B,'Übersicht Berichte'!$B$16,'Übersicht Mitarbeiter_innen'!$A:$A,'Übersicht Berichte'!$A17)</f>
        <v>0</v>
      </c>
      <c r="O17" s="272">
        <f ca="1">SUMIFS('Übersicht Mitarbeiter_innen'!P:P,'Übersicht Mitarbeiter_innen'!$B:$B,'Übersicht Berichte'!$B$16,'Übersicht Mitarbeiter_innen'!$A:$A,'Übersicht Berichte'!$A17)</f>
        <v>0</v>
      </c>
      <c r="P17" s="272">
        <f ca="1">SUMIFS('Übersicht Mitarbeiter_innen'!Q:Q,'Übersicht Mitarbeiter_innen'!$B:$B,'Übersicht Berichte'!$B$16,'Übersicht Mitarbeiter_innen'!$A:$A,'Übersicht Berichte'!$A17)</f>
        <v>0</v>
      </c>
      <c r="Q17" s="272">
        <f ca="1">SUMIFS('Übersicht Mitarbeiter_innen'!R:R,'Übersicht Mitarbeiter_innen'!$B:$B,'Übersicht Berichte'!$B$16,'Übersicht Mitarbeiter_innen'!$A:$A,'Übersicht Berichte'!$A17)</f>
        <v>0</v>
      </c>
      <c r="R17" s="272">
        <f ca="1">SUMIFS('Übersicht Mitarbeiter_innen'!S:S,'Übersicht Mitarbeiter_innen'!$B:$B,'Übersicht Berichte'!$B$16,'Übersicht Mitarbeiter_innen'!$A:$A,'Übersicht Berichte'!$A17)</f>
        <v>0</v>
      </c>
      <c r="S17" s="271">
        <f t="shared" ca="1" si="2"/>
        <v>0</v>
      </c>
    </row>
    <row r="18" spans="1:19" ht="15.75" x14ac:dyDescent="0.25">
      <c r="A18" s="72" t="s">
        <v>295</v>
      </c>
      <c r="B18" s="304"/>
      <c r="C18" s="246">
        <f ca="1">SUMIFS('Übersicht Mitarbeiter_innen'!D:D,'Übersicht Mitarbeiter_innen'!B:B,'Übersicht Berichte'!$B$16,'Übersicht Mitarbeiter_innen'!A:A,'Übersicht Berichte'!$A18)</f>
        <v>0</v>
      </c>
      <c r="D18" s="272">
        <f ca="1">SUMIFS('Übersicht Mitarbeiter_innen'!E:E,'Übersicht Mitarbeiter_innen'!$B:$B,'Übersicht Berichte'!$B$16,'Übersicht Mitarbeiter_innen'!$A:$A,'Übersicht Berichte'!$A18)</f>
        <v>0</v>
      </c>
      <c r="E18" s="272">
        <f ca="1">SUMIFS('Übersicht Mitarbeiter_innen'!F:F,'Übersicht Mitarbeiter_innen'!$B:$B,'Übersicht Berichte'!$B$16,'Übersicht Mitarbeiter_innen'!$A:$A,'Übersicht Berichte'!$A18)</f>
        <v>0</v>
      </c>
      <c r="F18" s="272">
        <f ca="1">SUMIFS('Übersicht Mitarbeiter_innen'!G:G,'Übersicht Mitarbeiter_innen'!$B:$B,'Übersicht Berichte'!$B$16,'Übersicht Mitarbeiter_innen'!$A:$A,'Übersicht Berichte'!$A18)</f>
        <v>0</v>
      </c>
      <c r="G18" s="272">
        <f ca="1">SUMIFS('Übersicht Mitarbeiter_innen'!H:H,'Übersicht Mitarbeiter_innen'!$B:$B,'Übersicht Berichte'!$B$16,'Übersicht Mitarbeiter_innen'!$A:$A,'Übersicht Berichte'!$A18)</f>
        <v>0</v>
      </c>
      <c r="H18" s="272">
        <f ca="1">SUMIFS('Übersicht Mitarbeiter_innen'!I:I,'Übersicht Mitarbeiter_innen'!$B:$B,'Übersicht Berichte'!$B$16,'Übersicht Mitarbeiter_innen'!$A:$A,'Übersicht Berichte'!$A18)</f>
        <v>0</v>
      </c>
      <c r="I18" s="272">
        <f ca="1">SUMIFS('Übersicht Mitarbeiter_innen'!J:J,'Übersicht Mitarbeiter_innen'!$B:$B,'Übersicht Berichte'!$B$16,'Übersicht Mitarbeiter_innen'!$A:$A,'Übersicht Berichte'!$A18)</f>
        <v>0</v>
      </c>
      <c r="J18" s="272">
        <f ca="1">SUMIFS('Übersicht Mitarbeiter_innen'!K:K,'Übersicht Mitarbeiter_innen'!$B:$B,'Übersicht Berichte'!$B$16,'Übersicht Mitarbeiter_innen'!$A:$A,'Übersicht Berichte'!$A18)</f>
        <v>0</v>
      </c>
      <c r="K18" s="272">
        <f ca="1">SUMIFS('Übersicht Mitarbeiter_innen'!L:L,'Übersicht Mitarbeiter_innen'!$B:$B,'Übersicht Berichte'!$B$16,'Übersicht Mitarbeiter_innen'!$A:$A,'Übersicht Berichte'!$A18)</f>
        <v>0</v>
      </c>
      <c r="L18" s="272">
        <f ca="1">SUMIFS('Übersicht Mitarbeiter_innen'!M:M,'Übersicht Mitarbeiter_innen'!$B:$B,'Übersicht Berichte'!$B$16,'Übersicht Mitarbeiter_innen'!$A:$A,'Übersicht Berichte'!$A18)</f>
        <v>0</v>
      </c>
      <c r="M18" s="272">
        <f ca="1">SUMIFS('Übersicht Mitarbeiter_innen'!N:N,'Übersicht Mitarbeiter_innen'!$B:$B,'Übersicht Berichte'!$B$16,'Übersicht Mitarbeiter_innen'!$A:$A,'Übersicht Berichte'!$A18)</f>
        <v>0</v>
      </c>
      <c r="N18" s="272">
        <f ca="1">SUMIFS('Übersicht Mitarbeiter_innen'!O:O,'Übersicht Mitarbeiter_innen'!$B:$B,'Übersicht Berichte'!$B$16,'Übersicht Mitarbeiter_innen'!$A:$A,'Übersicht Berichte'!$A18)</f>
        <v>0</v>
      </c>
      <c r="O18" s="272">
        <f ca="1">SUMIFS('Übersicht Mitarbeiter_innen'!P:P,'Übersicht Mitarbeiter_innen'!$B:$B,'Übersicht Berichte'!$B$16,'Übersicht Mitarbeiter_innen'!$A:$A,'Übersicht Berichte'!$A18)</f>
        <v>0</v>
      </c>
      <c r="P18" s="272">
        <f ca="1">SUMIFS('Übersicht Mitarbeiter_innen'!Q:Q,'Übersicht Mitarbeiter_innen'!$B:$B,'Übersicht Berichte'!$B$16,'Übersicht Mitarbeiter_innen'!$A:$A,'Übersicht Berichte'!$A18)</f>
        <v>0</v>
      </c>
      <c r="Q18" s="272">
        <f ca="1">SUMIFS('Übersicht Mitarbeiter_innen'!R:R,'Übersicht Mitarbeiter_innen'!$B:$B,'Übersicht Berichte'!$B$16,'Übersicht Mitarbeiter_innen'!$A:$A,'Übersicht Berichte'!$A18)</f>
        <v>0</v>
      </c>
      <c r="R18" s="272">
        <f ca="1">SUMIFS('Übersicht Mitarbeiter_innen'!S:S,'Übersicht Mitarbeiter_innen'!$B:$B,'Übersicht Berichte'!$B$16,'Übersicht Mitarbeiter_innen'!$A:$A,'Übersicht Berichte'!$A18)</f>
        <v>0</v>
      </c>
      <c r="S18" s="271">
        <f t="shared" ca="1" si="2"/>
        <v>0</v>
      </c>
    </row>
    <row r="19" spans="1:19" ht="15.75" x14ac:dyDescent="0.25">
      <c r="A19" s="72" t="s">
        <v>296</v>
      </c>
      <c r="B19" s="304"/>
      <c r="C19" s="246">
        <f ca="1">SUMIFS('Übersicht Mitarbeiter_innen'!D:D,'Übersicht Mitarbeiter_innen'!B:B,'Übersicht Berichte'!$B$16,'Übersicht Mitarbeiter_innen'!A:A,'Übersicht Berichte'!$A19)</f>
        <v>0</v>
      </c>
      <c r="D19" s="272">
        <f ca="1">SUMIFS('Übersicht Mitarbeiter_innen'!E:E,'Übersicht Mitarbeiter_innen'!$B:$B,'Übersicht Berichte'!$B$16,'Übersicht Mitarbeiter_innen'!$A:$A,'Übersicht Berichte'!$A19)</f>
        <v>0</v>
      </c>
      <c r="E19" s="272">
        <f ca="1">SUMIFS('Übersicht Mitarbeiter_innen'!F:F,'Übersicht Mitarbeiter_innen'!$B:$B,'Übersicht Berichte'!$B$16,'Übersicht Mitarbeiter_innen'!$A:$A,'Übersicht Berichte'!$A19)</f>
        <v>0</v>
      </c>
      <c r="F19" s="272">
        <f ca="1">SUMIFS('Übersicht Mitarbeiter_innen'!G:G,'Übersicht Mitarbeiter_innen'!$B:$B,'Übersicht Berichte'!$B$16,'Übersicht Mitarbeiter_innen'!$A:$A,'Übersicht Berichte'!$A19)</f>
        <v>0</v>
      </c>
      <c r="G19" s="272">
        <f ca="1">SUMIFS('Übersicht Mitarbeiter_innen'!H:H,'Übersicht Mitarbeiter_innen'!$B:$B,'Übersicht Berichte'!$B$16,'Übersicht Mitarbeiter_innen'!$A:$A,'Übersicht Berichte'!$A19)</f>
        <v>0</v>
      </c>
      <c r="H19" s="272">
        <f ca="1">SUMIFS('Übersicht Mitarbeiter_innen'!I:I,'Übersicht Mitarbeiter_innen'!$B:$B,'Übersicht Berichte'!$B$16,'Übersicht Mitarbeiter_innen'!$A:$A,'Übersicht Berichte'!$A19)</f>
        <v>0</v>
      </c>
      <c r="I19" s="272">
        <f ca="1">SUMIFS('Übersicht Mitarbeiter_innen'!J:J,'Übersicht Mitarbeiter_innen'!$B:$B,'Übersicht Berichte'!$B$16,'Übersicht Mitarbeiter_innen'!$A:$A,'Übersicht Berichte'!$A19)</f>
        <v>0</v>
      </c>
      <c r="J19" s="272">
        <f ca="1">SUMIFS('Übersicht Mitarbeiter_innen'!K:K,'Übersicht Mitarbeiter_innen'!$B:$B,'Übersicht Berichte'!$B$16,'Übersicht Mitarbeiter_innen'!$A:$A,'Übersicht Berichte'!$A19)</f>
        <v>0</v>
      </c>
      <c r="K19" s="272">
        <f ca="1">SUMIFS('Übersicht Mitarbeiter_innen'!L:L,'Übersicht Mitarbeiter_innen'!$B:$B,'Übersicht Berichte'!$B$16,'Übersicht Mitarbeiter_innen'!$A:$A,'Übersicht Berichte'!$A19)</f>
        <v>0</v>
      </c>
      <c r="L19" s="272">
        <f ca="1">SUMIFS('Übersicht Mitarbeiter_innen'!M:M,'Übersicht Mitarbeiter_innen'!$B:$B,'Übersicht Berichte'!$B$16,'Übersicht Mitarbeiter_innen'!$A:$A,'Übersicht Berichte'!$A19)</f>
        <v>0</v>
      </c>
      <c r="M19" s="272">
        <f ca="1">SUMIFS('Übersicht Mitarbeiter_innen'!N:N,'Übersicht Mitarbeiter_innen'!$B:$B,'Übersicht Berichte'!$B$16,'Übersicht Mitarbeiter_innen'!$A:$A,'Übersicht Berichte'!$A19)</f>
        <v>0</v>
      </c>
      <c r="N19" s="272">
        <f ca="1">SUMIFS('Übersicht Mitarbeiter_innen'!O:O,'Übersicht Mitarbeiter_innen'!$B:$B,'Übersicht Berichte'!$B$16,'Übersicht Mitarbeiter_innen'!$A:$A,'Übersicht Berichte'!$A19)</f>
        <v>0</v>
      </c>
      <c r="O19" s="272">
        <f ca="1">SUMIFS('Übersicht Mitarbeiter_innen'!P:P,'Übersicht Mitarbeiter_innen'!$B:$B,'Übersicht Berichte'!$B$16,'Übersicht Mitarbeiter_innen'!$A:$A,'Übersicht Berichte'!$A19)</f>
        <v>0</v>
      </c>
      <c r="P19" s="272">
        <f ca="1">SUMIFS('Übersicht Mitarbeiter_innen'!Q:Q,'Übersicht Mitarbeiter_innen'!$B:$B,'Übersicht Berichte'!$B$16,'Übersicht Mitarbeiter_innen'!$A:$A,'Übersicht Berichte'!$A19)</f>
        <v>0</v>
      </c>
      <c r="Q19" s="272">
        <f ca="1">SUMIFS('Übersicht Mitarbeiter_innen'!R:R,'Übersicht Mitarbeiter_innen'!$B:$B,'Übersicht Berichte'!$B$16,'Übersicht Mitarbeiter_innen'!$A:$A,'Übersicht Berichte'!$A19)</f>
        <v>0</v>
      </c>
      <c r="R19" s="272">
        <f ca="1">SUMIFS('Übersicht Mitarbeiter_innen'!S:S,'Übersicht Mitarbeiter_innen'!$B:$B,'Übersicht Berichte'!$B$16,'Übersicht Mitarbeiter_innen'!$A:$A,'Übersicht Berichte'!$A19)</f>
        <v>0</v>
      </c>
      <c r="S19" s="271">
        <f t="shared" ca="1" si="2"/>
        <v>0</v>
      </c>
    </row>
    <row r="20" spans="1:19" ht="15.75" x14ac:dyDescent="0.25">
      <c r="A20" s="74" t="s">
        <v>297</v>
      </c>
      <c r="B20" s="304"/>
      <c r="C20" s="246">
        <f ca="1">SUMIFS('Übersicht Mitarbeiter_innen'!D:D,'Übersicht Mitarbeiter_innen'!B:B,'Übersicht Berichte'!$B$16,'Übersicht Mitarbeiter_innen'!A:A,'Übersicht Berichte'!$A20)</f>
        <v>0</v>
      </c>
      <c r="D20" s="272">
        <f ca="1">SUMIFS('Übersicht Mitarbeiter_innen'!E:E,'Übersicht Mitarbeiter_innen'!$B:$B,'Übersicht Berichte'!$B$16,'Übersicht Mitarbeiter_innen'!$A:$A,'Übersicht Berichte'!$A20)</f>
        <v>0</v>
      </c>
      <c r="E20" s="272">
        <f ca="1">SUMIFS('Übersicht Mitarbeiter_innen'!F:F,'Übersicht Mitarbeiter_innen'!$B:$B,'Übersicht Berichte'!$B$16,'Übersicht Mitarbeiter_innen'!$A:$A,'Übersicht Berichte'!$A20)</f>
        <v>0</v>
      </c>
      <c r="F20" s="272">
        <f ca="1">SUMIFS('Übersicht Mitarbeiter_innen'!G:G,'Übersicht Mitarbeiter_innen'!$B:$B,'Übersicht Berichte'!$B$16,'Übersicht Mitarbeiter_innen'!$A:$A,'Übersicht Berichte'!$A20)</f>
        <v>0</v>
      </c>
      <c r="G20" s="272">
        <f ca="1">SUMIFS('Übersicht Mitarbeiter_innen'!H:H,'Übersicht Mitarbeiter_innen'!$B:$B,'Übersicht Berichte'!$B$16,'Übersicht Mitarbeiter_innen'!$A:$A,'Übersicht Berichte'!$A20)</f>
        <v>0</v>
      </c>
      <c r="H20" s="272">
        <f ca="1">SUMIFS('Übersicht Mitarbeiter_innen'!I:I,'Übersicht Mitarbeiter_innen'!$B:$B,'Übersicht Berichte'!$B$16,'Übersicht Mitarbeiter_innen'!$A:$A,'Übersicht Berichte'!$A20)</f>
        <v>0</v>
      </c>
      <c r="I20" s="272">
        <f ca="1">SUMIFS('Übersicht Mitarbeiter_innen'!J:J,'Übersicht Mitarbeiter_innen'!$B:$B,'Übersicht Berichte'!$B$16,'Übersicht Mitarbeiter_innen'!$A:$A,'Übersicht Berichte'!$A20)</f>
        <v>0</v>
      </c>
      <c r="J20" s="272">
        <f ca="1">SUMIFS('Übersicht Mitarbeiter_innen'!K:K,'Übersicht Mitarbeiter_innen'!$B:$B,'Übersicht Berichte'!$B$16,'Übersicht Mitarbeiter_innen'!$A:$A,'Übersicht Berichte'!$A20)</f>
        <v>0</v>
      </c>
      <c r="K20" s="272">
        <f ca="1">SUMIFS('Übersicht Mitarbeiter_innen'!L:L,'Übersicht Mitarbeiter_innen'!$B:$B,'Übersicht Berichte'!$B$16,'Übersicht Mitarbeiter_innen'!$A:$A,'Übersicht Berichte'!$A20)</f>
        <v>0</v>
      </c>
      <c r="L20" s="272">
        <f ca="1">SUMIFS('Übersicht Mitarbeiter_innen'!M:M,'Übersicht Mitarbeiter_innen'!$B:$B,'Übersicht Berichte'!$B$16,'Übersicht Mitarbeiter_innen'!$A:$A,'Übersicht Berichte'!$A20)</f>
        <v>0</v>
      </c>
      <c r="M20" s="272">
        <f ca="1">SUMIFS('Übersicht Mitarbeiter_innen'!N:N,'Übersicht Mitarbeiter_innen'!$B:$B,'Übersicht Berichte'!$B$16,'Übersicht Mitarbeiter_innen'!$A:$A,'Übersicht Berichte'!$A20)</f>
        <v>0</v>
      </c>
      <c r="N20" s="272">
        <f ca="1">SUMIFS('Übersicht Mitarbeiter_innen'!O:O,'Übersicht Mitarbeiter_innen'!$B:$B,'Übersicht Berichte'!$B$16,'Übersicht Mitarbeiter_innen'!$A:$A,'Übersicht Berichte'!$A20)</f>
        <v>0</v>
      </c>
      <c r="O20" s="272">
        <f ca="1">SUMIFS('Übersicht Mitarbeiter_innen'!P:P,'Übersicht Mitarbeiter_innen'!$B:$B,'Übersicht Berichte'!$B$16,'Übersicht Mitarbeiter_innen'!$A:$A,'Übersicht Berichte'!$A20)</f>
        <v>0</v>
      </c>
      <c r="P20" s="272">
        <f ca="1">SUMIFS('Übersicht Mitarbeiter_innen'!Q:Q,'Übersicht Mitarbeiter_innen'!$B:$B,'Übersicht Berichte'!$B$16,'Übersicht Mitarbeiter_innen'!$A:$A,'Übersicht Berichte'!$A20)</f>
        <v>0</v>
      </c>
      <c r="Q20" s="272">
        <f ca="1">SUMIFS('Übersicht Mitarbeiter_innen'!R:R,'Übersicht Mitarbeiter_innen'!$B:$B,'Übersicht Berichte'!$B$16,'Übersicht Mitarbeiter_innen'!$A:$A,'Übersicht Berichte'!$A20)</f>
        <v>0</v>
      </c>
      <c r="R20" s="272">
        <f ca="1">SUMIFS('Übersicht Mitarbeiter_innen'!S:S,'Übersicht Mitarbeiter_innen'!$B:$B,'Übersicht Berichte'!$B$16,'Übersicht Mitarbeiter_innen'!$A:$A,'Übersicht Berichte'!$A20)</f>
        <v>0</v>
      </c>
      <c r="S20" s="271">
        <f t="shared" ca="1" si="2"/>
        <v>0</v>
      </c>
    </row>
    <row r="21" spans="1:19" s="62" customFormat="1" ht="15.75" x14ac:dyDescent="0.25">
      <c r="A21" s="75" t="s">
        <v>298</v>
      </c>
      <c r="B21" s="305"/>
      <c r="C21" s="247">
        <f t="shared" ref="C21:R21" ca="1" si="4">SUM(C16:C20)</f>
        <v>0</v>
      </c>
      <c r="D21" s="273">
        <f t="shared" ca="1" si="4"/>
        <v>0</v>
      </c>
      <c r="E21" s="273">
        <f t="shared" ca="1" si="4"/>
        <v>0</v>
      </c>
      <c r="F21" s="273">
        <f t="shared" ca="1" si="4"/>
        <v>0</v>
      </c>
      <c r="G21" s="273">
        <f t="shared" ca="1" si="4"/>
        <v>0</v>
      </c>
      <c r="H21" s="273">
        <f t="shared" ca="1" si="4"/>
        <v>0</v>
      </c>
      <c r="I21" s="273">
        <f t="shared" ca="1" si="4"/>
        <v>0</v>
      </c>
      <c r="J21" s="273">
        <f t="shared" ca="1" si="4"/>
        <v>0</v>
      </c>
      <c r="K21" s="273">
        <f t="shared" ca="1" si="4"/>
        <v>0</v>
      </c>
      <c r="L21" s="273">
        <f t="shared" ca="1" si="4"/>
        <v>0</v>
      </c>
      <c r="M21" s="273">
        <f t="shared" ca="1" si="4"/>
        <v>0</v>
      </c>
      <c r="N21" s="273">
        <f t="shared" ca="1" si="4"/>
        <v>0</v>
      </c>
      <c r="O21" s="273">
        <f t="shared" ca="1" si="4"/>
        <v>0</v>
      </c>
      <c r="P21" s="273">
        <f t="shared" ca="1" si="4"/>
        <v>0</v>
      </c>
      <c r="Q21" s="273">
        <f t="shared" ca="1" si="4"/>
        <v>0</v>
      </c>
      <c r="R21" s="273">
        <f t="shared" ca="1" si="4"/>
        <v>0</v>
      </c>
      <c r="S21" s="274">
        <f t="shared" ca="1" si="2"/>
        <v>0</v>
      </c>
    </row>
    <row r="22" spans="1:19" ht="15.75" x14ac:dyDescent="0.25">
      <c r="A22" s="72" t="s">
        <v>293</v>
      </c>
      <c r="B22" s="303" t="s">
        <v>177</v>
      </c>
      <c r="C22" s="248">
        <f ca="1">SUMIFS('Übersicht Mitarbeiter_innen'!D:D,'Übersicht Mitarbeiter_innen'!B:B,'Übersicht Berichte'!$B$22,'Übersicht Mitarbeiter_innen'!A:A,'Übersicht Berichte'!$A22)</f>
        <v>0</v>
      </c>
      <c r="D22" s="275">
        <f ca="1">SUMIFS('Übersicht Mitarbeiter_innen'!E:E,'Übersicht Mitarbeiter_innen'!$B:$B,'Übersicht Berichte'!$B$22,'Übersicht Mitarbeiter_innen'!$A:$A,'Übersicht Berichte'!$A22)</f>
        <v>0</v>
      </c>
      <c r="E22" s="275">
        <f ca="1">SUMIFS('Übersicht Mitarbeiter_innen'!F:F,'Übersicht Mitarbeiter_innen'!$B:$B,'Übersicht Berichte'!$B$22,'Übersicht Mitarbeiter_innen'!$A:$A,'Übersicht Berichte'!$A22)</f>
        <v>0</v>
      </c>
      <c r="F22" s="275">
        <f ca="1">SUMIFS('Übersicht Mitarbeiter_innen'!G:G,'Übersicht Mitarbeiter_innen'!$B:$B,'Übersicht Berichte'!$B$22,'Übersicht Mitarbeiter_innen'!$A:$A,'Übersicht Berichte'!$A22)</f>
        <v>0</v>
      </c>
      <c r="G22" s="275">
        <f ca="1">SUMIFS('Übersicht Mitarbeiter_innen'!H:H,'Übersicht Mitarbeiter_innen'!$B:$B,'Übersicht Berichte'!$B$22,'Übersicht Mitarbeiter_innen'!$A:$A,'Übersicht Berichte'!$A22)</f>
        <v>0</v>
      </c>
      <c r="H22" s="275">
        <f ca="1">SUMIFS('Übersicht Mitarbeiter_innen'!I:I,'Übersicht Mitarbeiter_innen'!$B:$B,'Übersicht Berichte'!$B$22,'Übersicht Mitarbeiter_innen'!$A:$A,'Übersicht Berichte'!$A22)</f>
        <v>0</v>
      </c>
      <c r="I22" s="275">
        <f ca="1">SUMIFS('Übersicht Mitarbeiter_innen'!J:J,'Übersicht Mitarbeiter_innen'!$B:$B,'Übersicht Berichte'!$B$22,'Übersicht Mitarbeiter_innen'!$A:$A,'Übersicht Berichte'!$A22)</f>
        <v>0</v>
      </c>
      <c r="J22" s="275">
        <f ca="1">SUMIFS('Übersicht Mitarbeiter_innen'!K:K,'Übersicht Mitarbeiter_innen'!$B:$B,'Übersicht Berichte'!$B$22,'Übersicht Mitarbeiter_innen'!$A:$A,'Übersicht Berichte'!$A22)</f>
        <v>0</v>
      </c>
      <c r="K22" s="275">
        <f ca="1">SUMIFS('Übersicht Mitarbeiter_innen'!L:L,'Übersicht Mitarbeiter_innen'!$B:$B,'Übersicht Berichte'!$B$22,'Übersicht Mitarbeiter_innen'!$A:$A,'Übersicht Berichte'!$A22)</f>
        <v>0</v>
      </c>
      <c r="L22" s="275">
        <f ca="1">SUMIFS('Übersicht Mitarbeiter_innen'!M:M,'Übersicht Mitarbeiter_innen'!$B:$B,'Übersicht Berichte'!$B$22,'Übersicht Mitarbeiter_innen'!$A:$A,'Übersicht Berichte'!$A22)</f>
        <v>0</v>
      </c>
      <c r="M22" s="275">
        <f ca="1">SUMIFS('Übersicht Mitarbeiter_innen'!N:N,'Übersicht Mitarbeiter_innen'!$B:$B,'Übersicht Berichte'!$B$22,'Übersicht Mitarbeiter_innen'!$A:$A,'Übersicht Berichte'!$A22)</f>
        <v>0</v>
      </c>
      <c r="N22" s="275">
        <f ca="1">SUMIFS('Übersicht Mitarbeiter_innen'!O:O,'Übersicht Mitarbeiter_innen'!$B:$B,'Übersicht Berichte'!$B$22,'Übersicht Mitarbeiter_innen'!$A:$A,'Übersicht Berichte'!$A22)</f>
        <v>0</v>
      </c>
      <c r="O22" s="275">
        <f ca="1">SUMIFS('Übersicht Mitarbeiter_innen'!P:P,'Übersicht Mitarbeiter_innen'!$B:$B,'Übersicht Berichte'!$B$22,'Übersicht Mitarbeiter_innen'!$A:$A,'Übersicht Berichte'!$A22)</f>
        <v>0</v>
      </c>
      <c r="P22" s="275">
        <f ca="1">SUMIFS('Übersicht Mitarbeiter_innen'!Q:Q,'Übersicht Mitarbeiter_innen'!$B:$B,'Übersicht Berichte'!$B$22,'Übersicht Mitarbeiter_innen'!$A:$A,'Übersicht Berichte'!$A22)</f>
        <v>0</v>
      </c>
      <c r="Q22" s="275">
        <f ca="1">SUMIFS('Übersicht Mitarbeiter_innen'!R:R,'Übersicht Mitarbeiter_innen'!$B:$B,'Übersicht Berichte'!$B$22,'Übersicht Mitarbeiter_innen'!$A:$A,'Übersicht Berichte'!$A22)</f>
        <v>0</v>
      </c>
      <c r="R22" s="275">
        <f ca="1">SUMIFS('Übersicht Mitarbeiter_innen'!S:S,'Übersicht Mitarbeiter_innen'!$B:$B,'Übersicht Berichte'!$B$22,'Übersicht Mitarbeiter_innen'!$A:$A,'Übersicht Berichte'!$A22)</f>
        <v>0</v>
      </c>
      <c r="S22" s="276">
        <f t="shared" ca="1" si="2"/>
        <v>0</v>
      </c>
    </row>
    <row r="23" spans="1:19" ht="15.75" x14ac:dyDescent="0.25">
      <c r="A23" s="73" t="s">
        <v>294</v>
      </c>
      <c r="B23" s="304"/>
      <c r="C23" s="246">
        <f ca="1">SUMIFS('Übersicht Mitarbeiter_innen'!D:D,'Übersicht Mitarbeiter_innen'!B:B,'Übersicht Berichte'!$B$22,'Übersicht Mitarbeiter_innen'!A:A,'Übersicht Berichte'!$A23)</f>
        <v>0</v>
      </c>
      <c r="D23" s="272">
        <f ca="1">SUMIFS('Übersicht Mitarbeiter_innen'!E:E,'Übersicht Mitarbeiter_innen'!$B:$B,'Übersicht Berichte'!$B$22,'Übersicht Mitarbeiter_innen'!$A:$A,'Übersicht Berichte'!$A23)</f>
        <v>0</v>
      </c>
      <c r="E23" s="272">
        <f ca="1">SUMIFS('Übersicht Mitarbeiter_innen'!F:F,'Übersicht Mitarbeiter_innen'!$B:$B,'Übersicht Berichte'!$B$22,'Übersicht Mitarbeiter_innen'!$A:$A,'Übersicht Berichte'!$A23)</f>
        <v>0</v>
      </c>
      <c r="F23" s="272">
        <f ca="1">SUMIFS('Übersicht Mitarbeiter_innen'!G:G,'Übersicht Mitarbeiter_innen'!$B:$B,'Übersicht Berichte'!$B$22,'Übersicht Mitarbeiter_innen'!$A:$A,'Übersicht Berichte'!$A23)</f>
        <v>0</v>
      </c>
      <c r="G23" s="272">
        <f ca="1">SUMIFS('Übersicht Mitarbeiter_innen'!H:H,'Übersicht Mitarbeiter_innen'!$B:$B,'Übersicht Berichte'!$B$22,'Übersicht Mitarbeiter_innen'!$A:$A,'Übersicht Berichte'!$A23)</f>
        <v>0</v>
      </c>
      <c r="H23" s="272">
        <f ca="1">SUMIFS('Übersicht Mitarbeiter_innen'!I:I,'Übersicht Mitarbeiter_innen'!$B:$B,'Übersicht Berichte'!$B$22,'Übersicht Mitarbeiter_innen'!$A:$A,'Übersicht Berichte'!$A23)</f>
        <v>0</v>
      </c>
      <c r="I23" s="272">
        <f ca="1">SUMIFS('Übersicht Mitarbeiter_innen'!J:J,'Übersicht Mitarbeiter_innen'!$B:$B,'Übersicht Berichte'!$B$22,'Übersicht Mitarbeiter_innen'!$A:$A,'Übersicht Berichte'!$A23)</f>
        <v>0</v>
      </c>
      <c r="J23" s="272">
        <f ca="1">SUMIFS('Übersicht Mitarbeiter_innen'!K:K,'Übersicht Mitarbeiter_innen'!$B:$B,'Übersicht Berichte'!$B$22,'Übersicht Mitarbeiter_innen'!$A:$A,'Übersicht Berichte'!$A23)</f>
        <v>0</v>
      </c>
      <c r="K23" s="272">
        <f ca="1">SUMIFS('Übersicht Mitarbeiter_innen'!L:L,'Übersicht Mitarbeiter_innen'!$B:$B,'Übersicht Berichte'!$B$22,'Übersicht Mitarbeiter_innen'!$A:$A,'Übersicht Berichte'!$A23)</f>
        <v>0</v>
      </c>
      <c r="L23" s="272">
        <f ca="1">SUMIFS('Übersicht Mitarbeiter_innen'!M:M,'Übersicht Mitarbeiter_innen'!$B:$B,'Übersicht Berichte'!$B$22,'Übersicht Mitarbeiter_innen'!$A:$A,'Übersicht Berichte'!$A23)</f>
        <v>0</v>
      </c>
      <c r="M23" s="272">
        <f ca="1">SUMIFS('Übersicht Mitarbeiter_innen'!N:N,'Übersicht Mitarbeiter_innen'!$B:$B,'Übersicht Berichte'!$B$22,'Übersicht Mitarbeiter_innen'!$A:$A,'Übersicht Berichte'!$A23)</f>
        <v>0</v>
      </c>
      <c r="N23" s="272">
        <f ca="1">SUMIFS('Übersicht Mitarbeiter_innen'!O:O,'Übersicht Mitarbeiter_innen'!$B:$B,'Übersicht Berichte'!$B$22,'Übersicht Mitarbeiter_innen'!$A:$A,'Übersicht Berichte'!$A23)</f>
        <v>0</v>
      </c>
      <c r="O23" s="272">
        <f ca="1">SUMIFS('Übersicht Mitarbeiter_innen'!P:P,'Übersicht Mitarbeiter_innen'!$B:$B,'Übersicht Berichte'!$B$22,'Übersicht Mitarbeiter_innen'!$A:$A,'Übersicht Berichte'!$A23)</f>
        <v>0</v>
      </c>
      <c r="P23" s="272">
        <f ca="1">SUMIFS('Übersicht Mitarbeiter_innen'!Q:Q,'Übersicht Mitarbeiter_innen'!$B:$B,'Übersicht Berichte'!$B$22,'Übersicht Mitarbeiter_innen'!$A:$A,'Übersicht Berichte'!$A23)</f>
        <v>0</v>
      </c>
      <c r="Q23" s="272">
        <f ca="1">SUMIFS('Übersicht Mitarbeiter_innen'!R:R,'Übersicht Mitarbeiter_innen'!$B:$B,'Übersicht Berichte'!$B$22,'Übersicht Mitarbeiter_innen'!$A:$A,'Übersicht Berichte'!$A23)</f>
        <v>0</v>
      </c>
      <c r="R23" s="272">
        <f ca="1">SUMIFS('Übersicht Mitarbeiter_innen'!S:S,'Übersicht Mitarbeiter_innen'!$B:$B,'Übersicht Berichte'!$B$22,'Übersicht Mitarbeiter_innen'!$A:$A,'Übersicht Berichte'!$A23)</f>
        <v>0</v>
      </c>
      <c r="S23" s="271">
        <f t="shared" ca="1" si="2"/>
        <v>0</v>
      </c>
    </row>
    <row r="24" spans="1:19" ht="15.75" x14ac:dyDescent="0.25">
      <c r="A24" s="72" t="s">
        <v>295</v>
      </c>
      <c r="B24" s="304"/>
      <c r="C24" s="246">
        <f ca="1">SUMIFS('Übersicht Mitarbeiter_innen'!D:D,'Übersicht Mitarbeiter_innen'!B:B,'Übersicht Berichte'!$B$22,'Übersicht Mitarbeiter_innen'!A:A,'Übersicht Berichte'!$A24)</f>
        <v>0</v>
      </c>
      <c r="D24" s="272">
        <f ca="1">SUMIFS('Übersicht Mitarbeiter_innen'!E:E,'Übersicht Mitarbeiter_innen'!$B:$B,'Übersicht Berichte'!$B$22,'Übersicht Mitarbeiter_innen'!$A:$A,'Übersicht Berichte'!$A24)</f>
        <v>0</v>
      </c>
      <c r="E24" s="272">
        <f ca="1">SUMIFS('Übersicht Mitarbeiter_innen'!F:F,'Übersicht Mitarbeiter_innen'!$B:$B,'Übersicht Berichte'!$B$22,'Übersicht Mitarbeiter_innen'!$A:$A,'Übersicht Berichte'!$A24)</f>
        <v>0</v>
      </c>
      <c r="F24" s="272">
        <f ca="1">SUMIFS('Übersicht Mitarbeiter_innen'!G:G,'Übersicht Mitarbeiter_innen'!$B:$B,'Übersicht Berichte'!$B$22,'Übersicht Mitarbeiter_innen'!$A:$A,'Übersicht Berichte'!$A24)</f>
        <v>0</v>
      </c>
      <c r="G24" s="272">
        <f ca="1">SUMIFS('Übersicht Mitarbeiter_innen'!H:H,'Übersicht Mitarbeiter_innen'!$B:$B,'Übersicht Berichte'!$B$22,'Übersicht Mitarbeiter_innen'!$A:$A,'Übersicht Berichte'!$A24)</f>
        <v>0</v>
      </c>
      <c r="H24" s="272">
        <f ca="1">SUMIFS('Übersicht Mitarbeiter_innen'!I:I,'Übersicht Mitarbeiter_innen'!$B:$B,'Übersicht Berichte'!$B$22,'Übersicht Mitarbeiter_innen'!$A:$A,'Übersicht Berichte'!$A24)</f>
        <v>0</v>
      </c>
      <c r="I24" s="272">
        <f ca="1">SUMIFS('Übersicht Mitarbeiter_innen'!J:J,'Übersicht Mitarbeiter_innen'!$B:$B,'Übersicht Berichte'!$B$22,'Übersicht Mitarbeiter_innen'!$A:$A,'Übersicht Berichte'!$A24)</f>
        <v>0</v>
      </c>
      <c r="J24" s="272">
        <f ca="1">SUMIFS('Übersicht Mitarbeiter_innen'!K:K,'Übersicht Mitarbeiter_innen'!$B:$B,'Übersicht Berichte'!$B$22,'Übersicht Mitarbeiter_innen'!$A:$A,'Übersicht Berichte'!$A24)</f>
        <v>0</v>
      </c>
      <c r="K24" s="272">
        <f ca="1">SUMIFS('Übersicht Mitarbeiter_innen'!L:L,'Übersicht Mitarbeiter_innen'!$B:$B,'Übersicht Berichte'!$B$22,'Übersicht Mitarbeiter_innen'!$A:$A,'Übersicht Berichte'!$A24)</f>
        <v>0</v>
      </c>
      <c r="L24" s="272">
        <f ca="1">SUMIFS('Übersicht Mitarbeiter_innen'!M:M,'Übersicht Mitarbeiter_innen'!$B:$B,'Übersicht Berichte'!$B$22,'Übersicht Mitarbeiter_innen'!$A:$A,'Übersicht Berichte'!$A24)</f>
        <v>0</v>
      </c>
      <c r="M24" s="272">
        <f ca="1">SUMIFS('Übersicht Mitarbeiter_innen'!N:N,'Übersicht Mitarbeiter_innen'!$B:$B,'Übersicht Berichte'!$B$22,'Übersicht Mitarbeiter_innen'!$A:$A,'Übersicht Berichte'!$A24)</f>
        <v>0</v>
      </c>
      <c r="N24" s="272">
        <f ca="1">SUMIFS('Übersicht Mitarbeiter_innen'!O:O,'Übersicht Mitarbeiter_innen'!$B:$B,'Übersicht Berichte'!$B$22,'Übersicht Mitarbeiter_innen'!$A:$A,'Übersicht Berichte'!$A24)</f>
        <v>0</v>
      </c>
      <c r="O24" s="272">
        <f ca="1">SUMIFS('Übersicht Mitarbeiter_innen'!P:P,'Übersicht Mitarbeiter_innen'!$B:$B,'Übersicht Berichte'!$B$22,'Übersicht Mitarbeiter_innen'!$A:$A,'Übersicht Berichte'!$A24)</f>
        <v>0</v>
      </c>
      <c r="P24" s="272">
        <f ca="1">SUMIFS('Übersicht Mitarbeiter_innen'!Q:Q,'Übersicht Mitarbeiter_innen'!$B:$B,'Übersicht Berichte'!$B$22,'Übersicht Mitarbeiter_innen'!$A:$A,'Übersicht Berichte'!$A24)</f>
        <v>0</v>
      </c>
      <c r="Q24" s="272">
        <f ca="1">SUMIFS('Übersicht Mitarbeiter_innen'!R:R,'Übersicht Mitarbeiter_innen'!$B:$B,'Übersicht Berichte'!$B$22,'Übersicht Mitarbeiter_innen'!$A:$A,'Übersicht Berichte'!$A24)</f>
        <v>0</v>
      </c>
      <c r="R24" s="272">
        <f ca="1">SUMIFS('Übersicht Mitarbeiter_innen'!S:S,'Übersicht Mitarbeiter_innen'!$B:$B,'Übersicht Berichte'!$B$22,'Übersicht Mitarbeiter_innen'!$A:$A,'Übersicht Berichte'!$A24)</f>
        <v>0</v>
      </c>
      <c r="S24" s="271">
        <f t="shared" ca="1" si="2"/>
        <v>0</v>
      </c>
    </row>
    <row r="25" spans="1:19" ht="15.75" x14ac:dyDescent="0.25">
      <c r="A25" s="72" t="s">
        <v>296</v>
      </c>
      <c r="B25" s="304"/>
      <c r="C25" s="246">
        <f ca="1">SUMIFS('Übersicht Mitarbeiter_innen'!D:D,'Übersicht Mitarbeiter_innen'!B:B,'Übersicht Berichte'!$B$22,'Übersicht Mitarbeiter_innen'!A:A,'Übersicht Berichte'!$A25)</f>
        <v>0</v>
      </c>
      <c r="D25" s="272">
        <f ca="1">SUMIFS('Übersicht Mitarbeiter_innen'!E:E,'Übersicht Mitarbeiter_innen'!$B:$B,'Übersicht Berichte'!$B$22,'Übersicht Mitarbeiter_innen'!$A:$A,'Übersicht Berichte'!$A25)</f>
        <v>0</v>
      </c>
      <c r="E25" s="272">
        <f ca="1">SUMIFS('Übersicht Mitarbeiter_innen'!F:F,'Übersicht Mitarbeiter_innen'!$B:$B,'Übersicht Berichte'!$B$22,'Übersicht Mitarbeiter_innen'!$A:$A,'Übersicht Berichte'!$A25)</f>
        <v>0</v>
      </c>
      <c r="F25" s="272">
        <f ca="1">SUMIFS('Übersicht Mitarbeiter_innen'!G:G,'Übersicht Mitarbeiter_innen'!$B:$B,'Übersicht Berichte'!$B$22,'Übersicht Mitarbeiter_innen'!$A:$A,'Übersicht Berichte'!$A25)</f>
        <v>0</v>
      </c>
      <c r="G25" s="272">
        <f ca="1">SUMIFS('Übersicht Mitarbeiter_innen'!H:H,'Übersicht Mitarbeiter_innen'!$B:$B,'Übersicht Berichte'!$B$22,'Übersicht Mitarbeiter_innen'!$A:$A,'Übersicht Berichte'!$A25)</f>
        <v>0</v>
      </c>
      <c r="H25" s="272">
        <f ca="1">SUMIFS('Übersicht Mitarbeiter_innen'!I:I,'Übersicht Mitarbeiter_innen'!$B:$B,'Übersicht Berichte'!$B$22,'Übersicht Mitarbeiter_innen'!$A:$A,'Übersicht Berichte'!$A25)</f>
        <v>0</v>
      </c>
      <c r="I25" s="272">
        <f ca="1">SUMIFS('Übersicht Mitarbeiter_innen'!J:J,'Übersicht Mitarbeiter_innen'!$B:$B,'Übersicht Berichte'!$B$22,'Übersicht Mitarbeiter_innen'!$A:$A,'Übersicht Berichte'!$A25)</f>
        <v>0</v>
      </c>
      <c r="J25" s="272">
        <f ca="1">SUMIFS('Übersicht Mitarbeiter_innen'!K:K,'Übersicht Mitarbeiter_innen'!$B:$B,'Übersicht Berichte'!$B$22,'Übersicht Mitarbeiter_innen'!$A:$A,'Übersicht Berichte'!$A25)</f>
        <v>0</v>
      </c>
      <c r="K25" s="272">
        <f ca="1">SUMIFS('Übersicht Mitarbeiter_innen'!L:L,'Übersicht Mitarbeiter_innen'!$B:$B,'Übersicht Berichte'!$B$22,'Übersicht Mitarbeiter_innen'!$A:$A,'Übersicht Berichte'!$A25)</f>
        <v>0</v>
      </c>
      <c r="L25" s="272">
        <f ca="1">SUMIFS('Übersicht Mitarbeiter_innen'!M:M,'Übersicht Mitarbeiter_innen'!$B:$B,'Übersicht Berichte'!$B$22,'Übersicht Mitarbeiter_innen'!$A:$A,'Übersicht Berichte'!$A25)</f>
        <v>0</v>
      </c>
      <c r="M25" s="272">
        <f ca="1">SUMIFS('Übersicht Mitarbeiter_innen'!N:N,'Übersicht Mitarbeiter_innen'!$B:$B,'Übersicht Berichte'!$B$22,'Übersicht Mitarbeiter_innen'!$A:$A,'Übersicht Berichte'!$A25)</f>
        <v>0</v>
      </c>
      <c r="N25" s="272">
        <f ca="1">SUMIFS('Übersicht Mitarbeiter_innen'!O:O,'Übersicht Mitarbeiter_innen'!$B:$B,'Übersicht Berichte'!$B$22,'Übersicht Mitarbeiter_innen'!$A:$A,'Übersicht Berichte'!$A25)</f>
        <v>0</v>
      </c>
      <c r="O25" s="272">
        <f ca="1">SUMIFS('Übersicht Mitarbeiter_innen'!P:P,'Übersicht Mitarbeiter_innen'!$B:$B,'Übersicht Berichte'!$B$22,'Übersicht Mitarbeiter_innen'!$A:$A,'Übersicht Berichte'!$A25)</f>
        <v>0</v>
      </c>
      <c r="P25" s="272">
        <f ca="1">SUMIFS('Übersicht Mitarbeiter_innen'!Q:Q,'Übersicht Mitarbeiter_innen'!$B:$B,'Übersicht Berichte'!$B$22,'Übersicht Mitarbeiter_innen'!$A:$A,'Übersicht Berichte'!$A25)</f>
        <v>0</v>
      </c>
      <c r="Q25" s="272">
        <f ca="1">SUMIFS('Übersicht Mitarbeiter_innen'!R:R,'Übersicht Mitarbeiter_innen'!$B:$B,'Übersicht Berichte'!$B$22,'Übersicht Mitarbeiter_innen'!$A:$A,'Übersicht Berichte'!$A25)</f>
        <v>0</v>
      </c>
      <c r="R25" s="272">
        <f ca="1">SUMIFS('Übersicht Mitarbeiter_innen'!S:S,'Übersicht Mitarbeiter_innen'!$B:$B,'Übersicht Berichte'!$B$22,'Übersicht Mitarbeiter_innen'!$A:$A,'Übersicht Berichte'!$A25)</f>
        <v>0</v>
      </c>
      <c r="S25" s="271">
        <f t="shared" ca="1" si="2"/>
        <v>0</v>
      </c>
    </row>
    <row r="26" spans="1:19" ht="15.75" x14ac:dyDescent="0.25">
      <c r="A26" s="74" t="s">
        <v>297</v>
      </c>
      <c r="B26" s="304"/>
      <c r="C26" s="246">
        <f ca="1">SUMIFS('Übersicht Mitarbeiter_innen'!D:D,'Übersicht Mitarbeiter_innen'!B:B,'Übersicht Berichte'!$B$22,'Übersicht Mitarbeiter_innen'!A:A,'Übersicht Berichte'!$A26)</f>
        <v>0</v>
      </c>
      <c r="D26" s="272">
        <f ca="1">SUMIFS('Übersicht Mitarbeiter_innen'!E:E,'Übersicht Mitarbeiter_innen'!$B:$B,'Übersicht Berichte'!$B$22,'Übersicht Mitarbeiter_innen'!$A:$A,'Übersicht Berichte'!$A26)</f>
        <v>0</v>
      </c>
      <c r="E26" s="272">
        <f ca="1">SUMIFS('Übersicht Mitarbeiter_innen'!F:F,'Übersicht Mitarbeiter_innen'!$B:$B,'Übersicht Berichte'!$B$22,'Übersicht Mitarbeiter_innen'!$A:$A,'Übersicht Berichte'!$A26)</f>
        <v>0</v>
      </c>
      <c r="F26" s="272">
        <f ca="1">SUMIFS('Übersicht Mitarbeiter_innen'!G:G,'Übersicht Mitarbeiter_innen'!$B:$B,'Übersicht Berichte'!$B$22,'Übersicht Mitarbeiter_innen'!$A:$A,'Übersicht Berichte'!$A26)</f>
        <v>0</v>
      </c>
      <c r="G26" s="272">
        <f ca="1">SUMIFS('Übersicht Mitarbeiter_innen'!H:H,'Übersicht Mitarbeiter_innen'!$B:$B,'Übersicht Berichte'!$B$22,'Übersicht Mitarbeiter_innen'!$A:$A,'Übersicht Berichte'!$A26)</f>
        <v>0</v>
      </c>
      <c r="H26" s="272">
        <f ca="1">SUMIFS('Übersicht Mitarbeiter_innen'!I:I,'Übersicht Mitarbeiter_innen'!$B:$B,'Übersicht Berichte'!$B$22,'Übersicht Mitarbeiter_innen'!$A:$A,'Übersicht Berichte'!$A26)</f>
        <v>0</v>
      </c>
      <c r="I26" s="272">
        <f ca="1">SUMIFS('Übersicht Mitarbeiter_innen'!J:J,'Übersicht Mitarbeiter_innen'!$B:$B,'Übersicht Berichte'!$B$22,'Übersicht Mitarbeiter_innen'!$A:$A,'Übersicht Berichte'!$A26)</f>
        <v>0</v>
      </c>
      <c r="J26" s="272">
        <f ca="1">SUMIFS('Übersicht Mitarbeiter_innen'!K:K,'Übersicht Mitarbeiter_innen'!$B:$B,'Übersicht Berichte'!$B$22,'Übersicht Mitarbeiter_innen'!$A:$A,'Übersicht Berichte'!$A26)</f>
        <v>0</v>
      </c>
      <c r="K26" s="272">
        <f ca="1">SUMIFS('Übersicht Mitarbeiter_innen'!L:L,'Übersicht Mitarbeiter_innen'!$B:$B,'Übersicht Berichte'!$B$22,'Übersicht Mitarbeiter_innen'!$A:$A,'Übersicht Berichte'!$A26)</f>
        <v>0</v>
      </c>
      <c r="L26" s="272">
        <f ca="1">SUMIFS('Übersicht Mitarbeiter_innen'!M:M,'Übersicht Mitarbeiter_innen'!$B:$B,'Übersicht Berichte'!$B$22,'Übersicht Mitarbeiter_innen'!$A:$A,'Übersicht Berichte'!$A26)</f>
        <v>0</v>
      </c>
      <c r="M26" s="272">
        <f ca="1">SUMIFS('Übersicht Mitarbeiter_innen'!N:N,'Übersicht Mitarbeiter_innen'!$B:$B,'Übersicht Berichte'!$B$22,'Übersicht Mitarbeiter_innen'!$A:$A,'Übersicht Berichte'!$A26)</f>
        <v>0</v>
      </c>
      <c r="N26" s="272">
        <f ca="1">SUMIFS('Übersicht Mitarbeiter_innen'!O:O,'Übersicht Mitarbeiter_innen'!$B:$B,'Übersicht Berichte'!$B$22,'Übersicht Mitarbeiter_innen'!$A:$A,'Übersicht Berichte'!$A26)</f>
        <v>0</v>
      </c>
      <c r="O26" s="272">
        <f ca="1">SUMIFS('Übersicht Mitarbeiter_innen'!P:P,'Übersicht Mitarbeiter_innen'!$B:$B,'Übersicht Berichte'!$B$22,'Übersicht Mitarbeiter_innen'!$A:$A,'Übersicht Berichte'!$A26)</f>
        <v>0</v>
      </c>
      <c r="P26" s="272">
        <f ca="1">SUMIFS('Übersicht Mitarbeiter_innen'!Q:Q,'Übersicht Mitarbeiter_innen'!$B:$B,'Übersicht Berichte'!$B$22,'Übersicht Mitarbeiter_innen'!$A:$A,'Übersicht Berichte'!$A26)</f>
        <v>0</v>
      </c>
      <c r="Q26" s="272">
        <f ca="1">SUMIFS('Übersicht Mitarbeiter_innen'!R:R,'Übersicht Mitarbeiter_innen'!$B:$B,'Übersicht Berichte'!$B$22,'Übersicht Mitarbeiter_innen'!$A:$A,'Übersicht Berichte'!$A26)</f>
        <v>0</v>
      </c>
      <c r="R26" s="272">
        <f ca="1">SUMIFS('Übersicht Mitarbeiter_innen'!S:S,'Übersicht Mitarbeiter_innen'!$B:$B,'Übersicht Berichte'!$B$22,'Übersicht Mitarbeiter_innen'!$A:$A,'Übersicht Berichte'!$A26)</f>
        <v>0</v>
      </c>
      <c r="S26" s="271">
        <f t="shared" ca="1" si="2"/>
        <v>0</v>
      </c>
    </row>
    <row r="27" spans="1:19" s="62" customFormat="1" ht="15.75" x14ac:dyDescent="0.25">
      <c r="A27" s="75" t="s">
        <v>298</v>
      </c>
      <c r="B27" s="305"/>
      <c r="C27" s="247">
        <f ca="1">SUM(C22:C26)</f>
        <v>0</v>
      </c>
      <c r="D27" s="273">
        <f t="shared" ref="D27" ca="1" si="5">SUM(D22:D26)</f>
        <v>0</v>
      </c>
      <c r="E27" s="273">
        <f t="shared" ref="E27:R27" ca="1" si="6">SUM(E22:E26)</f>
        <v>0</v>
      </c>
      <c r="F27" s="273">
        <f t="shared" ca="1" si="6"/>
        <v>0</v>
      </c>
      <c r="G27" s="273">
        <f t="shared" ca="1" si="6"/>
        <v>0</v>
      </c>
      <c r="H27" s="273">
        <f t="shared" ca="1" si="6"/>
        <v>0</v>
      </c>
      <c r="I27" s="273">
        <f t="shared" ca="1" si="6"/>
        <v>0</v>
      </c>
      <c r="J27" s="273">
        <f t="shared" ca="1" si="6"/>
        <v>0</v>
      </c>
      <c r="K27" s="273">
        <f t="shared" ca="1" si="6"/>
        <v>0</v>
      </c>
      <c r="L27" s="273">
        <f t="shared" ca="1" si="6"/>
        <v>0</v>
      </c>
      <c r="M27" s="273">
        <f t="shared" ca="1" si="6"/>
        <v>0</v>
      </c>
      <c r="N27" s="273">
        <f t="shared" ca="1" si="6"/>
        <v>0</v>
      </c>
      <c r="O27" s="273">
        <f t="shared" ca="1" si="6"/>
        <v>0</v>
      </c>
      <c r="P27" s="273">
        <f t="shared" ca="1" si="6"/>
        <v>0</v>
      </c>
      <c r="Q27" s="273">
        <f t="shared" ca="1" si="6"/>
        <v>0</v>
      </c>
      <c r="R27" s="273">
        <f t="shared" ca="1" si="6"/>
        <v>0</v>
      </c>
      <c r="S27" s="274">
        <f t="shared" ca="1" si="2"/>
        <v>0</v>
      </c>
    </row>
    <row r="28" spans="1:19" ht="15.75" x14ac:dyDescent="0.25">
      <c r="A28" s="72" t="s">
        <v>293</v>
      </c>
      <c r="B28" s="306" t="s">
        <v>79</v>
      </c>
      <c r="C28" s="248">
        <f ca="1">SUMIFS('Übersicht Mitarbeiter_innen'!D:D,'Übersicht Mitarbeiter_innen'!B:B,'Übersicht Berichte'!$B$28,'Übersicht Mitarbeiter_innen'!A:A,'Übersicht Berichte'!$A28)</f>
        <v>0</v>
      </c>
      <c r="D28" s="275">
        <f ca="1">SUMIFS('Übersicht Mitarbeiter_innen'!E:E,'Übersicht Mitarbeiter_innen'!$B:$B,'Übersicht Berichte'!$B$28,'Übersicht Mitarbeiter_innen'!$A:$A,'Übersicht Berichte'!$A28)</f>
        <v>0</v>
      </c>
      <c r="E28" s="275">
        <f ca="1">SUMIFS('Übersicht Mitarbeiter_innen'!F:F,'Übersicht Mitarbeiter_innen'!$B:$B,'Übersicht Berichte'!$B$28,'Übersicht Mitarbeiter_innen'!$A:$A,'Übersicht Berichte'!$A28)</f>
        <v>0</v>
      </c>
      <c r="F28" s="275">
        <f ca="1">SUMIFS('Übersicht Mitarbeiter_innen'!G:G,'Übersicht Mitarbeiter_innen'!$B:$B,'Übersicht Berichte'!$B$28,'Übersicht Mitarbeiter_innen'!$A:$A,'Übersicht Berichte'!$A28)</f>
        <v>0</v>
      </c>
      <c r="G28" s="275">
        <f ca="1">SUMIFS('Übersicht Mitarbeiter_innen'!H:H,'Übersicht Mitarbeiter_innen'!$B:$B,'Übersicht Berichte'!$B$28,'Übersicht Mitarbeiter_innen'!$A:$A,'Übersicht Berichte'!$A28)</f>
        <v>0</v>
      </c>
      <c r="H28" s="275">
        <f ca="1">SUMIFS('Übersicht Mitarbeiter_innen'!I:I,'Übersicht Mitarbeiter_innen'!$B:$B,'Übersicht Berichte'!$B$28,'Übersicht Mitarbeiter_innen'!$A:$A,'Übersicht Berichte'!$A28)</f>
        <v>0</v>
      </c>
      <c r="I28" s="275">
        <f ca="1">SUMIFS('Übersicht Mitarbeiter_innen'!J:J,'Übersicht Mitarbeiter_innen'!$B:$B,'Übersicht Berichte'!$B$28,'Übersicht Mitarbeiter_innen'!$A:$A,'Übersicht Berichte'!$A28)</f>
        <v>0</v>
      </c>
      <c r="J28" s="275">
        <f ca="1">SUMIFS('Übersicht Mitarbeiter_innen'!K:K,'Übersicht Mitarbeiter_innen'!$B:$B,'Übersicht Berichte'!$B$28,'Übersicht Mitarbeiter_innen'!$A:$A,'Übersicht Berichte'!$A28)</f>
        <v>0</v>
      </c>
      <c r="K28" s="275">
        <f ca="1">SUMIFS('Übersicht Mitarbeiter_innen'!L:L,'Übersicht Mitarbeiter_innen'!$B:$B,'Übersicht Berichte'!$B$28,'Übersicht Mitarbeiter_innen'!$A:$A,'Übersicht Berichte'!$A28)</f>
        <v>0</v>
      </c>
      <c r="L28" s="275">
        <f ca="1">SUMIFS('Übersicht Mitarbeiter_innen'!M:M,'Übersicht Mitarbeiter_innen'!$B:$B,'Übersicht Berichte'!$B$28,'Übersicht Mitarbeiter_innen'!$A:$A,'Übersicht Berichte'!$A28)</f>
        <v>0</v>
      </c>
      <c r="M28" s="275">
        <f ca="1">SUMIFS('Übersicht Mitarbeiter_innen'!N:N,'Übersicht Mitarbeiter_innen'!$B:$B,'Übersicht Berichte'!$B$28,'Übersicht Mitarbeiter_innen'!$A:$A,'Übersicht Berichte'!$A28)</f>
        <v>0</v>
      </c>
      <c r="N28" s="275">
        <f ca="1">SUMIFS('Übersicht Mitarbeiter_innen'!O:O,'Übersicht Mitarbeiter_innen'!$B:$B,'Übersicht Berichte'!$B$28,'Übersicht Mitarbeiter_innen'!$A:$A,'Übersicht Berichte'!$A28)</f>
        <v>0</v>
      </c>
      <c r="O28" s="275">
        <f ca="1">SUMIFS('Übersicht Mitarbeiter_innen'!P:P,'Übersicht Mitarbeiter_innen'!$B:$B,'Übersicht Berichte'!$B$28,'Übersicht Mitarbeiter_innen'!$A:$A,'Übersicht Berichte'!$A28)</f>
        <v>0</v>
      </c>
      <c r="P28" s="275">
        <f ca="1">SUMIFS('Übersicht Mitarbeiter_innen'!Q:Q,'Übersicht Mitarbeiter_innen'!$B:$B,'Übersicht Berichte'!$B$28,'Übersicht Mitarbeiter_innen'!$A:$A,'Übersicht Berichte'!$A28)</f>
        <v>0</v>
      </c>
      <c r="Q28" s="275">
        <f ca="1">SUMIFS('Übersicht Mitarbeiter_innen'!R:R,'Übersicht Mitarbeiter_innen'!$B:$B,'Übersicht Berichte'!$B$28,'Übersicht Mitarbeiter_innen'!$A:$A,'Übersicht Berichte'!$A28)</f>
        <v>0</v>
      </c>
      <c r="R28" s="275">
        <f ca="1">SUMIFS('Übersicht Mitarbeiter_innen'!S:S,'Übersicht Mitarbeiter_innen'!$B:$B,'Übersicht Berichte'!$B$28,'Übersicht Mitarbeiter_innen'!$A:$A,'Übersicht Berichte'!$A28)</f>
        <v>0</v>
      </c>
      <c r="S28" s="276">
        <f t="shared" ca="1" si="2"/>
        <v>0</v>
      </c>
    </row>
    <row r="29" spans="1:19" ht="15.75" x14ac:dyDescent="0.25">
      <c r="A29" s="73" t="s">
        <v>294</v>
      </c>
      <c r="B29" s="307"/>
      <c r="C29" s="246">
        <f ca="1">SUMIFS('Übersicht Mitarbeiter_innen'!D:D,'Übersicht Mitarbeiter_innen'!B:B,'Übersicht Berichte'!$B$28,'Übersicht Mitarbeiter_innen'!A:A,'Übersicht Berichte'!$A29)</f>
        <v>0</v>
      </c>
      <c r="D29" s="272">
        <f ca="1">SUMIFS('Übersicht Mitarbeiter_innen'!E:E,'Übersicht Mitarbeiter_innen'!$B:$B,'Übersicht Berichte'!$B$28,'Übersicht Mitarbeiter_innen'!$A:$A,'Übersicht Berichte'!$A29)</f>
        <v>0</v>
      </c>
      <c r="E29" s="272">
        <f ca="1">SUMIFS('Übersicht Mitarbeiter_innen'!F:F,'Übersicht Mitarbeiter_innen'!$B:$B,'Übersicht Berichte'!$B$28,'Übersicht Mitarbeiter_innen'!$A:$A,'Übersicht Berichte'!$A29)</f>
        <v>0</v>
      </c>
      <c r="F29" s="272">
        <f ca="1">SUMIFS('Übersicht Mitarbeiter_innen'!G:G,'Übersicht Mitarbeiter_innen'!$B:$B,'Übersicht Berichte'!$B$28,'Übersicht Mitarbeiter_innen'!$A:$A,'Übersicht Berichte'!$A29)</f>
        <v>0</v>
      </c>
      <c r="G29" s="272">
        <f ca="1">SUMIFS('Übersicht Mitarbeiter_innen'!H:H,'Übersicht Mitarbeiter_innen'!$B:$B,'Übersicht Berichte'!$B$28,'Übersicht Mitarbeiter_innen'!$A:$A,'Übersicht Berichte'!$A29)</f>
        <v>0</v>
      </c>
      <c r="H29" s="272">
        <f ca="1">SUMIFS('Übersicht Mitarbeiter_innen'!I:I,'Übersicht Mitarbeiter_innen'!$B:$B,'Übersicht Berichte'!$B$28,'Übersicht Mitarbeiter_innen'!$A:$A,'Übersicht Berichte'!$A29)</f>
        <v>0</v>
      </c>
      <c r="I29" s="272">
        <f ca="1">SUMIFS('Übersicht Mitarbeiter_innen'!J:J,'Übersicht Mitarbeiter_innen'!$B:$B,'Übersicht Berichte'!$B$28,'Übersicht Mitarbeiter_innen'!$A:$A,'Übersicht Berichte'!$A29)</f>
        <v>0</v>
      </c>
      <c r="J29" s="272">
        <f ca="1">SUMIFS('Übersicht Mitarbeiter_innen'!K:K,'Übersicht Mitarbeiter_innen'!$B:$B,'Übersicht Berichte'!$B$28,'Übersicht Mitarbeiter_innen'!$A:$A,'Übersicht Berichte'!$A29)</f>
        <v>0</v>
      </c>
      <c r="K29" s="272">
        <f ca="1">SUMIFS('Übersicht Mitarbeiter_innen'!L:L,'Übersicht Mitarbeiter_innen'!$B:$B,'Übersicht Berichte'!$B$28,'Übersicht Mitarbeiter_innen'!$A:$A,'Übersicht Berichte'!$A29)</f>
        <v>0</v>
      </c>
      <c r="L29" s="272">
        <f ca="1">SUMIFS('Übersicht Mitarbeiter_innen'!M:M,'Übersicht Mitarbeiter_innen'!$B:$B,'Übersicht Berichte'!$B$28,'Übersicht Mitarbeiter_innen'!$A:$A,'Übersicht Berichte'!$A29)</f>
        <v>0</v>
      </c>
      <c r="M29" s="272">
        <f ca="1">SUMIFS('Übersicht Mitarbeiter_innen'!N:N,'Übersicht Mitarbeiter_innen'!$B:$B,'Übersicht Berichte'!$B$28,'Übersicht Mitarbeiter_innen'!$A:$A,'Übersicht Berichte'!$A29)</f>
        <v>0</v>
      </c>
      <c r="N29" s="272">
        <f ca="1">SUMIFS('Übersicht Mitarbeiter_innen'!O:O,'Übersicht Mitarbeiter_innen'!$B:$B,'Übersicht Berichte'!$B$28,'Übersicht Mitarbeiter_innen'!$A:$A,'Übersicht Berichte'!$A29)</f>
        <v>0</v>
      </c>
      <c r="O29" s="272">
        <f ca="1">SUMIFS('Übersicht Mitarbeiter_innen'!P:P,'Übersicht Mitarbeiter_innen'!$B:$B,'Übersicht Berichte'!$B$28,'Übersicht Mitarbeiter_innen'!$A:$A,'Übersicht Berichte'!$A29)</f>
        <v>0</v>
      </c>
      <c r="P29" s="272">
        <f ca="1">SUMIFS('Übersicht Mitarbeiter_innen'!Q:Q,'Übersicht Mitarbeiter_innen'!$B:$B,'Übersicht Berichte'!$B$28,'Übersicht Mitarbeiter_innen'!$A:$A,'Übersicht Berichte'!$A29)</f>
        <v>0</v>
      </c>
      <c r="Q29" s="272">
        <f ca="1">SUMIFS('Übersicht Mitarbeiter_innen'!R:R,'Übersicht Mitarbeiter_innen'!$B:$B,'Übersicht Berichte'!$B$28,'Übersicht Mitarbeiter_innen'!$A:$A,'Übersicht Berichte'!$A29)</f>
        <v>0</v>
      </c>
      <c r="R29" s="272">
        <f ca="1">SUMIFS('Übersicht Mitarbeiter_innen'!S:S,'Übersicht Mitarbeiter_innen'!$B:$B,'Übersicht Berichte'!$B$28,'Übersicht Mitarbeiter_innen'!$A:$A,'Übersicht Berichte'!$A29)</f>
        <v>0</v>
      </c>
      <c r="S29" s="271">
        <f t="shared" ca="1" si="2"/>
        <v>0</v>
      </c>
    </row>
    <row r="30" spans="1:19" ht="15.75" x14ac:dyDescent="0.25">
      <c r="A30" s="72" t="s">
        <v>295</v>
      </c>
      <c r="B30" s="307"/>
      <c r="C30" s="246">
        <f ca="1">SUMIFS('Übersicht Mitarbeiter_innen'!D:D,'Übersicht Mitarbeiter_innen'!B:B,'Übersicht Berichte'!$B$28,'Übersicht Mitarbeiter_innen'!A:A,'Übersicht Berichte'!$A30)</f>
        <v>0</v>
      </c>
      <c r="D30" s="272">
        <f ca="1">SUMIFS('Übersicht Mitarbeiter_innen'!E:E,'Übersicht Mitarbeiter_innen'!$B:$B,'Übersicht Berichte'!$B$28,'Übersicht Mitarbeiter_innen'!$A:$A,'Übersicht Berichte'!$A30)</f>
        <v>0</v>
      </c>
      <c r="E30" s="272">
        <f ca="1">SUMIFS('Übersicht Mitarbeiter_innen'!F:F,'Übersicht Mitarbeiter_innen'!$B:$B,'Übersicht Berichte'!$B$28,'Übersicht Mitarbeiter_innen'!$A:$A,'Übersicht Berichte'!$A30)</f>
        <v>0</v>
      </c>
      <c r="F30" s="272">
        <f ca="1">SUMIFS('Übersicht Mitarbeiter_innen'!G:G,'Übersicht Mitarbeiter_innen'!$B:$B,'Übersicht Berichte'!$B$28,'Übersicht Mitarbeiter_innen'!$A:$A,'Übersicht Berichte'!$A30)</f>
        <v>0</v>
      </c>
      <c r="G30" s="272">
        <f ca="1">SUMIFS('Übersicht Mitarbeiter_innen'!H:H,'Übersicht Mitarbeiter_innen'!$B:$B,'Übersicht Berichte'!$B$28,'Übersicht Mitarbeiter_innen'!$A:$A,'Übersicht Berichte'!$A30)</f>
        <v>0</v>
      </c>
      <c r="H30" s="272">
        <f ca="1">SUMIFS('Übersicht Mitarbeiter_innen'!I:I,'Übersicht Mitarbeiter_innen'!$B:$B,'Übersicht Berichte'!$B$28,'Übersicht Mitarbeiter_innen'!$A:$A,'Übersicht Berichte'!$A30)</f>
        <v>0</v>
      </c>
      <c r="I30" s="272">
        <f ca="1">SUMIFS('Übersicht Mitarbeiter_innen'!J:J,'Übersicht Mitarbeiter_innen'!$B:$B,'Übersicht Berichte'!$B$28,'Übersicht Mitarbeiter_innen'!$A:$A,'Übersicht Berichte'!$A30)</f>
        <v>0</v>
      </c>
      <c r="J30" s="272">
        <f ca="1">SUMIFS('Übersicht Mitarbeiter_innen'!K:K,'Übersicht Mitarbeiter_innen'!$B:$B,'Übersicht Berichte'!$B$28,'Übersicht Mitarbeiter_innen'!$A:$A,'Übersicht Berichte'!$A30)</f>
        <v>0</v>
      </c>
      <c r="K30" s="272">
        <f ca="1">SUMIFS('Übersicht Mitarbeiter_innen'!L:L,'Übersicht Mitarbeiter_innen'!$B:$B,'Übersicht Berichte'!$B$28,'Übersicht Mitarbeiter_innen'!$A:$A,'Übersicht Berichte'!$A30)</f>
        <v>0</v>
      </c>
      <c r="L30" s="272">
        <f ca="1">SUMIFS('Übersicht Mitarbeiter_innen'!M:M,'Übersicht Mitarbeiter_innen'!$B:$B,'Übersicht Berichte'!$B$28,'Übersicht Mitarbeiter_innen'!$A:$A,'Übersicht Berichte'!$A30)</f>
        <v>0</v>
      </c>
      <c r="M30" s="272">
        <f ca="1">SUMIFS('Übersicht Mitarbeiter_innen'!N:N,'Übersicht Mitarbeiter_innen'!$B:$B,'Übersicht Berichte'!$B$28,'Übersicht Mitarbeiter_innen'!$A:$A,'Übersicht Berichte'!$A30)</f>
        <v>0</v>
      </c>
      <c r="N30" s="272">
        <f ca="1">SUMIFS('Übersicht Mitarbeiter_innen'!O:O,'Übersicht Mitarbeiter_innen'!$B:$B,'Übersicht Berichte'!$B$28,'Übersicht Mitarbeiter_innen'!$A:$A,'Übersicht Berichte'!$A30)</f>
        <v>0</v>
      </c>
      <c r="O30" s="272">
        <f ca="1">SUMIFS('Übersicht Mitarbeiter_innen'!P:P,'Übersicht Mitarbeiter_innen'!$B:$B,'Übersicht Berichte'!$B$28,'Übersicht Mitarbeiter_innen'!$A:$A,'Übersicht Berichte'!$A30)</f>
        <v>0</v>
      </c>
      <c r="P30" s="272">
        <f ca="1">SUMIFS('Übersicht Mitarbeiter_innen'!Q:Q,'Übersicht Mitarbeiter_innen'!$B:$B,'Übersicht Berichte'!$B$28,'Übersicht Mitarbeiter_innen'!$A:$A,'Übersicht Berichte'!$A30)</f>
        <v>0</v>
      </c>
      <c r="Q30" s="272">
        <f ca="1">SUMIFS('Übersicht Mitarbeiter_innen'!R:R,'Übersicht Mitarbeiter_innen'!$B:$B,'Übersicht Berichte'!$B$28,'Übersicht Mitarbeiter_innen'!$A:$A,'Übersicht Berichte'!$A30)</f>
        <v>0</v>
      </c>
      <c r="R30" s="272">
        <f ca="1">SUMIFS('Übersicht Mitarbeiter_innen'!S:S,'Übersicht Mitarbeiter_innen'!$B:$B,'Übersicht Berichte'!$B$28,'Übersicht Mitarbeiter_innen'!$A:$A,'Übersicht Berichte'!$A30)</f>
        <v>0</v>
      </c>
      <c r="S30" s="271">
        <f t="shared" ca="1" si="2"/>
        <v>0</v>
      </c>
    </row>
    <row r="31" spans="1:19" ht="15.75" x14ac:dyDescent="0.25">
      <c r="A31" s="72" t="s">
        <v>296</v>
      </c>
      <c r="B31" s="307"/>
      <c r="C31" s="246">
        <f ca="1">SUMIFS('Übersicht Mitarbeiter_innen'!D:D,'Übersicht Mitarbeiter_innen'!B:B,'Übersicht Berichte'!$B$28,'Übersicht Mitarbeiter_innen'!A:A,'Übersicht Berichte'!$A31)</f>
        <v>0</v>
      </c>
      <c r="D31" s="272">
        <f ca="1">SUMIFS('Übersicht Mitarbeiter_innen'!E:E,'Übersicht Mitarbeiter_innen'!$B:$B,'Übersicht Berichte'!$B$28,'Übersicht Mitarbeiter_innen'!$A:$A,'Übersicht Berichte'!$A31)</f>
        <v>0</v>
      </c>
      <c r="E31" s="272">
        <f ca="1">SUMIFS('Übersicht Mitarbeiter_innen'!F:F,'Übersicht Mitarbeiter_innen'!$B:$B,'Übersicht Berichte'!$B$28,'Übersicht Mitarbeiter_innen'!$A:$A,'Übersicht Berichte'!$A31)</f>
        <v>0</v>
      </c>
      <c r="F31" s="272">
        <f ca="1">SUMIFS('Übersicht Mitarbeiter_innen'!G:G,'Übersicht Mitarbeiter_innen'!$B:$B,'Übersicht Berichte'!$B$28,'Übersicht Mitarbeiter_innen'!$A:$A,'Übersicht Berichte'!$A31)</f>
        <v>0</v>
      </c>
      <c r="G31" s="272">
        <f ca="1">SUMIFS('Übersicht Mitarbeiter_innen'!H:H,'Übersicht Mitarbeiter_innen'!$B:$B,'Übersicht Berichte'!$B$28,'Übersicht Mitarbeiter_innen'!$A:$A,'Übersicht Berichte'!$A31)</f>
        <v>0</v>
      </c>
      <c r="H31" s="272">
        <f ca="1">SUMIFS('Übersicht Mitarbeiter_innen'!I:I,'Übersicht Mitarbeiter_innen'!$B:$B,'Übersicht Berichte'!$B$28,'Übersicht Mitarbeiter_innen'!$A:$A,'Übersicht Berichte'!$A31)</f>
        <v>0</v>
      </c>
      <c r="I31" s="272">
        <f ca="1">SUMIFS('Übersicht Mitarbeiter_innen'!J:J,'Übersicht Mitarbeiter_innen'!$B:$B,'Übersicht Berichte'!$B$28,'Übersicht Mitarbeiter_innen'!$A:$A,'Übersicht Berichte'!$A31)</f>
        <v>0</v>
      </c>
      <c r="J31" s="272">
        <f ca="1">SUMIFS('Übersicht Mitarbeiter_innen'!K:K,'Übersicht Mitarbeiter_innen'!$B:$B,'Übersicht Berichte'!$B$28,'Übersicht Mitarbeiter_innen'!$A:$A,'Übersicht Berichte'!$A31)</f>
        <v>0</v>
      </c>
      <c r="K31" s="272">
        <f ca="1">SUMIFS('Übersicht Mitarbeiter_innen'!L:L,'Übersicht Mitarbeiter_innen'!$B:$B,'Übersicht Berichte'!$B$28,'Übersicht Mitarbeiter_innen'!$A:$A,'Übersicht Berichte'!$A31)</f>
        <v>0</v>
      </c>
      <c r="L31" s="272">
        <f ca="1">SUMIFS('Übersicht Mitarbeiter_innen'!M:M,'Übersicht Mitarbeiter_innen'!$B:$B,'Übersicht Berichte'!$B$28,'Übersicht Mitarbeiter_innen'!$A:$A,'Übersicht Berichte'!$A31)</f>
        <v>0</v>
      </c>
      <c r="M31" s="272">
        <f ca="1">SUMIFS('Übersicht Mitarbeiter_innen'!N:N,'Übersicht Mitarbeiter_innen'!$B:$B,'Übersicht Berichte'!$B$28,'Übersicht Mitarbeiter_innen'!$A:$A,'Übersicht Berichte'!$A31)</f>
        <v>0</v>
      </c>
      <c r="N31" s="272">
        <f ca="1">SUMIFS('Übersicht Mitarbeiter_innen'!O:O,'Übersicht Mitarbeiter_innen'!$B:$B,'Übersicht Berichte'!$B$28,'Übersicht Mitarbeiter_innen'!$A:$A,'Übersicht Berichte'!$A31)</f>
        <v>0</v>
      </c>
      <c r="O31" s="272">
        <f ca="1">SUMIFS('Übersicht Mitarbeiter_innen'!P:P,'Übersicht Mitarbeiter_innen'!$B:$B,'Übersicht Berichte'!$B$28,'Übersicht Mitarbeiter_innen'!$A:$A,'Übersicht Berichte'!$A31)</f>
        <v>0</v>
      </c>
      <c r="P31" s="272">
        <f ca="1">SUMIFS('Übersicht Mitarbeiter_innen'!Q:Q,'Übersicht Mitarbeiter_innen'!$B:$B,'Übersicht Berichte'!$B$28,'Übersicht Mitarbeiter_innen'!$A:$A,'Übersicht Berichte'!$A31)</f>
        <v>0</v>
      </c>
      <c r="Q31" s="272">
        <f ca="1">SUMIFS('Übersicht Mitarbeiter_innen'!R:R,'Übersicht Mitarbeiter_innen'!$B:$B,'Übersicht Berichte'!$B$28,'Übersicht Mitarbeiter_innen'!$A:$A,'Übersicht Berichte'!$A31)</f>
        <v>0</v>
      </c>
      <c r="R31" s="272">
        <f ca="1">SUMIFS('Übersicht Mitarbeiter_innen'!S:S,'Übersicht Mitarbeiter_innen'!$B:$B,'Übersicht Berichte'!$B$28,'Übersicht Mitarbeiter_innen'!$A:$A,'Übersicht Berichte'!$A31)</f>
        <v>0</v>
      </c>
      <c r="S31" s="271">
        <f t="shared" ca="1" si="2"/>
        <v>0</v>
      </c>
    </row>
    <row r="32" spans="1:19" ht="15.75" x14ac:dyDescent="0.25">
      <c r="A32" s="74" t="s">
        <v>297</v>
      </c>
      <c r="B32" s="307"/>
      <c r="C32" s="246">
        <f ca="1">SUMIFS('Übersicht Mitarbeiter_innen'!D:D,'Übersicht Mitarbeiter_innen'!B:B,'Übersicht Berichte'!$B$28,'Übersicht Mitarbeiter_innen'!A:A,'Übersicht Berichte'!$A32)</f>
        <v>0</v>
      </c>
      <c r="D32" s="272">
        <f ca="1">SUMIFS('Übersicht Mitarbeiter_innen'!E:E,'Übersicht Mitarbeiter_innen'!$B:$B,'Übersicht Berichte'!$B$28,'Übersicht Mitarbeiter_innen'!$A:$A,'Übersicht Berichte'!$A32)</f>
        <v>0</v>
      </c>
      <c r="E32" s="272">
        <f ca="1">SUMIFS('Übersicht Mitarbeiter_innen'!F:F,'Übersicht Mitarbeiter_innen'!$B:$B,'Übersicht Berichte'!$B$28,'Übersicht Mitarbeiter_innen'!$A:$A,'Übersicht Berichte'!$A32)</f>
        <v>0</v>
      </c>
      <c r="F32" s="272">
        <f ca="1">SUMIFS('Übersicht Mitarbeiter_innen'!G:G,'Übersicht Mitarbeiter_innen'!$B:$B,'Übersicht Berichte'!$B$28,'Übersicht Mitarbeiter_innen'!$A:$A,'Übersicht Berichte'!$A32)</f>
        <v>0</v>
      </c>
      <c r="G32" s="272">
        <f ca="1">SUMIFS('Übersicht Mitarbeiter_innen'!H:H,'Übersicht Mitarbeiter_innen'!$B:$B,'Übersicht Berichte'!$B$28,'Übersicht Mitarbeiter_innen'!$A:$A,'Übersicht Berichte'!$A32)</f>
        <v>0</v>
      </c>
      <c r="H32" s="272">
        <f ca="1">SUMIFS('Übersicht Mitarbeiter_innen'!I:I,'Übersicht Mitarbeiter_innen'!$B:$B,'Übersicht Berichte'!$B$28,'Übersicht Mitarbeiter_innen'!$A:$A,'Übersicht Berichte'!$A32)</f>
        <v>0</v>
      </c>
      <c r="I32" s="272">
        <f ca="1">SUMIFS('Übersicht Mitarbeiter_innen'!J:J,'Übersicht Mitarbeiter_innen'!$B:$B,'Übersicht Berichte'!$B$28,'Übersicht Mitarbeiter_innen'!$A:$A,'Übersicht Berichte'!$A32)</f>
        <v>0</v>
      </c>
      <c r="J32" s="272">
        <f ca="1">SUMIFS('Übersicht Mitarbeiter_innen'!K:K,'Übersicht Mitarbeiter_innen'!$B:$B,'Übersicht Berichte'!$B$28,'Übersicht Mitarbeiter_innen'!$A:$A,'Übersicht Berichte'!$A32)</f>
        <v>0</v>
      </c>
      <c r="K32" s="272">
        <f ca="1">SUMIFS('Übersicht Mitarbeiter_innen'!L:L,'Übersicht Mitarbeiter_innen'!$B:$B,'Übersicht Berichte'!$B$28,'Übersicht Mitarbeiter_innen'!$A:$A,'Übersicht Berichte'!$A32)</f>
        <v>0</v>
      </c>
      <c r="L32" s="272">
        <f ca="1">SUMIFS('Übersicht Mitarbeiter_innen'!M:M,'Übersicht Mitarbeiter_innen'!$B:$B,'Übersicht Berichte'!$B$28,'Übersicht Mitarbeiter_innen'!$A:$A,'Übersicht Berichte'!$A32)</f>
        <v>0</v>
      </c>
      <c r="M32" s="272">
        <f ca="1">SUMIFS('Übersicht Mitarbeiter_innen'!N:N,'Übersicht Mitarbeiter_innen'!$B:$B,'Übersicht Berichte'!$B$28,'Übersicht Mitarbeiter_innen'!$A:$A,'Übersicht Berichte'!$A32)</f>
        <v>0</v>
      </c>
      <c r="N32" s="272">
        <f ca="1">SUMIFS('Übersicht Mitarbeiter_innen'!O:O,'Übersicht Mitarbeiter_innen'!$B:$B,'Übersicht Berichte'!$B$28,'Übersicht Mitarbeiter_innen'!$A:$A,'Übersicht Berichte'!$A32)</f>
        <v>0</v>
      </c>
      <c r="O32" s="272">
        <f ca="1">SUMIFS('Übersicht Mitarbeiter_innen'!P:P,'Übersicht Mitarbeiter_innen'!$B:$B,'Übersicht Berichte'!$B$28,'Übersicht Mitarbeiter_innen'!$A:$A,'Übersicht Berichte'!$A32)</f>
        <v>0</v>
      </c>
      <c r="P32" s="272">
        <f ca="1">SUMIFS('Übersicht Mitarbeiter_innen'!Q:Q,'Übersicht Mitarbeiter_innen'!$B:$B,'Übersicht Berichte'!$B$28,'Übersicht Mitarbeiter_innen'!$A:$A,'Übersicht Berichte'!$A32)</f>
        <v>0</v>
      </c>
      <c r="Q32" s="272">
        <f ca="1">SUMIFS('Übersicht Mitarbeiter_innen'!R:R,'Übersicht Mitarbeiter_innen'!$B:$B,'Übersicht Berichte'!$B$28,'Übersicht Mitarbeiter_innen'!$A:$A,'Übersicht Berichte'!$A32)</f>
        <v>0</v>
      </c>
      <c r="R32" s="272">
        <f ca="1">SUMIFS('Übersicht Mitarbeiter_innen'!S:S,'Übersicht Mitarbeiter_innen'!$B:$B,'Übersicht Berichte'!$B$28,'Übersicht Mitarbeiter_innen'!$A:$A,'Übersicht Berichte'!$A32)</f>
        <v>0</v>
      </c>
      <c r="S32" s="271">
        <f t="shared" ca="1" si="2"/>
        <v>0</v>
      </c>
    </row>
    <row r="33" spans="1:19" s="62" customFormat="1" ht="15.75" x14ac:dyDescent="0.25">
      <c r="A33" s="75" t="s">
        <v>298</v>
      </c>
      <c r="B33" s="308"/>
      <c r="C33" s="247">
        <f ca="1">SUM(C28:C32)</f>
        <v>0</v>
      </c>
      <c r="D33" s="273">
        <f t="shared" ref="D33" ca="1" si="7">SUM(D28:D32)</f>
        <v>0</v>
      </c>
      <c r="E33" s="273">
        <f t="shared" ref="E33:R33" ca="1" si="8">SUM(E28:E32)</f>
        <v>0</v>
      </c>
      <c r="F33" s="273">
        <f t="shared" ca="1" si="8"/>
        <v>0</v>
      </c>
      <c r="G33" s="273">
        <f t="shared" ca="1" si="8"/>
        <v>0</v>
      </c>
      <c r="H33" s="273">
        <f t="shared" ca="1" si="8"/>
        <v>0</v>
      </c>
      <c r="I33" s="273">
        <f t="shared" ca="1" si="8"/>
        <v>0</v>
      </c>
      <c r="J33" s="273">
        <f t="shared" ca="1" si="8"/>
        <v>0</v>
      </c>
      <c r="K33" s="273">
        <f t="shared" ca="1" si="8"/>
        <v>0</v>
      </c>
      <c r="L33" s="273">
        <f t="shared" ca="1" si="8"/>
        <v>0</v>
      </c>
      <c r="M33" s="273">
        <f t="shared" ca="1" si="8"/>
        <v>0</v>
      </c>
      <c r="N33" s="273">
        <f t="shared" ca="1" si="8"/>
        <v>0</v>
      </c>
      <c r="O33" s="273">
        <f t="shared" ca="1" si="8"/>
        <v>0</v>
      </c>
      <c r="P33" s="273">
        <f t="shared" ca="1" si="8"/>
        <v>0</v>
      </c>
      <c r="Q33" s="273">
        <f t="shared" ca="1" si="8"/>
        <v>0</v>
      </c>
      <c r="R33" s="273">
        <f t="shared" ca="1" si="8"/>
        <v>0</v>
      </c>
      <c r="S33" s="274">
        <f t="shared" ca="1" si="2"/>
        <v>0</v>
      </c>
    </row>
    <row r="34" spans="1:19" ht="15.75" x14ac:dyDescent="0.25">
      <c r="A34" s="72" t="s">
        <v>293</v>
      </c>
      <c r="B34" s="306" t="s">
        <v>212</v>
      </c>
      <c r="C34" s="248">
        <f ca="1">SUMIFS('Übersicht Mitarbeiter_innen'!D:D,'Übersicht Mitarbeiter_innen'!B:B,'Übersicht Berichte'!$B$34,'Übersicht Mitarbeiter_innen'!A:A,'Übersicht Berichte'!$A34)</f>
        <v>0</v>
      </c>
      <c r="D34" s="275">
        <f ca="1">SUMIFS('Übersicht Mitarbeiter_innen'!E:E,'Übersicht Mitarbeiter_innen'!$B:$B,'Übersicht Berichte'!$B$34,'Übersicht Mitarbeiter_innen'!$A:$A,'Übersicht Berichte'!$A34)</f>
        <v>0</v>
      </c>
      <c r="E34" s="275">
        <f ca="1">SUMIFS('Übersicht Mitarbeiter_innen'!F:F,'Übersicht Mitarbeiter_innen'!$B:$B,'Übersicht Berichte'!$B$34,'Übersicht Mitarbeiter_innen'!$A:$A,'Übersicht Berichte'!$A34)</f>
        <v>0</v>
      </c>
      <c r="F34" s="275">
        <f ca="1">SUMIFS('Übersicht Mitarbeiter_innen'!G:G,'Übersicht Mitarbeiter_innen'!$B:$B,'Übersicht Berichte'!$B$34,'Übersicht Mitarbeiter_innen'!$A:$A,'Übersicht Berichte'!$A34)</f>
        <v>0</v>
      </c>
      <c r="G34" s="275">
        <f ca="1">SUMIFS('Übersicht Mitarbeiter_innen'!H:H,'Übersicht Mitarbeiter_innen'!$B:$B,'Übersicht Berichte'!$B$34,'Übersicht Mitarbeiter_innen'!$A:$A,'Übersicht Berichte'!$A34)</f>
        <v>0</v>
      </c>
      <c r="H34" s="275">
        <f ca="1">SUMIFS('Übersicht Mitarbeiter_innen'!I:I,'Übersicht Mitarbeiter_innen'!$B:$B,'Übersicht Berichte'!$B$34,'Übersicht Mitarbeiter_innen'!$A:$A,'Übersicht Berichte'!$A34)</f>
        <v>0</v>
      </c>
      <c r="I34" s="275">
        <f ca="1">SUMIFS('Übersicht Mitarbeiter_innen'!J:J,'Übersicht Mitarbeiter_innen'!$B:$B,'Übersicht Berichte'!$B$34,'Übersicht Mitarbeiter_innen'!$A:$A,'Übersicht Berichte'!$A34)</f>
        <v>0</v>
      </c>
      <c r="J34" s="275">
        <f ca="1">SUMIFS('Übersicht Mitarbeiter_innen'!K:K,'Übersicht Mitarbeiter_innen'!$B:$B,'Übersicht Berichte'!$B$34,'Übersicht Mitarbeiter_innen'!$A:$A,'Übersicht Berichte'!$A34)</f>
        <v>0</v>
      </c>
      <c r="K34" s="275">
        <f ca="1">SUMIFS('Übersicht Mitarbeiter_innen'!L:L,'Übersicht Mitarbeiter_innen'!$B:$B,'Übersicht Berichte'!$B$34,'Übersicht Mitarbeiter_innen'!$A:$A,'Übersicht Berichte'!$A34)</f>
        <v>0</v>
      </c>
      <c r="L34" s="275">
        <f ca="1">SUMIFS('Übersicht Mitarbeiter_innen'!M:M,'Übersicht Mitarbeiter_innen'!$B:$B,'Übersicht Berichte'!$B$34,'Übersicht Mitarbeiter_innen'!$A:$A,'Übersicht Berichte'!$A34)</f>
        <v>0</v>
      </c>
      <c r="M34" s="275">
        <f ca="1">SUMIFS('Übersicht Mitarbeiter_innen'!N:N,'Übersicht Mitarbeiter_innen'!$B:$B,'Übersicht Berichte'!$B$34,'Übersicht Mitarbeiter_innen'!$A:$A,'Übersicht Berichte'!$A34)</f>
        <v>0</v>
      </c>
      <c r="N34" s="275">
        <f ca="1">SUMIFS('Übersicht Mitarbeiter_innen'!O:O,'Übersicht Mitarbeiter_innen'!$B:$B,'Übersicht Berichte'!$B$34,'Übersicht Mitarbeiter_innen'!$A:$A,'Übersicht Berichte'!$A34)</f>
        <v>0</v>
      </c>
      <c r="O34" s="275">
        <f ca="1">SUMIFS('Übersicht Mitarbeiter_innen'!P:P,'Übersicht Mitarbeiter_innen'!$B:$B,'Übersicht Berichte'!$B$34,'Übersicht Mitarbeiter_innen'!$A:$A,'Übersicht Berichte'!$A34)</f>
        <v>0</v>
      </c>
      <c r="P34" s="275">
        <f ca="1">SUMIFS('Übersicht Mitarbeiter_innen'!Q:Q,'Übersicht Mitarbeiter_innen'!$B:$B,'Übersicht Berichte'!$B$34,'Übersicht Mitarbeiter_innen'!$A:$A,'Übersicht Berichte'!$A34)</f>
        <v>0</v>
      </c>
      <c r="Q34" s="275">
        <f ca="1">SUMIFS('Übersicht Mitarbeiter_innen'!R:R,'Übersicht Mitarbeiter_innen'!$B:$B,'Übersicht Berichte'!$B$34,'Übersicht Mitarbeiter_innen'!$A:$A,'Übersicht Berichte'!$A34)</f>
        <v>0</v>
      </c>
      <c r="R34" s="275">
        <f ca="1">SUMIFS('Übersicht Mitarbeiter_innen'!S:S,'Übersicht Mitarbeiter_innen'!$B:$B,'Übersicht Berichte'!$B$34,'Übersicht Mitarbeiter_innen'!$A:$A,'Übersicht Berichte'!$A34)</f>
        <v>0</v>
      </c>
      <c r="S34" s="276">
        <f t="shared" ca="1" si="2"/>
        <v>0</v>
      </c>
    </row>
    <row r="35" spans="1:19" ht="15.75" x14ac:dyDescent="0.25">
      <c r="A35" s="73" t="s">
        <v>294</v>
      </c>
      <c r="B35" s="307"/>
      <c r="C35" s="246">
        <f ca="1">SUMIFS('Übersicht Mitarbeiter_innen'!D:D,'Übersicht Mitarbeiter_innen'!B:B,'Übersicht Berichte'!$B$34,'Übersicht Mitarbeiter_innen'!A:A,'Übersicht Berichte'!$A35)</f>
        <v>0</v>
      </c>
      <c r="D35" s="272">
        <f ca="1">SUMIFS('Übersicht Mitarbeiter_innen'!E:E,'Übersicht Mitarbeiter_innen'!$B:$B,'Übersicht Berichte'!$B$34,'Übersicht Mitarbeiter_innen'!$A:$A,'Übersicht Berichte'!$A35)</f>
        <v>0</v>
      </c>
      <c r="E35" s="272">
        <f ca="1">SUMIFS('Übersicht Mitarbeiter_innen'!F:F,'Übersicht Mitarbeiter_innen'!$B:$B,'Übersicht Berichte'!$B$34,'Übersicht Mitarbeiter_innen'!$A:$A,'Übersicht Berichte'!$A35)</f>
        <v>0</v>
      </c>
      <c r="F35" s="272">
        <f ca="1">SUMIFS('Übersicht Mitarbeiter_innen'!G:G,'Übersicht Mitarbeiter_innen'!$B:$B,'Übersicht Berichte'!$B$34,'Übersicht Mitarbeiter_innen'!$A:$A,'Übersicht Berichte'!$A35)</f>
        <v>0</v>
      </c>
      <c r="G35" s="272">
        <f ca="1">SUMIFS('Übersicht Mitarbeiter_innen'!H:H,'Übersicht Mitarbeiter_innen'!$B:$B,'Übersicht Berichte'!$B$34,'Übersicht Mitarbeiter_innen'!$A:$A,'Übersicht Berichte'!$A35)</f>
        <v>0</v>
      </c>
      <c r="H35" s="272">
        <f ca="1">SUMIFS('Übersicht Mitarbeiter_innen'!I:I,'Übersicht Mitarbeiter_innen'!$B:$B,'Übersicht Berichte'!$B$34,'Übersicht Mitarbeiter_innen'!$A:$A,'Übersicht Berichte'!$A35)</f>
        <v>0</v>
      </c>
      <c r="I35" s="272">
        <f ca="1">SUMIFS('Übersicht Mitarbeiter_innen'!J:J,'Übersicht Mitarbeiter_innen'!$B:$B,'Übersicht Berichte'!$B$34,'Übersicht Mitarbeiter_innen'!$A:$A,'Übersicht Berichte'!$A35)</f>
        <v>0</v>
      </c>
      <c r="J35" s="272">
        <f ca="1">SUMIFS('Übersicht Mitarbeiter_innen'!K:K,'Übersicht Mitarbeiter_innen'!$B:$B,'Übersicht Berichte'!$B$34,'Übersicht Mitarbeiter_innen'!$A:$A,'Übersicht Berichte'!$A35)</f>
        <v>0</v>
      </c>
      <c r="K35" s="272">
        <f ca="1">SUMIFS('Übersicht Mitarbeiter_innen'!L:L,'Übersicht Mitarbeiter_innen'!$B:$B,'Übersicht Berichte'!$B$34,'Übersicht Mitarbeiter_innen'!$A:$A,'Übersicht Berichte'!$A35)</f>
        <v>0</v>
      </c>
      <c r="L35" s="272">
        <f ca="1">SUMIFS('Übersicht Mitarbeiter_innen'!M:M,'Übersicht Mitarbeiter_innen'!$B:$B,'Übersicht Berichte'!$B$34,'Übersicht Mitarbeiter_innen'!$A:$A,'Übersicht Berichte'!$A35)</f>
        <v>0</v>
      </c>
      <c r="M35" s="272">
        <f ca="1">SUMIFS('Übersicht Mitarbeiter_innen'!N:N,'Übersicht Mitarbeiter_innen'!$B:$B,'Übersicht Berichte'!$B$34,'Übersicht Mitarbeiter_innen'!$A:$A,'Übersicht Berichte'!$A35)</f>
        <v>0</v>
      </c>
      <c r="N35" s="272">
        <f ca="1">SUMIFS('Übersicht Mitarbeiter_innen'!O:O,'Übersicht Mitarbeiter_innen'!$B:$B,'Übersicht Berichte'!$B$34,'Übersicht Mitarbeiter_innen'!$A:$A,'Übersicht Berichte'!$A35)</f>
        <v>0</v>
      </c>
      <c r="O35" s="272">
        <f ca="1">SUMIFS('Übersicht Mitarbeiter_innen'!P:P,'Übersicht Mitarbeiter_innen'!$B:$B,'Übersicht Berichte'!$B$34,'Übersicht Mitarbeiter_innen'!$A:$A,'Übersicht Berichte'!$A35)</f>
        <v>0</v>
      </c>
      <c r="P35" s="272">
        <f ca="1">SUMIFS('Übersicht Mitarbeiter_innen'!Q:Q,'Übersicht Mitarbeiter_innen'!$B:$B,'Übersicht Berichte'!$B$34,'Übersicht Mitarbeiter_innen'!$A:$A,'Übersicht Berichte'!$A35)</f>
        <v>0</v>
      </c>
      <c r="Q35" s="272">
        <f ca="1">SUMIFS('Übersicht Mitarbeiter_innen'!R:R,'Übersicht Mitarbeiter_innen'!$B:$B,'Übersicht Berichte'!$B$34,'Übersicht Mitarbeiter_innen'!$A:$A,'Übersicht Berichte'!$A35)</f>
        <v>0</v>
      </c>
      <c r="R35" s="272">
        <f ca="1">SUMIFS('Übersicht Mitarbeiter_innen'!S:S,'Übersicht Mitarbeiter_innen'!$B:$B,'Übersicht Berichte'!$B$34,'Übersicht Mitarbeiter_innen'!$A:$A,'Übersicht Berichte'!$A35)</f>
        <v>0</v>
      </c>
      <c r="S35" s="271">
        <f t="shared" ca="1" si="2"/>
        <v>0</v>
      </c>
    </row>
    <row r="36" spans="1:19" ht="15.75" x14ac:dyDescent="0.25">
      <c r="A36" s="72" t="s">
        <v>295</v>
      </c>
      <c r="B36" s="307"/>
      <c r="C36" s="246">
        <f ca="1">SUMIFS('Übersicht Mitarbeiter_innen'!D:D,'Übersicht Mitarbeiter_innen'!B:B,'Übersicht Berichte'!$B$34,'Übersicht Mitarbeiter_innen'!A:A,'Übersicht Berichte'!$A36)</f>
        <v>0</v>
      </c>
      <c r="D36" s="272">
        <f ca="1">SUMIFS('Übersicht Mitarbeiter_innen'!E:E,'Übersicht Mitarbeiter_innen'!$B:$B,'Übersicht Berichte'!$B$34,'Übersicht Mitarbeiter_innen'!$A:$A,'Übersicht Berichte'!$A36)</f>
        <v>0</v>
      </c>
      <c r="E36" s="272">
        <f ca="1">SUMIFS('Übersicht Mitarbeiter_innen'!F:F,'Übersicht Mitarbeiter_innen'!$B:$B,'Übersicht Berichte'!$B$34,'Übersicht Mitarbeiter_innen'!$A:$A,'Übersicht Berichte'!$A36)</f>
        <v>0</v>
      </c>
      <c r="F36" s="272">
        <f ca="1">SUMIFS('Übersicht Mitarbeiter_innen'!G:G,'Übersicht Mitarbeiter_innen'!$B:$B,'Übersicht Berichte'!$B$34,'Übersicht Mitarbeiter_innen'!$A:$A,'Übersicht Berichte'!$A36)</f>
        <v>0</v>
      </c>
      <c r="G36" s="272">
        <f ca="1">SUMIFS('Übersicht Mitarbeiter_innen'!H:H,'Übersicht Mitarbeiter_innen'!$B:$B,'Übersicht Berichte'!$B$34,'Übersicht Mitarbeiter_innen'!$A:$A,'Übersicht Berichte'!$A36)</f>
        <v>0</v>
      </c>
      <c r="H36" s="272">
        <f ca="1">SUMIFS('Übersicht Mitarbeiter_innen'!I:I,'Übersicht Mitarbeiter_innen'!$B:$B,'Übersicht Berichte'!$B$34,'Übersicht Mitarbeiter_innen'!$A:$A,'Übersicht Berichte'!$A36)</f>
        <v>0</v>
      </c>
      <c r="I36" s="272">
        <f ca="1">SUMIFS('Übersicht Mitarbeiter_innen'!J:J,'Übersicht Mitarbeiter_innen'!$B:$B,'Übersicht Berichte'!$B$34,'Übersicht Mitarbeiter_innen'!$A:$A,'Übersicht Berichte'!$A36)</f>
        <v>0</v>
      </c>
      <c r="J36" s="277">
        <f ca="1">SUMIFS('Übersicht Mitarbeiter_innen'!K:K,'Übersicht Mitarbeiter_innen'!$B:$B,'Übersicht Berichte'!$B$34,'Übersicht Mitarbeiter_innen'!$A:$A,'Übersicht Berichte'!$A36)</f>
        <v>0</v>
      </c>
      <c r="K36" s="272">
        <f ca="1">SUMIFS('Übersicht Mitarbeiter_innen'!L:L,'Übersicht Mitarbeiter_innen'!$B:$B,'Übersicht Berichte'!$B$34,'Übersicht Mitarbeiter_innen'!$A:$A,'Übersicht Berichte'!$A36)</f>
        <v>0</v>
      </c>
      <c r="L36" s="272">
        <f ca="1">SUMIFS('Übersicht Mitarbeiter_innen'!M:M,'Übersicht Mitarbeiter_innen'!$B:$B,'Übersicht Berichte'!$B$34,'Übersicht Mitarbeiter_innen'!$A:$A,'Übersicht Berichte'!$A36)</f>
        <v>0</v>
      </c>
      <c r="M36" s="272">
        <f ca="1">SUMIFS('Übersicht Mitarbeiter_innen'!N:N,'Übersicht Mitarbeiter_innen'!$B:$B,'Übersicht Berichte'!$B$34,'Übersicht Mitarbeiter_innen'!$A:$A,'Übersicht Berichte'!$A36)</f>
        <v>0</v>
      </c>
      <c r="N36" s="272">
        <f ca="1">SUMIFS('Übersicht Mitarbeiter_innen'!O:O,'Übersicht Mitarbeiter_innen'!$B:$B,'Übersicht Berichte'!$B$34,'Übersicht Mitarbeiter_innen'!$A:$A,'Übersicht Berichte'!$A36)</f>
        <v>0</v>
      </c>
      <c r="O36" s="272">
        <f ca="1">SUMIFS('Übersicht Mitarbeiter_innen'!P:P,'Übersicht Mitarbeiter_innen'!$B:$B,'Übersicht Berichte'!$B$34,'Übersicht Mitarbeiter_innen'!$A:$A,'Übersicht Berichte'!$A36)</f>
        <v>0</v>
      </c>
      <c r="P36" s="272">
        <f ca="1">SUMIFS('Übersicht Mitarbeiter_innen'!Q:Q,'Übersicht Mitarbeiter_innen'!$B:$B,'Übersicht Berichte'!$B$34,'Übersicht Mitarbeiter_innen'!$A:$A,'Übersicht Berichte'!$A36)</f>
        <v>0</v>
      </c>
      <c r="Q36" s="272">
        <f ca="1">SUMIFS('Übersicht Mitarbeiter_innen'!R:R,'Übersicht Mitarbeiter_innen'!$B:$B,'Übersicht Berichte'!$B$34,'Übersicht Mitarbeiter_innen'!$A:$A,'Übersicht Berichte'!$A36)</f>
        <v>0</v>
      </c>
      <c r="R36" s="272">
        <f ca="1">SUMIFS('Übersicht Mitarbeiter_innen'!S:S,'Übersicht Mitarbeiter_innen'!$B:$B,'Übersicht Berichte'!$B$34,'Übersicht Mitarbeiter_innen'!$A:$A,'Übersicht Berichte'!$A36)</f>
        <v>0</v>
      </c>
      <c r="S36" s="271">
        <f t="shared" ca="1" si="2"/>
        <v>0</v>
      </c>
    </row>
    <row r="37" spans="1:19" ht="15.75" x14ac:dyDescent="0.25">
      <c r="A37" s="72" t="s">
        <v>296</v>
      </c>
      <c r="B37" s="307"/>
      <c r="C37" s="246">
        <f ca="1">SUMIFS('Übersicht Mitarbeiter_innen'!D:D,'Übersicht Mitarbeiter_innen'!B:B,'Übersicht Berichte'!$B$34,'Übersicht Mitarbeiter_innen'!A:A,'Übersicht Berichte'!$A37)</f>
        <v>0</v>
      </c>
      <c r="D37" s="272">
        <f ca="1">SUMIFS('Übersicht Mitarbeiter_innen'!E:E,'Übersicht Mitarbeiter_innen'!$B:$B,'Übersicht Berichte'!$B$34,'Übersicht Mitarbeiter_innen'!$A:$A,'Übersicht Berichte'!$A37)</f>
        <v>0</v>
      </c>
      <c r="E37" s="272">
        <f ca="1">SUMIFS('Übersicht Mitarbeiter_innen'!F:F,'Übersicht Mitarbeiter_innen'!$B:$B,'Übersicht Berichte'!$B$34,'Übersicht Mitarbeiter_innen'!$A:$A,'Übersicht Berichte'!$A37)</f>
        <v>0</v>
      </c>
      <c r="F37" s="272">
        <f ca="1">SUMIFS('Übersicht Mitarbeiter_innen'!G:G,'Übersicht Mitarbeiter_innen'!$B:$B,'Übersicht Berichte'!$B$34,'Übersicht Mitarbeiter_innen'!$A:$A,'Übersicht Berichte'!$A37)</f>
        <v>0</v>
      </c>
      <c r="G37" s="272">
        <f ca="1">SUMIFS('Übersicht Mitarbeiter_innen'!H:H,'Übersicht Mitarbeiter_innen'!$B:$B,'Übersicht Berichte'!$B$34,'Übersicht Mitarbeiter_innen'!$A:$A,'Übersicht Berichte'!$A37)</f>
        <v>0</v>
      </c>
      <c r="H37" s="272">
        <f ca="1">SUMIFS('Übersicht Mitarbeiter_innen'!I:I,'Übersicht Mitarbeiter_innen'!$B:$B,'Übersicht Berichte'!$B$34,'Übersicht Mitarbeiter_innen'!$A:$A,'Übersicht Berichte'!$A37)</f>
        <v>0</v>
      </c>
      <c r="I37" s="272">
        <f ca="1">SUMIFS('Übersicht Mitarbeiter_innen'!J:J,'Übersicht Mitarbeiter_innen'!$B:$B,'Übersicht Berichte'!$B$34,'Übersicht Mitarbeiter_innen'!$A:$A,'Übersicht Berichte'!$A37)</f>
        <v>0</v>
      </c>
      <c r="J37" s="272">
        <f ca="1">SUMIFS('Übersicht Mitarbeiter_innen'!K:K,'Übersicht Mitarbeiter_innen'!$B:$B,'Übersicht Berichte'!$B$34,'Übersicht Mitarbeiter_innen'!$A:$A,'Übersicht Berichte'!$A37)</f>
        <v>0</v>
      </c>
      <c r="K37" s="272">
        <f ca="1">SUMIFS('Übersicht Mitarbeiter_innen'!L:L,'Übersicht Mitarbeiter_innen'!$B:$B,'Übersicht Berichte'!$B$34,'Übersicht Mitarbeiter_innen'!$A:$A,'Übersicht Berichte'!$A37)</f>
        <v>0</v>
      </c>
      <c r="L37" s="272">
        <f ca="1">SUMIFS('Übersicht Mitarbeiter_innen'!M:M,'Übersicht Mitarbeiter_innen'!$B:$B,'Übersicht Berichte'!$B$34,'Übersicht Mitarbeiter_innen'!$A:$A,'Übersicht Berichte'!$A37)</f>
        <v>0</v>
      </c>
      <c r="M37" s="272">
        <f ca="1">SUMIFS('Übersicht Mitarbeiter_innen'!N:N,'Übersicht Mitarbeiter_innen'!$B:$B,'Übersicht Berichte'!$B$34,'Übersicht Mitarbeiter_innen'!$A:$A,'Übersicht Berichte'!$A37)</f>
        <v>0</v>
      </c>
      <c r="N37" s="272">
        <f ca="1">SUMIFS('Übersicht Mitarbeiter_innen'!O:O,'Übersicht Mitarbeiter_innen'!$B:$B,'Übersicht Berichte'!$B$34,'Übersicht Mitarbeiter_innen'!$A:$A,'Übersicht Berichte'!$A37)</f>
        <v>0</v>
      </c>
      <c r="O37" s="272">
        <f ca="1">SUMIFS('Übersicht Mitarbeiter_innen'!P:P,'Übersicht Mitarbeiter_innen'!$B:$B,'Übersicht Berichte'!$B$34,'Übersicht Mitarbeiter_innen'!$A:$A,'Übersicht Berichte'!$A37)</f>
        <v>0</v>
      </c>
      <c r="P37" s="272">
        <f ca="1">SUMIFS('Übersicht Mitarbeiter_innen'!Q:Q,'Übersicht Mitarbeiter_innen'!$B:$B,'Übersicht Berichte'!$B$34,'Übersicht Mitarbeiter_innen'!$A:$A,'Übersicht Berichte'!$A37)</f>
        <v>0</v>
      </c>
      <c r="Q37" s="272">
        <f ca="1">SUMIFS('Übersicht Mitarbeiter_innen'!R:R,'Übersicht Mitarbeiter_innen'!$B:$B,'Übersicht Berichte'!$B$34,'Übersicht Mitarbeiter_innen'!$A:$A,'Übersicht Berichte'!$A37)</f>
        <v>0</v>
      </c>
      <c r="R37" s="272">
        <f ca="1">SUMIFS('Übersicht Mitarbeiter_innen'!S:S,'Übersicht Mitarbeiter_innen'!$B:$B,'Übersicht Berichte'!$B$34,'Übersicht Mitarbeiter_innen'!$A:$A,'Übersicht Berichte'!$A37)</f>
        <v>0</v>
      </c>
      <c r="S37" s="271">
        <f t="shared" ca="1" si="2"/>
        <v>0</v>
      </c>
    </row>
    <row r="38" spans="1:19" ht="15.75" x14ac:dyDescent="0.25">
      <c r="A38" s="74" t="s">
        <v>297</v>
      </c>
      <c r="B38" s="307"/>
      <c r="C38" s="246">
        <f ca="1">SUMIFS('Übersicht Mitarbeiter_innen'!D:D,'Übersicht Mitarbeiter_innen'!B:B,'Übersicht Berichte'!$B$34,'Übersicht Mitarbeiter_innen'!A:A,'Übersicht Berichte'!$A38)</f>
        <v>0</v>
      </c>
      <c r="D38" s="272">
        <f ca="1">SUMIFS('Übersicht Mitarbeiter_innen'!E:E,'Übersicht Mitarbeiter_innen'!$B:$B,'Übersicht Berichte'!$B$34,'Übersicht Mitarbeiter_innen'!$A:$A,'Übersicht Berichte'!$A38)</f>
        <v>0</v>
      </c>
      <c r="E38" s="272">
        <f ca="1">SUMIFS('Übersicht Mitarbeiter_innen'!F:F,'Übersicht Mitarbeiter_innen'!$B:$B,'Übersicht Berichte'!$B$34,'Übersicht Mitarbeiter_innen'!$A:$A,'Übersicht Berichte'!$A38)</f>
        <v>0</v>
      </c>
      <c r="F38" s="272">
        <f ca="1">SUMIFS('Übersicht Mitarbeiter_innen'!G:G,'Übersicht Mitarbeiter_innen'!$B:$B,'Übersicht Berichte'!$B$34,'Übersicht Mitarbeiter_innen'!$A:$A,'Übersicht Berichte'!$A38)</f>
        <v>0</v>
      </c>
      <c r="G38" s="272">
        <f ca="1">SUMIFS('Übersicht Mitarbeiter_innen'!H:H,'Übersicht Mitarbeiter_innen'!$B:$B,'Übersicht Berichte'!$B$34,'Übersicht Mitarbeiter_innen'!$A:$A,'Übersicht Berichte'!$A38)</f>
        <v>0</v>
      </c>
      <c r="H38" s="272">
        <f ca="1">SUMIFS('Übersicht Mitarbeiter_innen'!I:I,'Übersicht Mitarbeiter_innen'!$B:$B,'Übersicht Berichte'!$B$34,'Übersicht Mitarbeiter_innen'!$A:$A,'Übersicht Berichte'!$A38)</f>
        <v>0</v>
      </c>
      <c r="I38" s="272">
        <f ca="1">SUMIFS('Übersicht Mitarbeiter_innen'!J:J,'Übersicht Mitarbeiter_innen'!$B:$B,'Übersicht Berichte'!$B$34,'Übersicht Mitarbeiter_innen'!$A:$A,'Übersicht Berichte'!$A38)</f>
        <v>0</v>
      </c>
      <c r="J38" s="272">
        <f ca="1">SUMIFS('Übersicht Mitarbeiter_innen'!K:K,'Übersicht Mitarbeiter_innen'!$B:$B,'Übersicht Berichte'!$B$34,'Übersicht Mitarbeiter_innen'!$A:$A,'Übersicht Berichte'!$A38)</f>
        <v>0</v>
      </c>
      <c r="K38" s="272">
        <f ca="1">SUMIFS('Übersicht Mitarbeiter_innen'!L:L,'Übersicht Mitarbeiter_innen'!$B:$B,'Übersicht Berichte'!$B$34,'Übersicht Mitarbeiter_innen'!$A:$A,'Übersicht Berichte'!$A38)</f>
        <v>0</v>
      </c>
      <c r="L38" s="272">
        <f ca="1">SUMIFS('Übersicht Mitarbeiter_innen'!M:M,'Übersicht Mitarbeiter_innen'!$B:$B,'Übersicht Berichte'!$B$34,'Übersicht Mitarbeiter_innen'!$A:$A,'Übersicht Berichte'!$A38)</f>
        <v>0</v>
      </c>
      <c r="M38" s="272">
        <f ca="1">SUMIFS('Übersicht Mitarbeiter_innen'!N:N,'Übersicht Mitarbeiter_innen'!$B:$B,'Übersicht Berichte'!$B$34,'Übersicht Mitarbeiter_innen'!$A:$A,'Übersicht Berichte'!$A38)</f>
        <v>0</v>
      </c>
      <c r="N38" s="272">
        <f ca="1">SUMIFS('Übersicht Mitarbeiter_innen'!O:O,'Übersicht Mitarbeiter_innen'!$B:$B,'Übersicht Berichte'!$B$34,'Übersicht Mitarbeiter_innen'!$A:$A,'Übersicht Berichte'!$A38)</f>
        <v>0</v>
      </c>
      <c r="O38" s="272">
        <f ca="1">SUMIFS('Übersicht Mitarbeiter_innen'!P:P,'Übersicht Mitarbeiter_innen'!$B:$B,'Übersicht Berichte'!$B$34,'Übersicht Mitarbeiter_innen'!$A:$A,'Übersicht Berichte'!$A38)</f>
        <v>0</v>
      </c>
      <c r="P38" s="272">
        <f ca="1">SUMIFS('Übersicht Mitarbeiter_innen'!Q:Q,'Übersicht Mitarbeiter_innen'!$B:$B,'Übersicht Berichte'!$B$34,'Übersicht Mitarbeiter_innen'!$A:$A,'Übersicht Berichte'!$A38)</f>
        <v>0</v>
      </c>
      <c r="Q38" s="272">
        <f ca="1">SUMIFS('Übersicht Mitarbeiter_innen'!R:R,'Übersicht Mitarbeiter_innen'!$B:$B,'Übersicht Berichte'!$B$34,'Übersicht Mitarbeiter_innen'!$A:$A,'Übersicht Berichte'!$A38)</f>
        <v>0</v>
      </c>
      <c r="R38" s="272">
        <f ca="1">SUMIFS('Übersicht Mitarbeiter_innen'!S:S,'Übersicht Mitarbeiter_innen'!$B:$B,'Übersicht Berichte'!$B$34,'Übersicht Mitarbeiter_innen'!$A:$A,'Übersicht Berichte'!$A38)</f>
        <v>0</v>
      </c>
      <c r="S38" s="271">
        <f t="shared" ca="1" si="2"/>
        <v>0</v>
      </c>
    </row>
    <row r="39" spans="1:19" s="62" customFormat="1" ht="15.75" x14ac:dyDescent="0.25">
      <c r="A39" s="75" t="s">
        <v>298</v>
      </c>
      <c r="B39" s="308"/>
      <c r="C39" s="247">
        <f ca="1">SUM(C34:C38)</f>
        <v>0</v>
      </c>
      <c r="D39" s="273">
        <f t="shared" ref="D39" ca="1" si="9">SUM(D34:D38)</f>
        <v>0</v>
      </c>
      <c r="E39" s="273">
        <f t="shared" ref="E39:R39" ca="1" si="10">SUM(E34:E38)</f>
        <v>0</v>
      </c>
      <c r="F39" s="273">
        <f t="shared" ca="1" si="10"/>
        <v>0</v>
      </c>
      <c r="G39" s="273">
        <f t="shared" ca="1" si="10"/>
        <v>0</v>
      </c>
      <c r="H39" s="273">
        <f t="shared" ca="1" si="10"/>
        <v>0</v>
      </c>
      <c r="I39" s="273">
        <f t="shared" ca="1" si="10"/>
        <v>0</v>
      </c>
      <c r="J39" s="273">
        <f t="shared" ca="1" si="10"/>
        <v>0</v>
      </c>
      <c r="K39" s="273">
        <f t="shared" ca="1" si="10"/>
        <v>0</v>
      </c>
      <c r="L39" s="273">
        <f t="shared" ca="1" si="10"/>
        <v>0</v>
      </c>
      <c r="M39" s="273">
        <f t="shared" ca="1" si="10"/>
        <v>0</v>
      </c>
      <c r="N39" s="273">
        <f t="shared" ca="1" si="10"/>
        <v>0</v>
      </c>
      <c r="O39" s="273">
        <f t="shared" ca="1" si="10"/>
        <v>0</v>
      </c>
      <c r="P39" s="273">
        <f t="shared" ca="1" si="10"/>
        <v>0</v>
      </c>
      <c r="Q39" s="273">
        <f t="shared" ca="1" si="10"/>
        <v>0</v>
      </c>
      <c r="R39" s="273">
        <f t="shared" ca="1" si="10"/>
        <v>0</v>
      </c>
      <c r="S39" s="274">
        <f t="shared" ca="1" si="2"/>
        <v>0</v>
      </c>
    </row>
    <row r="40" spans="1:19" ht="15.75" x14ac:dyDescent="0.25">
      <c r="A40" s="72" t="s">
        <v>293</v>
      </c>
      <c r="B40" s="309" t="s">
        <v>80</v>
      </c>
      <c r="C40" s="248">
        <f ca="1">SUMIFS('Übersicht Mitarbeiter_innen'!D:D,'Übersicht Mitarbeiter_innen'!B:B,'Übersicht Berichte'!$B$40,'Übersicht Mitarbeiter_innen'!A:A,'Übersicht Berichte'!$A40)</f>
        <v>0</v>
      </c>
      <c r="D40" s="275">
        <f ca="1">SUMIFS('Übersicht Mitarbeiter_innen'!E:E,'Übersicht Mitarbeiter_innen'!$B:$B,'Übersicht Berichte'!$B$40,'Übersicht Mitarbeiter_innen'!$A:$A,'Übersicht Berichte'!$A40)</f>
        <v>0</v>
      </c>
      <c r="E40" s="275">
        <f ca="1">SUMIFS('Übersicht Mitarbeiter_innen'!F:F,'Übersicht Mitarbeiter_innen'!$B:$B,'Übersicht Berichte'!$B$40,'Übersicht Mitarbeiter_innen'!$A:$A,'Übersicht Berichte'!$A40)</f>
        <v>0</v>
      </c>
      <c r="F40" s="275">
        <f ca="1">SUMIFS('Übersicht Mitarbeiter_innen'!G:G,'Übersicht Mitarbeiter_innen'!$B:$B,'Übersicht Berichte'!$B$40,'Übersicht Mitarbeiter_innen'!$A:$A,'Übersicht Berichte'!$A40)</f>
        <v>0</v>
      </c>
      <c r="G40" s="275">
        <f ca="1">SUMIFS('Übersicht Mitarbeiter_innen'!H:H,'Übersicht Mitarbeiter_innen'!$B:$B,'Übersicht Berichte'!$B$40,'Übersicht Mitarbeiter_innen'!$A:$A,'Übersicht Berichte'!$A40)</f>
        <v>0</v>
      </c>
      <c r="H40" s="275">
        <f ca="1">SUMIFS('Übersicht Mitarbeiter_innen'!I:I,'Übersicht Mitarbeiter_innen'!$B:$B,'Übersicht Berichte'!$B$40,'Übersicht Mitarbeiter_innen'!$A:$A,'Übersicht Berichte'!$A40)</f>
        <v>0</v>
      </c>
      <c r="I40" s="275">
        <f ca="1">SUMIFS('Übersicht Mitarbeiter_innen'!J:J,'Übersicht Mitarbeiter_innen'!$B:$B,'Übersicht Berichte'!$B$40,'Übersicht Mitarbeiter_innen'!$A:$A,'Übersicht Berichte'!$A40)</f>
        <v>0</v>
      </c>
      <c r="J40" s="275">
        <f ca="1">SUMIFS('Übersicht Mitarbeiter_innen'!K:K,'Übersicht Mitarbeiter_innen'!$B:$B,'Übersicht Berichte'!$B$40,'Übersicht Mitarbeiter_innen'!$A:$A,'Übersicht Berichte'!$A40)</f>
        <v>0</v>
      </c>
      <c r="K40" s="275">
        <f ca="1">SUMIFS('Übersicht Mitarbeiter_innen'!L:L,'Übersicht Mitarbeiter_innen'!$B:$B,'Übersicht Berichte'!$B$40,'Übersicht Mitarbeiter_innen'!$A:$A,'Übersicht Berichte'!$A40)</f>
        <v>0</v>
      </c>
      <c r="L40" s="275">
        <f ca="1">SUMIFS('Übersicht Mitarbeiter_innen'!M:M,'Übersicht Mitarbeiter_innen'!$B:$B,'Übersicht Berichte'!$B$40,'Übersicht Mitarbeiter_innen'!$A:$A,'Übersicht Berichte'!$A40)</f>
        <v>0</v>
      </c>
      <c r="M40" s="275">
        <f ca="1">SUMIFS('Übersicht Mitarbeiter_innen'!N:N,'Übersicht Mitarbeiter_innen'!$B:$B,'Übersicht Berichte'!$B$40,'Übersicht Mitarbeiter_innen'!$A:$A,'Übersicht Berichte'!$A40)</f>
        <v>0</v>
      </c>
      <c r="N40" s="275">
        <f ca="1">SUMIFS('Übersicht Mitarbeiter_innen'!O:O,'Übersicht Mitarbeiter_innen'!$B:$B,'Übersicht Berichte'!$B$40,'Übersicht Mitarbeiter_innen'!$A:$A,'Übersicht Berichte'!$A40)</f>
        <v>0</v>
      </c>
      <c r="O40" s="275">
        <f ca="1">SUMIFS('Übersicht Mitarbeiter_innen'!P:P,'Übersicht Mitarbeiter_innen'!$B:$B,'Übersicht Berichte'!$B$40,'Übersicht Mitarbeiter_innen'!$A:$A,'Übersicht Berichte'!$A40)</f>
        <v>0</v>
      </c>
      <c r="P40" s="275">
        <f ca="1">SUMIFS('Übersicht Mitarbeiter_innen'!Q:Q,'Übersicht Mitarbeiter_innen'!$B:$B,'Übersicht Berichte'!$B$40,'Übersicht Mitarbeiter_innen'!$A:$A,'Übersicht Berichte'!$A40)</f>
        <v>0</v>
      </c>
      <c r="Q40" s="275">
        <f ca="1">SUMIFS('Übersicht Mitarbeiter_innen'!R:R,'Übersicht Mitarbeiter_innen'!$B:$B,'Übersicht Berichte'!$B$40,'Übersicht Mitarbeiter_innen'!$A:$A,'Übersicht Berichte'!$A40)</f>
        <v>0</v>
      </c>
      <c r="R40" s="275">
        <f ca="1">SUMIFS('Übersicht Mitarbeiter_innen'!S:S,'Übersicht Mitarbeiter_innen'!$B:$B,'Übersicht Berichte'!$B$40,'Übersicht Mitarbeiter_innen'!$A:$A,'Übersicht Berichte'!$A40)</f>
        <v>0</v>
      </c>
      <c r="S40" s="276">
        <f t="shared" ca="1" si="2"/>
        <v>0</v>
      </c>
    </row>
    <row r="41" spans="1:19" ht="15.75" x14ac:dyDescent="0.25">
      <c r="A41" s="73" t="s">
        <v>294</v>
      </c>
      <c r="B41" s="310"/>
      <c r="C41" s="246">
        <f ca="1">SUMIFS('Übersicht Mitarbeiter_innen'!D:D,'Übersicht Mitarbeiter_innen'!B:B,'Übersicht Berichte'!$B$40,'Übersicht Mitarbeiter_innen'!A:A,'Übersicht Berichte'!$A41)</f>
        <v>0</v>
      </c>
      <c r="D41" s="272">
        <f ca="1">SUMIFS('Übersicht Mitarbeiter_innen'!E:E,'Übersicht Mitarbeiter_innen'!$B:$B,'Übersicht Berichte'!$B$40,'Übersicht Mitarbeiter_innen'!$A:$A,'Übersicht Berichte'!$A41)</f>
        <v>0</v>
      </c>
      <c r="E41" s="272">
        <f ca="1">SUMIFS('Übersicht Mitarbeiter_innen'!F:F,'Übersicht Mitarbeiter_innen'!$B:$B,'Übersicht Berichte'!$B$40,'Übersicht Mitarbeiter_innen'!$A:$A,'Übersicht Berichte'!$A41)</f>
        <v>0</v>
      </c>
      <c r="F41" s="272">
        <f ca="1">SUMIFS('Übersicht Mitarbeiter_innen'!G:G,'Übersicht Mitarbeiter_innen'!$B:$B,'Übersicht Berichte'!$B$40,'Übersicht Mitarbeiter_innen'!$A:$A,'Übersicht Berichte'!$A41)</f>
        <v>0</v>
      </c>
      <c r="G41" s="272">
        <f ca="1">SUMIFS('Übersicht Mitarbeiter_innen'!H:H,'Übersicht Mitarbeiter_innen'!$B:$B,'Übersicht Berichte'!$B$40,'Übersicht Mitarbeiter_innen'!$A:$A,'Übersicht Berichte'!$A41)</f>
        <v>0</v>
      </c>
      <c r="H41" s="272">
        <f ca="1">SUMIFS('Übersicht Mitarbeiter_innen'!I:I,'Übersicht Mitarbeiter_innen'!$B:$B,'Übersicht Berichte'!$B$40,'Übersicht Mitarbeiter_innen'!$A:$A,'Übersicht Berichte'!$A41)</f>
        <v>0</v>
      </c>
      <c r="I41" s="272">
        <f ca="1">SUMIFS('Übersicht Mitarbeiter_innen'!J:J,'Übersicht Mitarbeiter_innen'!$B:$B,'Übersicht Berichte'!$B$40,'Übersicht Mitarbeiter_innen'!$A:$A,'Übersicht Berichte'!$A41)</f>
        <v>0</v>
      </c>
      <c r="J41" s="272">
        <f ca="1">SUMIFS('Übersicht Mitarbeiter_innen'!K:K,'Übersicht Mitarbeiter_innen'!$B:$B,'Übersicht Berichte'!$B$40,'Übersicht Mitarbeiter_innen'!$A:$A,'Übersicht Berichte'!$A41)</f>
        <v>0</v>
      </c>
      <c r="K41" s="272">
        <f ca="1">SUMIFS('Übersicht Mitarbeiter_innen'!L:L,'Übersicht Mitarbeiter_innen'!$B:$B,'Übersicht Berichte'!$B$40,'Übersicht Mitarbeiter_innen'!$A:$A,'Übersicht Berichte'!$A41)</f>
        <v>0</v>
      </c>
      <c r="L41" s="272">
        <f ca="1">SUMIFS('Übersicht Mitarbeiter_innen'!M:M,'Übersicht Mitarbeiter_innen'!$B:$B,'Übersicht Berichte'!$B$40,'Übersicht Mitarbeiter_innen'!$A:$A,'Übersicht Berichte'!$A41)</f>
        <v>0</v>
      </c>
      <c r="M41" s="272">
        <f ca="1">SUMIFS('Übersicht Mitarbeiter_innen'!N:N,'Übersicht Mitarbeiter_innen'!$B:$B,'Übersicht Berichte'!$B$40,'Übersicht Mitarbeiter_innen'!$A:$A,'Übersicht Berichte'!$A41)</f>
        <v>0</v>
      </c>
      <c r="N41" s="272">
        <f ca="1">SUMIFS('Übersicht Mitarbeiter_innen'!O:O,'Übersicht Mitarbeiter_innen'!$B:$B,'Übersicht Berichte'!$B$40,'Übersicht Mitarbeiter_innen'!$A:$A,'Übersicht Berichte'!$A41)</f>
        <v>0</v>
      </c>
      <c r="O41" s="272">
        <f ca="1">SUMIFS('Übersicht Mitarbeiter_innen'!P:P,'Übersicht Mitarbeiter_innen'!$B:$B,'Übersicht Berichte'!$B$40,'Übersicht Mitarbeiter_innen'!$A:$A,'Übersicht Berichte'!$A41)</f>
        <v>0</v>
      </c>
      <c r="P41" s="272">
        <f ca="1">SUMIFS('Übersicht Mitarbeiter_innen'!Q:Q,'Übersicht Mitarbeiter_innen'!$B:$B,'Übersicht Berichte'!$B$40,'Übersicht Mitarbeiter_innen'!$A:$A,'Übersicht Berichte'!$A41)</f>
        <v>0</v>
      </c>
      <c r="Q41" s="272">
        <f ca="1">SUMIFS('Übersicht Mitarbeiter_innen'!R:R,'Übersicht Mitarbeiter_innen'!$B:$B,'Übersicht Berichte'!$B$40,'Übersicht Mitarbeiter_innen'!$A:$A,'Übersicht Berichte'!$A41)</f>
        <v>0</v>
      </c>
      <c r="R41" s="272">
        <f ca="1">SUMIFS('Übersicht Mitarbeiter_innen'!S:S,'Übersicht Mitarbeiter_innen'!$B:$B,'Übersicht Berichte'!$B$40,'Übersicht Mitarbeiter_innen'!$A:$A,'Übersicht Berichte'!$A41)</f>
        <v>0</v>
      </c>
      <c r="S41" s="271">
        <f t="shared" ca="1" si="2"/>
        <v>0</v>
      </c>
    </row>
    <row r="42" spans="1:19" ht="15.75" x14ac:dyDescent="0.25">
      <c r="A42" s="72" t="s">
        <v>295</v>
      </c>
      <c r="B42" s="310"/>
      <c r="C42" s="246">
        <f ca="1">SUMIFS('Übersicht Mitarbeiter_innen'!D:D,'Übersicht Mitarbeiter_innen'!B:B,'Übersicht Berichte'!$B$40,'Übersicht Mitarbeiter_innen'!A:A,'Übersicht Berichte'!$A42)</f>
        <v>0</v>
      </c>
      <c r="D42" s="272">
        <f ca="1">SUMIFS('Übersicht Mitarbeiter_innen'!E:E,'Übersicht Mitarbeiter_innen'!$B:$B,'Übersicht Berichte'!$B$40,'Übersicht Mitarbeiter_innen'!$A:$A,'Übersicht Berichte'!$A42)</f>
        <v>0</v>
      </c>
      <c r="E42" s="272">
        <f ca="1">SUMIFS('Übersicht Mitarbeiter_innen'!F:F,'Übersicht Mitarbeiter_innen'!$B:$B,'Übersicht Berichte'!$B$40,'Übersicht Mitarbeiter_innen'!$A:$A,'Übersicht Berichte'!$A42)</f>
        <v>0</v>
      </c>
      <c r="F42" s="272">
        <f ca="1">SUMIFS('Übersicht Mitarbeiter_innen'!G:G,'Übersicht Mitarbeiter_innen'!$B:$B,'Übersicht Berichte'!$B$40,'Übersicht Mitarbeiter_innen'!$A:$A,'Übersicht Berichte'!$A42)</f>
        <v>0</v>
      </c>
      <c r="G42" s="272">
        <f ca="1">SUMIFS('Übersicht Mitarbeiter_innen'!H:H,'Übersicht Mitarbeiter_innen'!$B:$B,'Übersicht Berichte'!$B$40,'Übersicht Mitarbeiter_innen'!$A:$A,'Übersicht Berichte'!$A42)</f>
        <v>0</v>
      </c>
      <c r="H42" s="272">
        <f ca="1">SUMIFS('Übersicht Mitarbeiter_innen'!I:I,'Übersicht Mitarbeiter_innen'!$B:$B,'Übersicht Berichte'!$B$40,'Übersicht Mitarbeiter_innen'!$A:$A,'Übersicht Berichte'!$A42)</f>
        <v>0</v>
      </c>
      <c r="I42" s="272">
        <f ca="1">SUMIFS('Übersicht Mitarbeiter_innen'!J:J,'Übersicht Mitarbeiter_innen'!$B:$B,'Übersicht Berichte'!$B$40,'Übersicht Mitarbeiter_innen'!$A:$A,'Übersicht Berichte'!$A42)</f>
        <v>0</v>
      </c>
      <c r="J42" s="272">
        <f ca="1">SUMIFS('Übersicht Mitarbeiter_innen'!K:K,'Übersicht Mitarbeiter_innen'!$B:$B,'Übersicht Berichte'!$B$40,'Übersicht Mitarbeiter_innen'!$A:$A,'Übersicht Berichte'!$A42)</f>
        <v>0</v>
      </c>
      <c r="K42" s="272">
        <f ca="1">SUMIFS('Übersicht Mitarbeiter_innen'!L:L,'Übersicht Mitarbeiter_innen'!$B:$B,'Übersicht Berichte'!$B$40,'Übersicht Mitarbeiter_innen'!$A:$A,'Übersicht Berichte'!$A42)</f>
        <v>0</v>
      </c>
      <c r="L42" s="272">
        <f ca="1">SUMIFS('Übersicht Mitarbeiter_innen'!M:M,'Übersicht Mitarbeiter_innen'!$B:$B,'Übersicht Berichte'!$B$40,'Übersicht Mitarbeiter_innen'!$A:$A,'Übersicht Berichte'!$A42)</f>
        <v>0</v>
      </c>
      <c r="M42" s="272">
        <f ca="1">SUMIFS('Übersicht Mitarbeiter_innen'!N:N,'Übersicht Mitarbeiter_innen'!$B:$B,'Übersicht Berichte'!$B$40,'Übersicht Mitarbeiter_innen'!$A:$A,'Übersicht Berichte'!$A42)</f>
        <v>0</v>
      </c>
      <c r="N42" s="272">
        <f ca="1">SUMIFS('Übersicht Mitarbeiter_innen'!O:O,'Übersicht Mitarbeiter_innen'!$B:$B,'Übersicht Berichte'!$B$40,'Übersicht Mitarbeiter_innen'!$A:$A,'Übersicht Berichte'!$A42)</f>
        <v>0</v>
      </c>
      <c r="O42" s="272">
        <f ca="1">SUMIFS('Übersicht Mitarbeiter_innen'!P:P,'Übersicht Mitarbeiter_innen'!$B:$B,'Übersicht Berichte'!$B$40,'Übersicht Mitarbeiter_innen'!$A:$A,'Übersicht Berichte'!$A42)</f>
        <v>0</v>
      </c>
      <c r="P42" s="272">
        <f ca="1">SUMIFS('Übersicht Mitarbeiter_innen'!Q:Q,'Übersicht Mitarbeiter_innen'!$B:$B,'Übersicht Berichte'!$B$40,'Übersicht Mitarbeiter_innen'!$A:$A,'Übersicht Berichte'!$A42)</f>
        <v>0</v>
      </c>
      <c r="Q42" s="272">
        <f ca="1">SUMIFS('Übersicht Mitarbeiter_innen'!R:R,'Übersicht Mitarbeiter_innen'!$B:$B,'Übersicht Berichte'!$B$40,'Übersicht Mitarbeiter_innen'!$A:$A,'Übersicht Berichte'!$A42)</f>
        <v>0</v>
      </c>
      <c r="R42" s="272">
        <f ca="1">SUMIFS('Übersicht Mitarbeiter_innen'!S:S,'Übersicht Mitarbeiter_innen'!$B:$B,'Übersicht Berichte'!$B$40,'Übersicht Mitarbeiter_innen'!$A:$A,'Übersicht Berichte'!$A42)</f>
        <v>0</v>
      </c>
      <c r="S42" s="271">
        <f t="shared" ca="1" si="2"/>
        <v>0</v>
      </c>
    </row>
    <row r="43" spans="1:19" ht="15.75" x14ac:dyDescent="0.25">
      <c r="A43" s="72" t="s">
        <v>296</v>
      </c>
      <c r="B43" s="310"/>
      <c r="C43" s="246">
        <f ca="1">SUMIFS('Übersicht Mitarbeiter_innen'!D:D,'Übersicht Mitarbeiter_innen'!B:B,'Übersicht Berichte'!$B$40,'Übersicht Mitarbeiter_innen'!A:A,'Übersicht Berichte'!$A43)</f>
        <v>0</v>
      </c>
      <c r="D43" s="272">
        <f ca="1">SUMIFS('Übersicht Mitarbeiter_innen'!E:E,'Übersicht Mitarbeiter_innen'!$B:$B,'Übersicht Berichte'!$B$40,'Übersicht Mitarbeiter_innen'!$A:$A,'Übersicht Berichte'!$A43)</f>
        <v>0</v>
      </c>
      <c r="E43" s="272">
        <f ca="1">SUMIFS('Übersicht Mitarbeiter_innen'!F:F,'Übersicht Mitarbeiter_innen'!$B:$B,'Übersicht Berichte'!$B$40,'Übersicht Mitarbeiter_innen'!$A:$A,'Übersicht Berichte'!$A43)</f>
        <v>0</v>
      </c>
      <c r="F43" s="272">
        <f ca="1">SUMIFS('Übersicht Mitarbeiter_innen'!G:G,'Übersicht Mitarbeiter_innen'!$B:$B,'Übersicht Berichte'!$B$40,'Übersicht Mitarbeiter_innen'!$A:$A,'Übersicht Berichte'!$A43)</f>
        <v>0</v>
      </c>
      <c r="G43" s="272">
        <f ca="1">SUMIFS('Übersicht Mitarbeiter_innen'!H:H,'Übersicht Mitarbeiter_innen'!$B:$B,'Übersicht Berichte'!$B$40,'Übersicht Mitarbeiter_innen'!$A:$A,'Übersicht Berichte'!$A43)</f>
        <v>0</v>
      </c>
      <c r="H43" s="272">
        <f ca="1">SUMIFS('Übersicht Mitarbeiter_innen'!I:I,'Übersicht Mitarbeiter_innen'!$B:$B,'Übersicht Berichte'!$B$40,'Übersicht Mitarbeiter_innen'!$A:$A,'Übersicht Berichte'!$A43)</f>
        <v>0</v>
      </c>
      <c r="I43" s="272">
        <f ca="1">SUMIFS('Übersicht Mitarbeiter_innen'!J:J,'Übersicht Mitarbeiter_innen'!$B:$B,'Übersicht Berichte'!$B$40,'Übersicht Mitarbeiter_innen'!$A:$A,'Übersicht Berichte'!$A43)</f>
        <v>0</v>
      </c>
      <c r="J43" s="272">
        <f ca="1">SUMIFS('Übersicht Mitarbeiter_innen'!K:K,'Übersicht Mitarbeiter_innen'!$B:$B,'Übersicht Berichte'!$B$40,'Übersicht Mitarbeiter_innen'!$A:$A,'Übersicht Berichte'!$A43)</f>
        <v>0</v>
      </c>
      <c r="K43" s="272">
        <f ca="1">SUMIFS('Übersicht Mitarbeiter_innen'!L:L,'Übersicht Mitarbeiter_innen'!$B:$B,'Übersicht Berichte'!$B$40,'Übersicht Mitarbeiter_innen'!$A:$A,'Übersicht Berichte'!$A43)</f>
        <v>0</v>
      </c>
      <c r="L43" s="272">
        <f ca="1">SUMIFS('Übersicht Mitarbeiter_innen'!M:M,'Übersicht Mitarbeiter_innen'!$B:$B,'Übersicht Berichte'!$B$40,'Übersicht Mitarbeiter_innen'!$A:$A,'Übersicht Berichte'!$A43)</f>
        <v>0</v>
      </c>
      <c r="M43" s="272">
        <f ca="1">SUMIFS('Übersicht Mitarbeiter_innen'!N:N,'Übersicht Mitarbeiter_innen'!$B:$B,'Übersicht Berichte'!$B$40,'Übersicht Mitarbeiter_innen'!$A:$A,'Übersicht Berichte'!$A43)</f>
        <v>0</v>
      </c>
      <c r="N43" s="272">
        <f ca="1">SUMIFS('Übersicht Mitarbeiter_innen'!O:O,'Übersicht Mitarbeiter_innen'!$B:$B,'Übersicht Berichte'!$B$40,'Übersicht Mitarbeiter_innen'!$A:$A,'Übersicht Berichte'!$A43)</f>
        <v>0</v>
      </c>
      <c r="O43" s="272">
        <f ca="1">SUMIFS('Übersicht Mitarbeiter_innen'!P:P,'Übersicht Mitarbeiter_innen'!$B:$B,'Übersicht Berichte'!$B$40,'Übersicht Mitarbeiter_innen'!$A:$A,'Übersicht Berichte'!$A43)</f>
        <v>0</v>
      </c>
      <c r="P43" s="272">
        <f ca="1">SUMIFS('Übersicht Mitarbeiter_innen'!Q:Q,'Übersicht Mitarbeiter_innen'!$B:$B,'Übersicht Berichte'!$B$40,'Übersicht Mitarbeiter_innen'!$A:$A,'Übersicht Berichte'!$A43)</f>
        <v>0</v>
      </c>
      <c r="Q43" s="272">
        <f ca="1">SUMIFS('Übersicht Mitarbeiter_innen'!R:R,'Übersicht Mitarbeiter_innen'!$B:$B,'Übersicht Berichte'!$B$40,'Übersicht Mitarbeiter_innen'!$A:$A,'Übersicht Berichte'!$A43)</f>
        <v>0</v>
      </c>
      <c r="R43" s="272">
        <f ca="1">SUMIFS('Übersicht Mitarbeiter_innen'!S:S,'Übersicht Mitarbeiter_innen'!$B:$B,'Übersicht Berichte'!$B$40,'Übersicht Mitarbeiter_innen'!$A:$A,'Übersicht Berichte'!$A43)</f>
        <v>0</v>
      </c>
      <c r="S43" s="271">
        <f t="shared" ca="1" si="2"/>
        <v>0</v>
      </c>
    </row>
    <row r="44" spans="1:19" ht="15.75" x14ac:dyDescent="0.25">
      <c r="A44" s="74" t="s">
        <v>297</v>
      </c>
      <c r="B44" s="310"/>
      <c r="C44" s="246">
        <f ca="1">SUMIFS('Übersicht Mitarbeiter_innen'!D:D,'Übersicht Mitarbeiter_innen'!B:B,'Übersicht Berichte'!$B$40,'Übersicht Mitarbeiter_innen'!A:A,'Übersicht Berichte'!$A44)</f>
        <v>0</v>
      </c>
      <c r="D44" s="272">
        <f ca="1">SUMIFS('Übersicht Mitarbeiter_innen'!E:E,'Übersicht Mitarbeiter_innen'!$B:$B,'Übersicht Berichte'!$B$40,'Übersicht Mitarbeiter_innen'!$A:$A,'Übersicht Berichte'!$A44)</f>
        <v>0</v>
      </c>
      <c r="E44" s="272">
        <f ca="1">SUMIFS('Übersicht Mitarbeiter_innen'!F:F,'Übersicht Mitarbeiter_innen'!$B:$B,'Übersicht Berichte'!$B$40,'Übersicht Mitarbeiter_innen'!$A:$A,'Übersicht Berichte'!$A44)</f>
        <v>0</v>
      </c>
      <c r="F44" s="272">
        <f ca="1">SUMIFS('Übersicht Mitarbeiter_innen'!G:G,'Übersicht Mitarbeiter_innen'!$B:$B,'Übersicht Berichte'!$B$40,'Übersicht Mitarbeiter_innen'!$A:$A,'Übersicht Berichte'!$A44)</f>
        <v>0</v>
      </c>
      <c r="G44" s="272">
        <f ca="1">SUMIFS('Übersicht Mitarbeiter_innen'!H:H,'Übersicht Mitarbeiter_innen'!$B:$B,'Übersicht Berichte'!$B$40,'Übersicht Mitarbeiter_innen'!$A:$A,'Übersicht Berichte'!$A44)</f>
        <v>0</v>
      </c>
      <c r="H44" s="272">
        <f ca="1">SUMIFS('Übersicht Mitarbeiter_innen'!I:I,'Übersicht Mitarbeiter_innen'!$B:$B,'Übersicht Berichte'!$B$40,'Übersicht Mitarbeiter_innen'!$A:$A,'Übersicht Berichte'!$A44)</f>
        <v>0</v>
      </c>
      <c r="I44" s="272">
        <f ca="1">SUMIFS('Übersicht Mitarbeiter_innen'!J:J,'Übersicht Mitarbeiter_innen'!$B:$B,'Übersicht Berichte'!$B$40,'Übersicht Mitarbeiter_innen'!$A:$A,'Übersicht Berichte'!$A44)</f>
        <v>0</v>
      </c>
      <c r="J44" s="272">
        <f ca="1">SUMIFS('Übersicht Mitarbeiter_innen'!K:K,'Übersicht Mitarbeiter_innen'!$B:$B,'Übersicht Berichte'!$B$40,'Übersicht Mitarbeiter_innen'!$A:$A,'Übersicht Berichte'!$A44)</f>
        <v>0</v>
      </c>
      <c r="K44" s="272">
        <f ca="1">SUMIFS('Übersicht Mitarbeiter_innen'!L:L,'Übersicht Mitarbeiter_innen'!$B:$B,'Übersicht Berichte'!$B$40,'Übersicht Mitarbeiter_innen'!$A:$A,'Übersicht Berichte'!$A44)</f>
        <v>0</v>
      </c>
      <c r="L44" s="272">
        <f ca="1">SUMIFS('Übersicht Mitarbeiter_innen'!M:M,'Übersicht Mitarbeiter_innen'!$B:$B,'Übersicht Berichte'!$B$40,'Übersicht Mitarbeiter_innen'!$A:$A,'Übersicht Berichte'!$A44)</f>
        <v>0</v>
      </c>
      <c r="M44" s="272">
        <f ca="1">SUMIFS('Übersicht Mitarbeiter_innen'!N:N,'Übersicht Mitarbeiter_innen'!$B:$B,'Übersicht Berichte'!$B$40,'Übersicht Mitarbeiter_innen'!$A:$A,'Übersicht Berichte'!$A44)</f>
        <v>0</v>
      </c>
      <c r="N44" s="272">
        <f ca="1">SUMIFS('Übersicht Mitarbeiter_innen'!O:O,'Übersicht Mitarbeiter_innen'!$B:$B,'Übersicht Berichte'!$B$40,'Übersicht Mitarbeiter_innen'!$A:$A,'Übersicht Berichte'!$A44)</f>
        <v>0</v>
      </c>
      <c r="O44" s="272">
        <f ca="1">SUMIFS('Übersicht Mitarbeiter_innen'!P:P,'Übersicht Mitarbeiter_innen'!$B:$B,'Übersicht Berichte'!$B$40,'Übersicht Mitarbeiter_innen'!$A:$A,'Übersicht Berichte'!$A44)</f>
        <v>0</v>
      </c>
      <c r="P44" s="272">
        <f ca="1">SUMIFS('Übersicht Mitarbeiter_innen'!Q:Q,'Übersicht Mitarbeiter_innen'!$B:$B,'Übersicht Berichte'!$B$40,'Übersicht Mitarbeiter_innen'!$A:$A,'Übersicht Berichte'!$A44)</f>
        <v>0</v>
      </c>
      <c r="Q44" s="272">
        <f ca="1">SUMIFS('Übersicht Mitarbeiter_innen'!R:R,'Übersicht Mitarbeiter_innen'!$B:$B,'Übersicht Berichte'!$B$40,'Übersicht Mitarbeiter_innen'!$A:$A,'Übersicht Berichte'!$A44)</f>
        <v>0</v>
      </c>
      <c r="R44" s="272">
        <f ca="1">SUMIFS('Übersicht Mitarbeiter_innen'!S:S,'Übersicht Mitarbeiter_innen'!$B:$B,'Übersicht Berichte'!$B$40,'Übersicht Mitarbeiter_innen'!$A:$A,'Übersicht Berichte'!$A44)</f>
        <v>0</v>
      </c>
      <c r="S44" s="271">
        <f t="shared" ca="1" si="2"/>
        <v>0</v>
      </c>
    </row>
    <row r="45" spans="1:19" s="62" customFormat="1" ht="15.75" x14ac:dyDescent="0.25">
      <c r="A45" s="75" t="s">
        <v>298</v>
      </c>
      <c r="B45" s="311"/>
      <c r="C45" s="247">
        <f ca="1">SUM(C40:C44)</f>
        <v>0</v>
      </c>
      <c r="D45" s="273">
        <f t="shared" ref="D45" ca="1" si="11">SUM(D40:D44)</f>
        <v>0</v>
      </c>
      <c r="E45" s="273">
        <f t="shared" ref="E45:R45" ca="1" si="12">SUM(E40:E44)</f>
        <v>0</v>
      </c>
      <c r="F45" s="273">
        <f t="shared" ca="1" si="12"/>
        <v>0</v>
      </c>
      <c r="G45" s="273">
        <f t="shared" ca="1" si="12"/>
        <v>0</v>
      </c>
      <c r="H45" s="273">
        <f t="shared" ca="1" si="12"/>
        <v>0</v>
      </c>
      <c r="I45" s="273">
        <f t="shared" ca="1" si="12"/>
        <v>0</v>
      </c>
      <c r="J45" s="273">
        <f t="shared" ca="1" si="12"/>
        <v>0</v>
      </c>
      <c r="K45" s="273">
        <f t="shared" ca="1" si="12"/>
        <v>0</v>
      </c>
      <c r="L45" s="273">
        <f t="shared" ca="1" si="12"/>
        <v>0</v>
      </c>
      <c r="M45" s="273">
        <f t="shared" ca="1" si="12"/>
        <v>0</v>
      </c>
      <c r="N45" s="273">
        <f t="shared" ca="1" si="12"/>
        <v>0</v>
      </c>
      <c r="O45" s="273">
        <f t="shared" ca="1" si="12"/>
        <v>0</v>
      </c>
      <c r="P45" s="273">
        <f t="shared" ca="1" si="12"/>
        <v>0</v>
      </c>
      <c r="Q45" s="273">
        <f t="shared" ca="1" si="12"/>
        <v>0</v>
      </c>
      <c r="R45" s="273">
        <f t="shared" ca="1" si="12"/>
        <v>0</v>
      </c>
      <c r="S45" s="274">
        <f t="shared" ca="1" si="2"/>
        <v>0</v>
      </c>
    </row>
    <row r="46" spans="1:19" ht="15.75" x14ac:dyDescent="0.25">
      <c r="A46" s="72" t="s">
        <v>293</v>
      </c>
      <c r="B46" s="309" t="s">
        <v>299</v>
      </c>
      <c r="C46" s="248">
        <f>SUMIFS('Übersicht Mitarbeiter_innen'!D:D,'Übersicht Mitarbeiter_innen'!B:B,'Übersicht Berichte'!$B$46,'Übersicht Mitarbeiter_innen'!A:A,'Übersicht Berichte'!$A46)</f>
        <v>0</v>
      </c>
      <c r="D46" s="275">
        <f>SUMIFS('Übersicht Mitarbeiter_innen'!E:E,'Übersicht Mitarbeiter_innen'!$B:$B,'Übersicht Berichte'!$B$46,'Übersicht Mitarbeiter_innen'!$A:$A,'Übersicht Berichte'!$A46)</f>
        <v>0</v>
      </c>
      <c r="E46" s="275">
        <f>SUMIFS('Übersicht Mitarbeiter_innen'!F:F,'Übersicht Mitarbeiter_innen'!$B:$B,'Übersicht Berichte'!$B$46,'Übersicht Mitarbeiter_innen'!$A:$A,'Übersicht Berichte'!$A46)</f>
        <v>0</v>
      </c>
      <c r="F46" s="275">
        <f>SUMIFS('Übersicht Mitarbeiter_innen'!G:G,'Übersicht Mitarbeiter_innen'!$B:$B,'Übersicht Berichte'!$B$46,'Übersicht Mitarbeiter_innen'!$A:$A,'Übersicht Berichte'!$A46)</f>
        <v>0</v>
      </c>
      <c r="G46" s="275">
        <f>SUMIFS('Übersicht Mitarbeiter_innen'!H:H,'Übersicht Mitarbeiter_innen'!$B:$B,'Übersicht Berichte'!$B$46,'Übersicht Mitarbeiter_innen'!$A:$A,'Übersicht Berichte'!$A46)</f>
        <v>0</v>
      </c>
      <c r="H46" s="275">
        <f>SUMIFS('Übersicht Mitarbeiter_innen'!I:I,'Übersicht Mitarbeiter_innen'!$B:$B,'Übersicht Berichte'!$B$46,'Übersicht Mitarbeiter_innen'!$A:$A,'Übersicht Berichte'!$A46)</f>
        <v>0</v>
      </c>
      <c r="I46" s="275">
        <f>SUMIFS('Übersicht Mitarbeiter_innen'!J:J,'Übersicht Mitarbeiter_innen'!$B:$B,'Übersicht Berichte'!$B$46,'Übersicht Mitarbeiter_innen'!$A:$A,'Übersicht Berichte'!$A46)</f>
        <v>0</v>
      </c>
      <c r="J46" s="275">
        <f>SUMIFS('Übersicht Mitarbeiter_innen'!K:K,'Übersicht Mitarbeiter_innen'!$B:$B,'Übersicht Berichte'!$B$46,'Übersicht Mitarbeiter_innen'!$A:$A,'Übersicht Berichte'!$A46)</f>
        <v>0</v>
      </c>
      <c r="K46" s="275">
        <f>SUMIFS('Übersicht Mitarbeiter_innen'!L:L,'Übersicht Mitarbeiter_innen'!$B:$B,'Übersicht Berichte'!$B$46,'Übersicht Mitarbeiter_innen'!$A:$A,'Übersicht Berichte'!$A46)</f>
        <v>0</v>
      </c>
      <c r="L46" s="275">
        <f>SUMIFS('Übersicht Mitarbeiter_innen'!M:M,'Übersicht Mitarbeiter_innen'!$B:$B,'Übersicht Berichte'!$B$46,'Übersicht Mitarbeiter_innen'!$A:$A,'Übersicht Berichte'!$A46)</f>
        <v>0</v>
      </c>
      <c r="M46" s="275">
        <f>SUMIFS('Übersicht Mitarbeiter_innen'!N:N,'Übersicht Mitarbeiter_innen'!$B:$B,'Übersicht Berichte'!$B$46,'Übersicht Mitarbeiter_innen'!$A:$A,'Übersicht Berichte'!$A46)</f>
        <v>0</v>
      </c>
      <c r="N46" s="275">
        <f>SUMIFS('Übersicht Mitarbeiter_innen'!O:O,'Übersicht Mitarbeiter_innen'!$B:$B,'Übersicht Berichte'!$B$46,'Übersicht Mitarbeiter_innen'!$A:$A,'Übersicht Berichte'!$A46)</f>
        <v>0</v>
      </c>
      <c r="O46" s="275">
        <f>SUMIFS('Übersicht Mitarbeiter_innen'!P:P,'Übersicht Mitarbeiter_innen'!$B:$B,'Übersicht Berichte'!$B$46,'Übersicht Mitarbeiter_innen'!$A:$A,'Übersicht Berichte'!$A46)</f>
        <v>0</v>
      </c>
      <c r="P46" s="275">
        <f>SUMIFS('Übersicht Mitarbeiter_innen'!Q:Q,'Übersicht Mitarbeiter_innen'!$B:$B,'Übersicht Berichte'!$B$46,'Übersicht Mitarbeiter_innen'!$A:$A,'Übersicht Berichte'!$A46)</f>
        <v>0</v>
      </c>
      <c r="Q46" s="275">
        <f>SUMIFS('Übersicht Mitarbeiter_innen'!R:R,'Übersicht Mitarbeiter_innen'!$B:$B,'Übersicht Berichte'!$B$46,'Übersicht Mitarbeiter_innen'!$A:$A,'Übersicht Berichte'!$A46)</f>
        <v>0</v>
      </c>
      <c r="R46" s="275">
        <f>SUMIFS('Übersicht Mitarbeiter_innen'!S:S,'Übersicht Mitarbeiter_innen'!$B:$B,'Übersicht Berichte'!$B$46,'Übersicht Mitarbeiter_innen'!$A:$A,'Übersicht Berichte'!$A46)</f>
        <v>0</v>
      </c>
      <c r="S46" s="276">
        <f t="shared" si="2"/>
        <v>0</v>
      </c>
    </row>
    <row r="47" spans="1:19" ht="15.75" x14ac:dyDescent="0.25">
      <c r="A47" s="73" t="s">
        <v>294</v>
      </c>
      <c r="B47" s="310"/>
      <c r="C47" s="246">
        <f>SUMIFS('Übersicht Mitarbeiter_innen'!D:D,'Übersicht Mitarbeiter_innen'!B:B,'Übersicht Berichte'!$B$46,'Übersicht Mitarbeiter_innen'!A:A,'Übersicht Berichte'!$A47)</f>
        <v>0</v>
      </c>
      <c r="D47" s="272">
        <f>SUMIFS('Übersicht Mitarbeiter_innen'!E:E,'Übersicht Mitarbeiter_innen'!$B:$B,'Übersicht Berichte'!$B$46,'Übersicht Mitarbeiter_innen'!$A:$A,'Übersicht Berichte'!$A47)</f>
        <v>0</v>
      </c>
      <c r="E47" s="272">
        <f>SUMIFS('Übersicht Mitarbeiter_innen'!F:F,'Übersicht Mitarbeiter_innen'!$B:$B,'Übersicht Berichte'!$B$46,'Übersicht Mitarbeiter_innen'!$A:$A,'Übersicht Berichte'!$A47)</f>
        <v>0</v>
      </c>
      <c r="F47" s="272">
        <f>SUMIFS('Übersicht Mitarbeiter_innen'!G:G,'Übersicht Mitarbeiter_innen'!$B:$B,'Übersicht Berichte'!$B$46,'Übersicht Mitarbeiter_innen'!$A:$A,'Übersicht Berichte'!$A47)</f>
        <v>0</v>
      </c>
      <c r="G47" s="272">
        <f>SUMIFS('Übersicht Mitarbeiter_innen'!H:H,'Übersicht Mitarbeiter_innen'!$B:$B,'Übersicht Berichte'!$B$46,'Übersicht Mitarbeiter_innen'!$A:$A,'Übersicht Berichte'!$A47)</f>
        <v>0</v>
      </c>
      <c r="H47" s="272">
        <f>SUMIFS('Übersicht Mitarbeiter_innen'!I:I,'Übersicht Mitarbeiter_innen'!$B:$B,'Übersicht Berichte'!$B$46,'Übersicht Mitarbeiter_innen'!$A:$A,'Übersicht Berichte'!$A47)</f>
        <v>0</v>
      </c>
      <c r="I47" s="272">
        <f>SUMIFS('Übersicht Mitarbeiter_innen'!J:J,'Übersicht Mitarbeiter_innen'!$B:$B,'Übersicht Berichte'!$B$46,'Übersicht Mitarbeiter_innen'!$A:$A,'Übersicht Berichte'!$A47)</f>
        <v>0</v>
      </c>
      <c r="J47" s="272">
        <f>SUMIFS('Übersicht Mitarbeiter_innen'!K:K,'Übersicht Mitarbeiter_innen'!$B:$B,'Übersicht Berichte'!$B$46,'Übersicht Mitarbeiter_innen'!$A:$A,'Übersicht Berichte'!$A47)</f>
        <v>0</v>
      </c>
      <c r="K47" s="272">
        <f>SUMIFS('Übersicht Mitarbeiter_innen'!L:L,'Übersicht Mitarbeiter_innen'!$B:$B,'Übersicht Berichte'!$B$46,'Übersicht Mitarbeiter_innen'!$A:$A,'Übersicht Berichte'!$A47)</f>
        <v>0</v>
      </c>
      <c r="L47" s="272">
        <f>SUMIFS('Übersicht Mitarbeiter_innen'!M:M,'Übersicht Mitarbeiter_innen'!$B:$B,'Übersicht Berichte'!$B$46,'Übersicht Mitarbeiter_innen'!$A:$A,'Übersicht Berichte'!$A47)</f>
        <v>0</v>
      </c>
      <c r="M47" s="272">
        <f>SUMIFS('Übersicht Mitarbeiter_innen'!N:N,'Übersicht Mitarbeiter_innen'!$B:$B,'Übersicht Berichte'!$B$46,'Übersicht Mitarbeiter_innen'!$A:$A,'Übersicht Berichte'!$A47)</f>
        <v>0</v>
      </c>
      <c r="N47" s="272">
        <f>SUMIFS('Übersicht Mitarbeiter_innen'!O:O,'Übersicht Mitarbeiter_innen'!$B:$B,'Übersicht Berichte'!$B$46,'Übersicht Mitarbeiter_innen'!$A:$A,'Übersicht Berichte'!$A47)</f>
        <v>0</v>
      </c>
      <c r="O47" s="272">
        <f>SUMIFS('Übersicht Mitarbeiter_innen'!P:P,'Übersicht Mitarbeiter_innen'!$B:$B,'Übersicht Berichte'!$B$46,'Übersicht Mitarbeiter_innen'!$A:$A,'Übersicht Berichte'!$A47)</f>
        <v>0</v>
      </c>
      <c r="P47" s="272">
        <f>SUMIFS('Übersicht Mitarbeiter_innen'!Q:Q,'Übersicht Mitarbeiter_innen'!$B:$B,'Übersicht Berichte'!$B$46,'Übersicht Mitarbeiter_innen'!$A:$A,'Übersicht Berichte'!$A47)</f>
        <v>0</v>
      </c>
      <c r="Q47" s="272">
        <f>SUMIFS('Übersicht Mitarbeiter_innen'!R:R,'Übersicht Mitarbeiter_innen'!$B:$B,'Übersicht Berichte'!$B$46,'Übersicht Mitarbeiter_innen'!$A:$A,'Übersicht Berichte'!$A47)</f>
        <v>0</v>
      </c>
      <c r="R47" s="272">
        <f>SUMIFS('Übersicht Mitarbeiter_innen'!S:S,'Übersicht Mitarbeiter_innen'!$B:$B,'Übersicht Berichte'!$B$46,'Übersicht Mitarbeiter_innen'!$A:$A,'Übersicht Berichte'!$A47)</f>
        <v>0</v>
      </c>
      <c r="S47" s="271">
        <f t="shared" si="2"/>
        <v>0</v>
      </c>
    </row>
    <row r="48" spans="1:19" ht="15.75" x14ac:dyDescent="0.25">
      <c r="A48" s="72" t="s">
        <v>295</v>
      </c>
      <c r="B48" s="310"/>
      <c r="C48" s="246">
        <f>SUMIFS('Übersicht Mitarbeiter_innen'!D:D,'Übersicht Mitarbeiter_innen'!B:B,'Übersicht Berichte'!$B$46,'Übersicht Mitarbeiter_innen'!A:A,'Übersicht Berichte'!$A48)</f>
        <v>0</v>
      </c>
      <c r="D48" s="272">
        <f>SUMIFS('Übersicht Mitarbeiter_innen'!E:E,'Übersicht Mitarbeiter_innen'!$B:$B,'Übersicht Berichte'!$B$46,'Übersicht Mitarbeiter_innen'!$A:$A,'Übersicht Berichte'!$A48)</f>
        <v>0</v>
      </c>
      <c r="E48" s="272">
        <f>SUMIFS('Übersicht Mitarbeiter_innen'!F:F,'Übersicht Mitarbeiter_innen'!$B:$B,'Übersicht Berichte'!$B$46,'Übersicht Mitarbeiter_innen'!$A:$A,'Übersicht Berichte'!$A48)</f>
        <v>0</v>
      </c>
      <c r="F48" s="272">
        <f>SUMIFS('Übersicht Mitarbeiter_innen'!G:G,'Übersicht Mitarbeiter_innen'!$B:$B,'Übersicht Berichte'!$B$46,'Übersicht Mitarbeiter_innen'!$A:$A,'Übersicht Berichte'!$A48)</f>
        <v>0</v>
      </c>
      <c r="G48" s="272">
        <f>SUMIFS('Übersicht Mitarbeiter_innen'!H:H,'Übersicht Mitarbeiter_innen'!$B:$B,'Übersicht Berichte'!$B$46,'Übersicht Mitarbeiter_innen'!$A:$A,'Übersicht Berichte'!$A48)</f>
        <v>0</v>
      </c>
      <c r="H48" s="272">
        <f>SUMIFS('Übersicht Mitarbeiter_innen'!I:I,'Übersicht Mitarbeiter_innen'!$B:$B,'Übersicht Berichte'!$B$46,'Übersicht Mitarbeiter_innen'!$A:$A,'Übersicht Berichte'!$A48)</f>
        <v>0</v>
      </c>
      <c r="I48" s="272">
        <f>SUMIFS('Übersicht Mitarbeiter_innen'!J:J,'Übersicht Mitarbeiter_innen'!$B:$B,'Übersicht Berichte'!$B$46,'Übersicht Mitarbeiter_innen'!$A:$A,'Übersicht Berichte'!$A48)</f>
        <v>0</v>
      </c>
      <c r="J48" s="272">
        <f>SUMIFS('Übersicht Mitarbeiter_innen'!K:K,'Übersicht Mitarbeiter_innen'!$B:$B,'Übersicht Berichte'!$B$46,'Übersicht Mitarbeiter_innen'!$A:$A,'Übersicht Berichte'!$A48)</f>
        <v>0</v>
      </c>
      <c r="K48" s="272">
        <f>SUMIFS('Übersicht Mitarbeiter_innen'!L:L,'Übersicht Mitarbeiter_innen'!$B:$B,'Übersicht Berichte'!$B$46,'Übersicht Mitarbeiter_innen'!$A:$A,'Übersicht Berichte'!$A48)</f>
        <v>0</v>
      </c>
      <c r="L48" s="272">
        <f>SUMIFS('Übersicht Mitarbeiter_innen'!M:M,'Übersicht Mitarbeiter_innen'!$B:$B,'Übersicht Berichte'!$B$46,'Übersicht Mitarbeiter_innen'!$A:$A,'Übersicht Berichte'!$A48)</f>
        <v>0</v>
      </c>
      <c r="M48" s="272">
        <f>SUMIFS('Übersicht Mitarbeiter_innen'!N:N,'Übersicht Mitarbeiter_innen'!$B:$B,'Übersicht Berichte'!$B$46,'Übersicht Mitarbeiter_innen'!$A:$A,'Übersicht Berichte'!$A48)</f>
        <v>0</v>
      </c>
      <c r="N48" s="272">
        <f>SUMIFS('Übersicht Mitarbeiter_innen'!O:O,'Übersicht Mitarbeiter_innen'!$B:$B,'Übersicht Berichte'!$B$46,'Übersicht Mitarbeiter_innen'!$A:$A,'Übersicht Berichte'!$A48)</f>
        <v>0</v>
      </c>
      <c r="O48" s="272">
        <f>SUMIFS('Übersicht Mitarbeiter_innen'!P:P,'Übersicht Mitarbeiter_innen'!$B:$B,'Übersicht Berichte'!$B$46,'Übersicht Mitarbeiter_innen'!$A:$A,'Übersicht Berichte'!$A48)</f>
        <v>0</v>
      </c>
      <c r="P48" s="272">
        <f>SUMIFS('Übersicht Mitarbeiter_innen'!Q:Q,'Übersicht Mitarbeiter_innen'!$B:$B,'Übersicht Berichte'!$B$46,'Übersicht Mitarbeiter_innen'!$A:$A,'Übersicht Berichte'!$A48)</f>
        <v>0</v>
      </c>
      <c r="Q48" s="272">
        <f>SUMIFS('Übersicht Mitarbeiter_innen'!R:R,'Übersicht Mitarbeiter_innen'!$B:$B,'Übersicht Berichte'!$B$46,'Übersicht Mitarbeiter_innen'!$A:$A,'Übersicht Berichte'!$A48)</f>
        <v>0</v>
      </c>
      <c r="R48" s="272">
        <f>SUMIFS('Übersicht Mitarbeiter_innen'!S:S,'Übersicht Mitarbeiter_innen'!$B:$B,'Übersicht Berichte'!$B$46,'Übersicht Mitarbeiter_innen'!$A:$A,'Übersicht Berichte'!$A48)</f>
        <v>0</v>
      </c>
      <c r="S48" s="271">
        <f t="shared" si="2"/>
        <v>0</v>
      </c>
    </row>
    <row r="49" spans="1:19" ht="15.75" x14ac:dyDescent="0.25">
      <c r="A49" s="72" t="s">
        <v>296</v>
      </c>
      <c r="B49" s="310"/>
      <c r="C49" s="246">
        <f>SUMIFS('Übersicht Mitarbeiter_innen'!D:D,'Übersicht Mitarbeiter_innen'!B:B,'Übersicht Berichte'!$B$46,'Übersicht Mitarbeiter_innen'!A:A,'Übersicht Berichte'!$A49)</f>
        <v>0</v>
      </c>
      <c r="D49" s="272">
        <f>SUMIFS('Übersicht Mitarbeiter_innen'!E:E,'Übersicht Mitarbeiter_innen'!$B:$B,'Übersicht Berichte'!$B$46,'Übersicht Mitarbeiter_innen'!$A:$A,'Übersicht Berichte'!$A49)</f>
        <v>0</v>
      </c>
      <c r="E49" s="272">
        <f>SUMIFS('Übersicht Mitarbeiter_innen'!F:F,'Übersicht Mitarbeiter_innen'!$B:$B,'Übersicht Berichte'!$B$46,'Übersicht Mitarbeiter_innen'!$A:$A,'Übersicht Berichte'!$A49)</f>
        <v>0</v>
      </c>
      <c r="F49" s="272">
        <f>SUMIFS('Übersicht Mitarbeiter_innen'!G:G,'Übersicht Mitarbeiter_innen'!$B:$B,'Übersicht Berichte'!$B$46,'Übersicht Mitarbeiter_innen'!$A:$A,'Übersicht Berichte'!$A49)</f>
        <v>0</v>
      </c>
      <c r="G49" s="272">
        <f>SUMIFS('Übersicht Mitarbeiter_innen'!H:H,'Übersicht Mitarbeiter_innen'!$B:$B,'Übersicht Berichte'!$B$46,'Übersicht Mitarbeiter_innen'!$A:$A,'Übersicht Berichte'!$A49)</f>
        <v>0</v>
      </c>
      <c r="H49" s="272">
        <f>SUMIFS('Übersicht Mitarbeiter_innen'!I:I,'Übersicht Mitarbeiter_innen'!$B:$B,'Übersicht Berichte'!$B$46,'Übersicht Mitarbeiter_innen'!$A:$A,'Übersicht Berichte'!$A49)</f>
        <v>0</v>
      </c>
      <c r="I49" s="272">
        <f>SUMIFS('Übersicht Mitarbeiter_innen'!J:J,'Übersicht Mitarbeiter_innen'!$B:$B,'Übersicht Berichte'!$B$46,'Übersicht Mitarbeiter_innen'!$A:$A,'Übersicht Berichte'!$A49)</f>
        <v>0</v>
      </c>
      <c r="J49" s="272">
        <f>SUMIFS('Übersicht Mitarbeiter_innen'!K:K,'Übersicht Mitarbeiter_innen'!$B:$B,'Übersicht Berichte'!$B$46,'Übersicht Mitarbeiter_innen'!$A:$A,'Übersicht Berichte'!$A49)</f>
        <v>0</v>
      </c>
      <c r="K49" s="272">
        <f>SUMIFS('Übersicht Mitarbeiter_innen'!L:L,'Übersicht Mitarbeiter_innen'!$B:$B,'Übersicht Berichte'!$B$46,'Übersicht Mitarbeiter_innen'!$A:$A,'Übersicht Berichte'!$A49)</f>
        <v>0</v>
      </c>
      <c r="L49" s="272">
        <f>SUMIFS('Übersicht Mitarbeiter_innen'!M:M,'Übersicht Mitarbeiter_innen'!$B:$B,'Übersicht Berichte'!$B$46,'Übersicht Mitarbeiter_innen'!$A:$A,'Übersicht Berichte'!$A49)</f>
        <v>0</v>
      </c>
      <c r="M49" s="272">
        <f>SUMIFS('Übersicht Mitarbeiter_innen'!N:N,'Übersicht Mitarbeiter_innen'!$B:$B,'Übersicht Berichte'!$B$46,'Übersicht Mitarbeiter_innen'!$A:$A,'Übersicht Berichte'!$A49)</f>
        <v>0</v>
      </c>
      <c r="N49" s="272">
        <f>SUMIFS('Übersicht Mitarbeiter_innen'!O:O,'Übersicht Mitarbeiter_innen'!$B:$B,'Übersicht Berichte'!$B$46,'Übersicht Mitarbeiter_innen'!$A:$A,'Übersicht Berichte'!$A49)</f>
        <v>0</v>
      </c>
      <c r="O49" s="272">
        <f>SUMIFS('Übersicht Mitarbeiter_innen'!P:P,'Übersicht Mitarbeiter_innen'!$B:$B,'Übersicht Berichte'!$B$46,'Übersicht Mitarbeiter_innen'!$A:$A,'Übersicht Berichte'!$A49)</f>
        <v>0</v>
      </c>
      <c r="P49" s="272">
        <f>SUMIFS('Übersicht Mitarbeiter_innen'!Q:Q,'Übersicht Mitarbeiter_innen'!$B:$B,'Übersicht Berichte'!$B$46,'Übersicht Mitarbeiter_innen'!$A:$A,'Übersicht Berichte'!$A49)</f>
        <v>0</v>
      </c>
      <c r="Q49" s="272">
        <f>SUMIFS('Übersicht Mitarbeiter_innen'!R:R,'Übersicht Mitarbeiter_innen'!$B:$B,'Übersicht Berichte'!$B$46,'Übersicht Mitarbeiter_innen'!$A:$A,'Übersicht Berichte'!$A49)</f>
        <v>0</v>
      </c>
      <c r="R49" s="272">
        <f>SUMIFS('Übersicht Mitarbeiter_innen'!S:S,'Übersicht Mitarbeiter_innen'!$B:$B,'Übersicht Berichte'!$B$46,'Übersicht Mitarbeiter_innen'!$A:$A,'Übersicht Berichte'!$A49)</f>
        <v>0</v>
      </c>
      <c r="S49" s="271">
        <f t="shared" si="2"/>
        <v>0</v>
      </c>
    </row>
    <row r="50" spans="1:19" ht="15.75" x14ac:dyDescent="0.25">
      <c r="A50" s="74" t="s">
        <v>297</v>
      </c>
      <c r="B50" s="310"/>
      <c r="C50" s="246">
        <f>SUMIFS('Übersicht Mitarbeiter_innen'!D:D,'Übersicht Mitarbeiter_innen'!B:B,'Übersicht Berichte'!$B$46,'Übersicht Mitarbeiter_innen'!A:A,'Übersicht Berichte'!$A50)</f>
        <v>0</v>
      </c>
      <c r="D50" s="272">
        <f>SUMIFS('Übersicht Mitarbeiter_innen'!E:E,'Übersicht Mitarbeiter_innen'!$B:$B,'Übersicht Berichte'!$B$46,'Übersicht Mitarbeiter_innen'!$A:$A,'Übersicht Berichte'!$A50)</f>
        <v>0</v>
      </c>
      <c r="E50" s="272">
        <f>SUMIFS('Übersicht Mitarbeiter_innen'!F:F,'Übersicht Mitarbeiter_innen'!$B:$B,'Übersicht Berichte'!$B$46,'Übersicht Mitarbeiter_innen'!$A:$A,'Übersicht Berichte'!$A50)</f>
        <v>0</v>
      </c>
      <c r="F50" s="272">
        <f>SUMIFS('Übersicht Mitarbeiter_innen'!G:G,'Übersicht Mitarbeiter_innen'!$B:$B,'Übersicht Berichte'!$B$46,'Übersicht Mitarbeiter_innen'!$A:$A,'Übersicht Berichte'!$A50)</f>
        <v>0</v>
      </c>
      <c r="G50" s="272">
        <f>SUMIFS('Übersicht Mitarbeiter_innen'!H:H,'Übersicht Mitarbeiter_innen'!$B:$B,'Übersicht Berichte'!$B$46,'Übersicht Mitarbeiter_innen'!$A:$A,'Übersicht Berichte'!$A50)</f>
        <v>0</v>
      </c>
      <c r="H50" s="272">
        <f>SUMIFS('Übersicht Mitarbeiter_innen'!I:I,'Übersicht Mitarbeiter_innen'!$B:$B,'Übersicht Berichte'!$B$46,'Übersicht Mitarbeiter_innen'!$A:$A,'Übersicht Berichte'!$A50)</f>
        <v>0</v>
      </c>
      <c r="I50" s="272">
        <f>SUMIFS('Übersicht Mitarbeiter_innen'!J:J,'Übersicht Mitarbeiter_innen'!$B:$B,'Übersicht Berichte'!$B$46,'Übersicht Mitarbeiter_innen'!$A:$A,'Übersicht Berichte'!$A50)</f>
        <v>0</v>
      </c>
      <c r="J50" s="272">
        <f>SUMIFS('Übersicht Mitarbeiter_innen'!K:K,'Übersicht Mitarbeiter_innen'!$B:$B,'Übersicht Berichte'!$B$46,'Übersicht Mitarbeiter_innen'!$A:$A,'Übersicht Berichte'!$A50)</f>
        <v>0</v>
      </c>
      <c r="K50" s="272">
        <f>SUMIFS('Übersicht Mitarbeiter_innen'!L:L,'Übersicht Mitarbeiter_innen'!$B:$B,'Übersicht Berichte'!$B$46,'Übersicht Mitarbeiter_innen'!$A:$A,'Übersicht Berichte'!$A50)</f>
        <v>0</v>
      </c>
      <c r="L50" s="272">
        <f>SUMIFS('Übersicht Mitarbeiter_innen'!M:M,'Übersicht Mitarbeiter_innen'!$B:$B,'Übersicht Berichte'!$B$46,'Übersicht Mitarbeiter_innen'!$A:$A,'Übersicht Berichte'!$A50)</f>
        <v>0</v>
      </c>
      <c r="M50" s="272">
        <f>SUMIFS('Übersicht Mitarbeiter_innen'!N:N,'Übersicht Mitarbeiter_innen'!$B:$B,'Übersicht Berichte'!$B$46,'Übersicht Mitarbeiter_innen'!$A:$A,'Übersicht Berichte'!$A50)</f>
        <v>0</v>
      </c>
      <c r="N50" s="272">
        <f>SUMIFS('Übersicht Mitarbeiter_innen'!O:O,'Übersicht Mitarbeiter_innen'!$B:$B,'Übersicht Berichte'!$B$46,'Übersicht Mitarbeiter_innen'!$A:$A,'Übersicht Berichte'!$A50)</f>
        <v>0</v>
      </c>
      <c r="O50" s="272">
        <f>SUMIFS('Übersicht Mitarbeiter_innen'!P:P,'Übersicht Mitarbeiter_innen'!$B:$B,'Übersicht Berichte'!$B$46,'Übersicht Mitarbeiter_innen'!$A:$A,'Übersicht Berichte'!$A50)</f>
        <v>0</v>
      </c>
      <c r="P50" s="272">
        <f>SUMIFS('Übersicht Mitarbeiter_innen'!Q:Q,'Übersicht Mitarbeiter_innen'!$B:$B,'Übersicht Berichte'!$B$46,'Übersicht Mitarbeiter_innen'!$A:$A,'Übersicht Berichte'!$A50)</f>
        <v>0</v>
      </c>
      <c r="Q50" s="272">
        <f>SUMIFS('Übersicht Mitarbeiter_innen'!R:R,'Übersicht Mitarbeiter_innen'!$B:$B,'Übersicht Berichte'!$B$46,'Übersicht Mitarbeiter_innen'!$A:$A,'Übersicht Berichte'!$A50)</f>
        <v>0</v>
      </c>
      <c r="R50" s="272">
        <f>SUMIFS('Übersicht Mitarbeiter_innen'!S:S,'Übersicht Mitarbeiter_innen'!$B:$B,'Übersicht Berichte'!$B$46,'Übersicht Mitarbeiter_innen'!$A:$A,'Übersicht Berichte'!$A50)</f>
        <v>0</v>
      </c>
      <c r="S50" s="271">
        <f t="shared" si="2"/>
        <v>0</v>
      </c>
    </row>
    <row r="51" spans="1:19" s="62" customFormat="1" ht="15.75" x14ac:dyDescent="0.25">
      <c r="A51" s="75" t="s">
        <v>298</v>
      </c>
      <c r="B51" s="311"/>
      <c r="C51" s="247">
        <f>SUM(C46:C50)</f>
        <v>0</v>
      </c>
      <c r="D51" s="273">
        <f t="shared" ref="D51" si="13">SUM(D46:D50)</f>
        <v>0</v>
      </c>
      <c r="E51" s="273">
        <f t="shared" ref="E51:R51" si="14">SUM(E46:E50)</f>
        <v>0</v>
      </c>
      <c r="F51" s="273">
        <f t="shared" si="14"/>
        <v>0</v>
      </c>
      <c r="G51" s="273">
        <f t="shared" si="14"/>
        <v>0</v>
      </c>
      <c r="H51" s="273">
        <f t="shared" si="14"/>
        <v>0</v>
      </c>
      <c r="I51" s="273">
        <f t="shared" si="14"/>
        <v>0</v>
      </c>
      <c r="J51" s="273">
        <f t="shared" si="14"/>
        <v>0</v>
      </c>
      <c r="K51" s="273">
        <f t="shared" si="14"/>
        <v>0</v>
      </c>
      <c r="L51" s="273">
        <f t="shared" si="14"/>
        <v>0</v>
      </c>
      <c r="M51" s="273">
        <f t="shared" si="14"/>
        <v>0</v>
      </c>
      <c r="N51" s="273">
        <f t="shared" si="14"/>
        <v>0</v>
      </c>
      <c r="O51" s="273">
        <f t="shared" si="14"/>
        <v>0</v>
      </c>
      <c r="P51" s="273">
        <f t="shared" si="14"/>
        <v>0</v>
      </c>
      <c r="Q51" s="273">
        <f t="shared" si="14"/>
        <v>0</v>
      </c>
      <c r="R51" s="273">
        <f t="shared" si="14"/>
        <v>0</v>
      </c>
      <c r="S51" s="274">
        <f t="shared" si="2"/>
        <v>0</v>
      </c>
    </row>
    <row r="52" spans="1:19" ht="15.75" x14ac:dyDescent="0.25">
      <c r="A52" s="72" t="s">
        <v>293</v>
      </c>
      <c r="B52" s="300" t="s">
        <v>81</v>
      </c>
      <c r="C52" s="248">
        <f ca="1">SUMIFS('Übersicht Mitarbeiter_innen'!D:D,'Übersicht Mitarbeiter_innen'!B:B,'Übersicht Berichte'!$B$52,'Übersicht Mitarbeiter_innen'!A:A,'Übersicht Berichte'!$A52)</f>
        <v>0</v>
      </c>
      <c r="D52" s="275">
        <f ca="1">SUMIFS('Übersicht Mitarbeiter_innen'!E:E,'Übersicht Mitarbeiter_innen'!$B:$B,'Übersicht Berichte'!$B$52,'Übersicht Mitarbeiter_innen'!$A:$A,'Übersicht Berichte'!$A52)</f>
        <v>0</v>
      </c>
      <c r="E52" s="275">
        <f ca="1">SUMIFS('Übersicht Mitarbeiter_innen'!F:F,'Übersicht Mitarbeiter_innen'!$B:$B,'Übersicht Berichte'!$B$52,'Übersicht Mitarbeiter_innen'!$A:$A,'Übersicht Berichte'!$A52)</f>
        <v>0</v>
      </c>
      <c r="F52" s="275">
        <f ca="1">SUMIFS('Übersicht Mitarbeiter_innen'!G:G,'Übersicht Mitarbeiter_innen'!$B:$B,'Übersicht Berichte'!$B$52,'Übersicht Mitarbeiter_innen'!$A:$A,'Übersicht Berichte'!$A52)</f>
        <v>0</v>
      </c>
      <c r="G52" s="275">
        <f ca="1">SUMIFS('Übersicht Mitarbeiter_innen'!H:H,'Übersicht Mitarbeiter_innen'!$B:$B,'Übersicht Berichte'!$B$52,'Übersicht Mitarbeiter_innen'!$A:$A,'Übersicht Berichte'!$A52)</f>
        <v>0</v>
      </c>
      <c r="H52" s="275">
        <f ca="1">SUMIFS('Übersicht Mitarbeiter_innen'!I:I,'Übersicht Mitarbeiter_innen'!$B:$B,'Übersicht Berichte'!$B$52,'Übersicht Mitarbeiter_innen'!$A:$A,'Übersicht Berichte'!$A52)</f>
        <v>0</v>
      </c>
      <c r="I52" s="275">
        <f ca="1">SUMIFS('Übersicht Mitarbeiter_innen'!J:J,'Übersicht Mitarbeiter_innen'!$B:$B,'Übersicht Berichte'!$B$52,'Übersicht Mitarbeiter_innen'!$A:$A,'Übersicht Berichte'!$A52)</f>
        <v>0</v>
      </c>
      <c r="J52" s="275">
        <f ca="1">SUMIFS('Übersicht Mitarbeiter_innen'!K:K,'Übersicht Mitarbeiter_innen'!$B:$B,'Übersicht Berichte'!$B$52,'Übersicht Mitarbeiter_innen'!$A:$A,'Übersicht Berichte'!$A52)</f>
        <v>0</v>
      </c>
      <c r="K52" s="275">
        <f ca="1">SUMIFS('Übersicht Mitarbeiter_innen'!L:L,'Übersicht Mitarbeiter_innen'!$B:$B,'Übersicht Berichte'!$B$52,'Übersicht Mitarbeiter_innen'!$A:$A,'Übersicht Berichte'!$A52)</f>
        <v>0</v>
      </c>
      <c r="L52" s="275">
        <f ca="1">SUMIFS('Übersicht Mitarbeiter_innen'!M:M,'Übersicht Mitarbeiter_innen'!$B:$B,'Übersicht Berichte'!$B$52,'Übersicht Mitarbeiter_innen'!$A:$A,'Übersicht Berichte'!$A52)</f>
        <v>0</v>
      </c>
      <c r="M52" s="275">
        <f ca="1">SUMIFS('Übersicht Mitarbeiter_innen'!N:N,'Übersicht Mitarbeiter_innen'!$B:$B,'Übersicht Berichte'!$B$52,'Übersicht Mitarbeiter_innen'!$A:$A,'Übersicht Berichte'!$A52)</f>
        <v>0</v>
      </c>
      <c r="N52" s="275">
        <f ca="1">SUMIFS('Übersicht Mitarbeiter_innen'!O:O,'Übersicht Mitarbeiter_innen'!$B:$B,'Übersicht Berichte'!$B$52,'Übersicht Mitarbeiter_innen'!$A:$A,'Übersicht Berichte'!$A52)</f>
        <v>0</v>
      </c>
      <c r="O52" s="275">
        <f ca="1">SUMIFS('Übersicht Mitarbeiter_innen'!P:P,'Übersicht Mitarbeiter_innen'!$B:$B,'Übersicht Berichte'!$B$52,'Übersicht Mitarbeiter_innen'!$A:$A,'Übersicht Berichte'!$A52)</f>
        <v>0</v>
      </c>
      <c r="P52" s="275">
        <f ca="1">SUMIFS('Übersicht Mitarbeiter_innen'!Q:Q,'Übersicht Mitarbeiter_innen'!$B:$B,'Übersicht Berichte'!$B$52,'Übersicht Mitarbeiter_innen'!$A:$A,'Übersicht Berichte'!$A52)</f>
        <v>0</v>
      </c>
      <c r="Q52" s="275">
        <f ca="1">SUMIFS('Übersicht Mitarbeiter_innen'!R:R,'Übersicht Mitarbeiter_innen'!$B:$B,'Übersicht Berichte'!$B$52,'Übersicht Mitarbeiter_innen'!$A:$A,'Übersicht Berichte'!$A52)</f>
        <v>0</v>
      </c>
      <c r="R52" s="275">
        <f ca="1">SUMIFS('Übersicht Mitarbeiter_innen'!S:S,'Übersicht Mitarbeiter_innen'!$B:$B,'Übersicht Berichte'!$B$52,'Übersicht Mitarbeiter_innen'!$A:$A,'Übersicht Berichte'!$A52)</f>
        <v>0</v>
      </c>
      <c r="S52" s="276">
        <f t="shared" ca="1" si="2"/>
        <v>0</v>
      </c>
    </row>
    <row r="53" spans="1:19" ht="15.75" x14ac:dyDescent="0.25">
      <c r="A53" s="73" t="s">
        <v>294</v>
      </c>
      <c r="B53" s="301"/>
      <c r="C53" s="246">
        <f ca="1">SUMIFS('Übersicht Mitarbeiter_innen'!D:D,'Übersicht Mitarbeiter_innen'!B:B,'Übersicht Berichte'!$B$52,'Übersicht Mitarbeiter_innen'!A:A,'Übersicht Berichte'!$A53)</f>
        <v>0</v>
      </c>
      <c r="D53" s="272">
        <f ca="1">SUMIFS('Übersicht Mitarbeiter_innen'!E:E,'Übersicht Mitarbeiter_innen'!$B:$B,'Übersicht Berichte'!$B$52,'Übersicht Mitarbeiter_innen'!$A:$A,'Übersicht Berichte'!$A53)</f>
        <v>0</v>
      </c>
      <c r="E53" s="272">
        <f ca="1">SUMIFS('Übersicht Mitarbeiter_innen'!F:F,'Übersicht Mitarbeiter_innen'!$B:$B,'Übersicht Berichte'!$B$52,'Übersicht Mitarbeiter_innen'!$A:$A,'Übersicht Berichte'!$A53)</f>
        <v>0</v>
      </c>
      <c r="F53" s="272">
        <f ca="1">SUMIFS('Übersicht Mitarbeiter_innen'!G:G,'Übersicht Mitarbeiter_innen'!$B:$B,'Übersicht Berichte'!$B$52,'Übersicht Mitarbeiter_innen'!$A:$A,'Übersicht Berichte'!$A53)</f>
        <v>0</v>
      </c>
      <c r="G53" s="272">
        <f ca="1">SUMIFS('Übersicht Mitarbeiter_innen'!H:H,'Übersicht Mitarbeiter_innen'!$B:$B,'Übersicht Berichte'!$B$52,'Übersicht Mitarbeiter_innen'!$A:$A,'Übersicht Berichte'!$A53)</f>
        <v>0</v>
      </c>
      <c r="H53" s="272">
        <f ca="1">SUMIFS('Übersicht Mitarbeiter_innen'!I:I,'Übersicht Mitarbeiter_innen'!$B:$B,'Übersicht Berichte'!$B$52,'Übersicht Mitarbeiter_innen'!$A:$A,'Übersicht Berichte'!$A53)</f>
        <v>0</v>
      </c>
      <c r="I53" s="272">
        <f ca="1">SUMIFS('Übersicht Mitarbeiter_innen'!J:J,'Übersicht Mitarbeiter_innen'!$B:$B,'Übersicht Berichte'!$B$52,'Übersicht Mitarbeiter_innen'!$A:$A,'Übersicht Berichte'!$A53)</f>
        <v>0</v>
      </c>
      <c r="J53" s="272">
        <f ca="1">SUMIFS('Übersicht Mitarbeiter_innen'!K:K,'Übersicht Mitarbeiter_innen'!$B:$B,'Übersicht Berichte'!$B$52,'Übersicht Mitarbeiter_innen'!$A:$A,'Übersicht Berichte'!$A53)</f>
        <v>0</v>
      </c>
      <c r="K53" s="272">
        <f ca="1">SUMIFS('Übersicht Mitarbeiter_innen'!L:L,'Übersicht Mitarbeiter_innen'!$B:$B,'Übersicht Berichte'!$B$52,'Übersicht Mitarbeiter_innen'!$A:$A,'Übersicht Berichte'!$A53)</f>
        <v>0</v>
      </c>
      <c r="L53" s="272">
        <f ca="1">SUMIFS('Übersicht Mitarbeiter_innen'!M:M,'Übersicht Mitarbeiter_innen'!$B:$B,'Übersicht Berichte'!$B$52,'Übersicht Mitarbeiter_innen'!$A:$A,'Übersicht Berichte'!$A53)</f>
        <v>0</v>
      </c>
      <c r="M53" s="272">
        <f ca="1">SUMIFS('Übersicht Mitarbeiter_innen'!N:N,'Übersicht Mitarbeiter_innen'!$B:$B,'Übersicht Berichte'!$B$52,'Übersicht Mitarbeiter_innen'!$A:$A,'Übersicht Berichte'!$A53)</f>
        <v>0</v>
      </c>
      <c r="N53" s="272">
        <f ca="1">SUMIFS('Übersicht Mitarbeiter_innen'!O:O,'Übersicht Mitarbeiter_innen'!$B:$B,'Übersicht Berichte'!$B$52,'Übersicht Mitarbeiter_innen'!$A:$A,'Übersicht Berichte'!$A53)</f>
        <v>0</v>
      </c>
      <c r="O53" s="272">
        <f ca="1">SUMIFS('Übersicht Mitarbeiter_innen'!P:P,'Übersicht Mitarbeiter_innen'!$B:$B,'Übersicht Berichte'!$B$52,'Übersicht Mitarbeiter_innen'!$A:$A,'Übersicht Berichte'!$A53)</f>
        <v>0</v>
      </c>
      <c r="P53" s="272">
        <f ca="1">SUMIFS('Übersicht Mitarbeiter_innen'!Q:Q,'Übersicht Mitarbeiter_innen'!$B:$B,'Übersicht Berichte'!$B$52,'Übersicht Mitarbeiter_innen'!$A:$A,'Übersicht Berichte'!$A53)</f>
        <v>0</v>
      </c>
      <c r="Q53" s="272">
        <f ca="1">SUMIFS('Übersicht Mitarbeiter_innen'!R:R,'Übersicht Mitarbeiter_innen'!$B:$B,'Übersicht Berichte'!$B$52,'Übersicht Mitarbeiter_innen'!$A:$A,'Übersicht Berichte'!$A53)</f>
        <v>0</v>
      </c>
      <c r="R53" s="272">
        <f ca="1">SUMIFS('Übersicht Mitarbeiter_innen'!S:S,'Übersicht Mitarbeiter_innen'!$B:$B,'Übersicht Berichte'!$B$52,'Übersicht Mitarbeiter_innen'!$A:$A,'Übersicht Berichte'!$A53)</f>
        <v>0</v>
      </c>
      <c r="S53" s="271">
        <f t="shared" ca="1" si="2"/>
        <v>0</v>
      </c>
    </row>
    <row r="54" spans="1:19" ht="15.75" x14ac:dyDescent="0.25">
      <c r="A54" s="72" t="s">
        <v>295</v>
      </c>
      <c r="B54" s="301"/>
      <c r="C54" s="246">
        <f ca="1">SUMIFS('Übersicht Mitarbeiter_innen'!D:D,'Übersicht Mitarbeiter_innen'!B:B,'Übersicht Berichte'!$B$52,'Übersicht Mitarbeiter_innen'!A:A,'Übersicht Berichte'!$A54)</f>
        <v>0</v>
      </c>
      <c r="D54" s="272">
        <f ca="1">SUMIFS('Übersicht Mitarbeiter_innen'!E:E,'Übersicht Mitarbeiter_innen'!$B:$B,'Übersicht Berichte'!$B$52,'Übersicht Mitarbeiter_innen'!$A:$A,'Übersicht Berichte'!$A54)</f>
        <v>0</v>
      </c>
      <c r="E54" s="272">
        <f ca="1">SUMIFS('Übersicht Mitarbeiter_innen'!F:F,'Übersicht Mitarbeiter_innen'!$B:$B,'Übersicht Berichte'!$B$52,'Übersicht Mitarbeiter_innen'!$A:$A,'Übersicht Berichte'!$A54)</f>
        <v>0</v>
      </c>
      <c r="F54" s="272">
        <f ca="1">SUMIFS('Übersicht Mitarbeiter_innen'!G:G,'Übersicht Mitarbeiter_innen'!$B:$B,'Übersicht Berichte'!$B$52,'Übersicht Mitarbeiter_innen'!$A:$A,'Übersicht Berichte'!$A54)</f>
        <v>0</v>
      </c>
      <c r="G54" s="272">
        <f ca="1">SUMIFS('Übersicht Mitarbeiter_innen'!H:H,'Übersicht Mitarbeiter_innen'!$B:$B,'Übersicht Berichte'!$B$52,'Übersicht Mitarbeiter_innen'!$A:$A,'Übersicht Berichte'!$A54)</f>
        <v>0</v>
      </c>
      <c r="H54" s="272">
        <f ca="1">SUMIFS('Übersicht Mitarbeiter_innen'!I:I,'Übersicht Mitarbeiter_innen'!$B:$B,'Übersicht Berichte'!$B$52,'Übersicht Mitarbeiter_innen'!$A:$A,'Übersicht Berichte'!$A54)</f>
        <v>0</v>
      </c>
      <c r="I54" s="272">
        <f ca="1">SUMIFS('Übersicht Mitarbeiter_innen'!J:J,'Übersicht Mitarbeiter_innen'!$B:$B,'Übersicht Berichte'!$B$52,'Übersicht Mitarbeiter_innen'!$A:$A,'Übersicht Berichte'!$A54)</f>
        <v>0</v>
      </c>
      <c r="J54" s="272">
        <f ca="1">SUMIFS('Übersicht Mitarbeiter_innen'!K:K,'Übersicht Mitarbeiter_innen'!$B:$B,'Übersicht Berichte'!$B$52,'Übersicht Mitarbeiter_innen'!$A:$A,'Übersicht Berichte'!$A54)</f>
        <v>0</v>
      </c>
      <c r="K54" s="272">
        <f ca="1">SUMIFS('Übersicht Mitarbeiter_innen'!L:L,'Übersicht Mitarbeiter_innen'!$B:$B,'Übersicht Berichte'!$B$52,'Übersicht Mitarbeiter_innen'!$A:$A,'Übersicht Berichte'!$A54)</f>
        <v>0</v>
      </c>
      <c r="L54" s="272">
        <f ca="1">SUMIFS('Übersicht Mitarbeiter_innen'!M:M,'Übersicht Mitarbeiter_innen'!$B:$B,'Übersicht Berichte'!$B$52,'Übersicht Mitarbeiter_innen'!$A:$A,'Übersicht Berichte'!$A54)</f>
        <v>0</v>
      </c>
      <c r="M54" s="272">
        <f ca="1">SUMIFS('Übersicht Mitarbeiter_innen'!N:N,'Übersicht Mitarbeiter_innen'!$B:$B,'Übersicht Berichte'!$B$52,'Übersicht Mitarbeiter_innen'!$A:$A,'Übersicht Berichte'!$A54)</f>
        <v>0</v>
      </c>
      <c r="N54" s="272">
        <f ca="1">SUMIFS('Übersicht Mitarbeiter_innen'!O:O,'Übersicht Mitarbeiter_innen'!$B:$B,'Übersicht Berichte'!$B$52,'Übersicht Mitarbeiter_innen'!$A:$A,'Übersicht Berichte'!$A54)</f>
        <v>0</v>
      </c>
      <c r="O54" s="272">
        <f ca="1">SUMIFS('Übersicht Mitarbeiter_innen'!P:P,'Übersicht Mitarbeiter_innen'!$B:$B,'Übersicht Berichte'!$B$52,'Übersicht Mitarbeiter_innen'!$A:$A,'Übersicht Berichte'!$A54)</f>
        <v>0</v>
      </c>
      <c r="P54" s="272">
        <f ca="1">SUMIFS('Übersicht Mitarbeiter_innen'!Q:Q,'Übersicht Mitarbeiter_innen'!$B:$B,'Übersicht Berichte'!$B$52,'Übersicht Mitarbeiter_innen'!$A:$A,'Übersicht Berichte'!$A54)</f>
        <v>0</v>
      </c>
      <c r="Q54" s="272">
        <f ca="1">SUMIFS('Übersicht Mitarbeiter_innen'!R:R,'Übersicht Mitarbeiter_innen'!$B:$B,'Übersicht Berichte'!$B$52,'Übersicht Mitarbeiter_innen'!$A:$A,'Übersicht Berichte'!$A54)</f>
        <v>0</v>
      </c>
      <c r="R54" s="272">
        <f ca="1">SUMIFS('Übersicht Mitarbeiter_innen'!S:S,'Übersicht Mitarbeiter_innen'!$B:$B,'Übersicht Berichte'!$B$52,'Übersicht Mitarbeiter_innen'!$A:$A,'Übersicht Berichte'!$A54)</f>
        <v>0</v>
      </c>
      <c r="S54" s="271">
        <f t="shared" ca="1" si="2"/>
        <v>0</v>
      </c>
    </row>
    <row r="55" spans="1:19" ht="15.75" x14ac:dyDescent="0.25">
      <c r="A55" s="72" t="s">
        <v>296</v>
      </c>
      <c r="B55" s="301"/>
      <c r="C55" s="246">
        <f ca="1">SUMIFS('Übersicht Mitarbeiter_innen'!D:D,'Übersicht Mitarbeiter_innen'!B:B,'Übersicht Berichte'!$B$52,'Übersicht Mitarbeiter_innen'!A:A,'Übersicht Berichte'!$A55)</f>
        <v>0</v>
      </c>
      <c r="D55" s="272">
        <f ca="1">SUMIFS('Übersicht Mitarbeiter_innen'!E:E,'Übersicht Mitarbeiter_innen'!$B:$B,'Übersicht Berichte'!$B$52,'Übersicht Mitarbeiter_innen'!$A:$A,'Übersicht Berichte'!$A55)</f>
        <v>0</v>
      </c>
      <c r="E55" s="272">
        <f ca="1">SUMIFS('Übersicht Mitarbeiter_innen'!F:F,'Übersicht Mitarbeiter_innen'!$B:$B,'Übersicht Berichte'!$B$52,'Übersicht Mitarbeiter_innen'!$A:$A,'Übersicht Berichte'!$A55)</f>
        <v>0</v>
      </c>
      <c r="F55" s="272">
        <f ca="1">SUMIFS('Übersicht Mitarbeiter_innen'!G:G,'Übersicht Mitarbeiter_innen'!$B:$B,'Übersicht Berichte'!$B$52,'Übersicht Mitarbeiter_innen'!$A:$A,'Übersicht Berichte'!$A55)</f>
        <v>0</v>
      </c>
      <c r="G55" s="272">
        <f ca="1">SUMIFS('Übersicht Mitarbeiter_innen'!H:H,'Übersicht Mitarbeiter_innen'!$B:$B,'Übersicht Berichte'!$B$52,'Übersicht Mitarbeiter_innen'!$A:$A,'Übersicht Berichte'!$A55)</f>
        <v>0</v>
      </c>
      <c r="H55" s="272">
        <f ca="1">SUMIFS('Übersicht Mitarbeiter_innen'!I:I,'Übersicht Mitarbeiter_innen'!$B:$B,'Übersicht Berichte'!$B$52,'Übersicht Mitarbeiter_innen'!$A:$A,'Übersicht Berichte'!$A55)</f>
        <v>0</v>
      </c>
      <c r="I55" s="272">
        <f ca="1">SUMIFS('Übersicht Mitarbeiter_innen'!J:J,'Übersicht Mitarbeiter_innen'!$B:$B,'Übersicht Berichte'!$B$52,'Übersicht Mitarbeiter_innen'!$A:$A,'Übersicht Berichte'!$A55)</f>
        <v>0</v>
      </c>
      <c r="J55" s="272">
        <f ca="1">SUMIFS('Übersicht Mitarbeiter_innen'!K:K,'Übersicht Mitarbeiter_innen'!$B:$B,'Übersicht Berichte'!$B$52,'Übersicht Mitarbeiter_innen'!$A:$A,'Übersicht Berichte'!$A55)</f>
        <v>0</v>
      </c>
      <c r="K55" s="272">
        <f ca="1">SUMIFS('Übersicht Mitarbeiter_innen'!L:L,'Übersicht Mitarbeiter_innen'!$B:$B,'Übersicht Berichte'!$B$52,'Übersicht Mitarbeiter_innen'!$A:$A,'Übersicht Berichte'!$A55)</f>
        <v>0</v>
      </c>
      <c r="L55" s="272">
        <f ca="1">SUMIFS('Übersicht Mitarbeiter_innen'!M:M,'Übersicht Mitarbeiter_innen'!$B:$B,'Übersicht Berichte'!$B$52,'Übersicht Mitarbeiter_innen'!$A:$A,'Übersicht Berichte'!$A55)</f>
        <v>0</v>
      </c>
      <c r="M55" s="272">
        <f ca="1">SUMIFS('Übersicht Mitarbeiter_innen'!N:N,'Übersicht Mitarbeiter_innen'!$B:$B,'Übersicht Berichte'!$B$52,'Übersicht Mitarbeiter_innen'!$A:$A,'Übersicht Berichte'!$A55)</f>
        <v>0</v>
      </c>
      <c r="N55" s="272">
        <f ca="1">SUMIFS('Übersicht Mitarbeiter_innen'!O:O,'Übersicht Mitarbeiter_innen'!$B:$B,'Übersicht Berichte'!$B$52,'Übersicht Mitarbeiter_innen'!$A:$A,'Übersicht Berichte'!$A55)</f>
        <v>0</v>
      </c>
      <c r="O55" s="272">
        <f ca="1">SUMIFS('Übersicht Mitarbeiter_innen'!P:P,'Übersicht Mitarbeiter_innen'!$B:$B,'Übersicht Berichte'!$B$52,'Übersicht Mitarbeiter_innen'!$A:$A,'Übersicht Berichte'!$A55)</f>
        <v>0</v>
      </c>
      <c r="P55" s="272">
        <f ca="1">SUMIFS('Übersicht Mitarbeiter_innen'!Q:Q,'Übersicht Mitarbeiter_innen'!$B:$B,'Übersicht Berichte'!$B$52,'Übersicht Mitarbeiter_innen'!$A:$A,'Übersicht Berichte'!$A55)</f>
        <v>0</v>
      </c>
      <c r="Q55" s="272">
        <f ca="1">SUMIFS('Übersicht Mitarbeiter_innen'!R:R,'Übersicht Mitarbeiter_innen'!$B:$B,'Übersicht Berichte'!$B$52,'Übersicht Mitarbeiter_innen'!$A:$A,'Übersicht Berichte'!$A55)</f>
        <v>0</v>
      </c>
      <c r="R55" s="272">
        <f ca="1">SUMIFS('Übersicht Mitarbeiter_innen'!S:S,'Übersicht Mitarbeiter_innen'!$B:$B,'Übersicht Berichte'!$B$52,'Übersicht Mitarbeiter_innen'!$A:$A,'Übersicht Berichte'!$A55)</f>
        <v>0</v>
      </c>
      <c r="S55" s="271">
        <f t="shared" ca="1" si="2"/>
        <v>0</v>
      </c>
    </row>
    <row r="56" spans="1:19" ht="15.75" x14ac:dyDescent="0.25">
      <c r="A56" s="74" t="s">
        <v>297</v>
      </c>
      <c r="B56" s="301"/>
      <c r="C56" s="246">
        <f ca="1">SUMIFS('Übersicht Mitarbeiter_innen'!D:D,'Übersicht Mitarbeiter_innen'!B:B,'Übersicht Berichte'!$B$52,'Übersicht Mitarbeiter_innen'!A:A,'Übersicht Berichte'!$A56)</f>
        <v>0</v>
      </c>
      <c r="D56" s="272">
        <f ca="1">SUMIFS('Übersicht Mitarbeiter_innen'!E:E,'Übersicht Mitarbeiter_innen'!$B:$B,'Übersicht Berichte'!$B$52,'Übersicht Mitarbeiter_innen'!$A:$A,'Übersicht Berichte'!$A56)</f>
        <v>0</v>
      </c>
      <c r="E56" s="272">
        <f ca="1">SUMIFS('Übersicht Mitarbeiter_innen'!F:F,'Übersicht Mitarbeiter_innen'!$B:$B,'Übersicht Berichte'!$B$52,'Übersicht Mitarbeiter_innen'!$A:$A,'Übersicht Berichte'!$A56)</f>
        <v>0</v>
      </c>
      <c r="F56" s="272">
        <f ca="1">SUMIFS('Übersicht Mitarbeiter_innen'!G:G,'Übersicht Mitarbeiter_innen'!$B:$B,'Übersicht Berichte'!$B$52,'Übersicht Mitarbeiter_innen'!$A:$A,'Übersicht Berichte'!$A56)</f>
        <v>0</v>
      </c>
      <c r="G56" s="272">
        <f ca="1">SUMIFS('Übersicht Mitarbeiter_innen'!H:H,'Übersicht Mitarbeiter_innen'!$B:$B,'Übersicht Berichte'!$B$52,'Übersicht Mitarbeiter_innen'!$A:$A,'Übersicht Berichte'!$A56)</f>
        <v>0</v>
      </c>
      <c r="H56" s="272">
        <f ca="1">SUMIFS('Übersicht Mitarbeiter_innen'!I:I,'Übersicht Mitarbeiter_innen'!$B:$B,'Übersicht Berichte'!$B$52,'Übersicht Mitarbeiter_innen'!$A:$A,'Übersicht Berichte'!$A56)</f>
        <v>0</v>
      </c>
      <c r="I56" s="272">
        <f ca="1">SUMIFS('Übersicht Mitarbeiter_innen'!J:J,'Übersicht Mitarbeiter_innen'!$B:$B,'Übersicht Berichte'!$B$52,'Übersicht Mitarbeiter_innen'!$A:$A,'Übersicht Berichte'!$A56)</f>
        <v>0</v>
      </c>
      <c r="J56" s="272">
        <f ca="1">SUMIFS('Übersicht Mitarbeiter_innen'!K:K,'Übersicht Mitarbeiter_innen'!$B:$B,'Übersicht Berichte'!$B$52,'Übersicht Mitarbeiter_innen'!$A:$A,'Übersicht Berichte'!$A56)</f>
        <v>0</v>
      </c>
      <c r="K56" s="272">
        <f ca="1">SUMIFS('Übersicht Mitarbeiter_innen'!L:L,'Übersicht Mitarbeiter_innen'!$B:$B,'Übersicht Berichte'!$B$52,'Übersicht Mitarbeiter_innen'!$A:$A,'Übersicht Berichte'!$A56)</f>
        <v>0</v>
      </c>
      <c r="L56" s="272">
        <f ca="1">SUMIFS('Übersicht Mitarbeiter_innen'!M:M,'Übersicht Mitarbeiter_innen'!$B:$B,'Übersicht Berichte'!$B$52,'Übersicht Mitarbeiter_innen'!$A:$A,'Übersicht Berichte'!$A56)</f>
        <v>0</v>
      </c>
      <c r="M56" s="272">
        <f ca="1">SUMIFS('Übersicht Mitarbeiter_innen'!N:N,'Übersicht Mitarbeiter_innen'!$B:$B,'Übersicht Berichte'!$B$52,'Übersicht Mitarbeiter_innen'!$A:$A,'Übersicht Berichte'!$A56)</f>
        <v>0</v>
      </c>
      <c r="N56" s="272">
        <f ca="1">SUMIFS('Übersicht Mitarbeiter_innen'!O:O,'Übersicht Mitarbeiter_innen'!$B:$B,'Übersicht Berichte'!$B$52,'Übersicht Mitarbeiter_innen'!$A:$A,'Übersicht Berichte'!$A56)</f>
        <v>0</v>
      </c>
      <c r="O56" s="272">
        <f ca="1">SUMIFS('Übersicht Mitarbeiter_innen'!P:P,'Übersicht Mitarbeiter_innen'!$B:$B,'Übersicht Berichte'!$B$52,'Übersicht Mitarbeiter_innen'!$A:$A,'Übersicht Berichte'!$A56)</f>
        <v>0</v>
      </c>
      <c r="P56" s="272">
        <f ca="1">SUMIFS('Übersicht Mitarbeiter_innen'!Q:Q,'Übersicht Mitarbeiter_innen'!$B:$B,'Übersicht Berichte'!$B$52,'Übersicht Mitarbeiter_innen'!$A:$A,'Übersicht Berichte'!$A56)</f>
        <v>0</v>
      </c>
      <c r="Q56" s="272">
        <f ca="1">SUMIFS('Übersicht Mitarbeiter_innen'!R:R,'Übersicht Mitarbeiter_innen'!$B:$B,'Übersicht Berichte'!$B$52,'Übersicht Mitarbeiter_innen'!$A:$A,'Übersicht Berichte'!$A56)</f>
        <v>0</v>
      </c>
      <c r="R56" s="272">
        <f ca="1">SUMIFS('Übersicht Mitarbeiter_innen'!S:S,'Übersicht Mitarbeiter_innen'!$B:$B,'Übersicht Berichte'!$B$52,'Übersicht Mitarbeiter_innen'!$A:$A,'Übersicht Berichte'!$A56)</f>
        <v>0</v>
      </c>
      <c r="S56" s="271">
        <f t="shared" ca="1" si="2"/>
        <v>0</v>
      </c>
    </row>
    <row r="57" spans="1:19" s="62" customFormat="1" ht="15.75" x14ac:dyDescent="0.25">
      <c r="A57" s="75" t="s">
        <v>298</v>
      </c>
      <c r="B57" s="302"/>
      <c r="C57" s="247">
        <f ca="1">SUM(C52:C56)</f>
        <v>0</v>
      </c>
      <c r="D57" s="273">
        <f t="shared" ref="D57" ca="1" si="15">SUM(D52:D56)</f>
        <v>0</v>
      </c>
      <c r="E57" s="273">
        <f t="shared" ref="E57:R57" ca="1" si="16">SUM(E52:E56)</f>
        <v>0</v>
      </c>
      <c r="F57" s="273">
        <f t="shared" ca="1" si="16"/>
        <v>0</v>
      </c>
      <c r="G57" s="273">
        <f t="shared" ca="1" si="16"/>
        <v>0</v>
      </c>
      <c r="H57" s="273">
        <f t="shared" ca="1" si="16"/>
        <v>0</v>
      </c>
      <c r="I57" s="273">
        <f t="shared" ca="1" si="16"/>
        <v>0</v>
      </c>
      <c r="J57" s="273">
        <f t="shared" ca="1" si="16"/>
        <v>0</v>
      </c>
      <c r="K57" s="273">
        <f t="shared" ca="1" si="16"/>
        <v>0</v>
      </c>
      <c r="L57" s="273">
        <f t="shared" ca="1" si="16"/>
        <v>0</v>
      </c>
      <c r="M57" s="273">
        <f t="shared" ca="1" si="16"/>
        <v>0</v>
      </c>
      <c r="N57" s="273">
        <f t="shared" ca="1" si="16"/>
        <v>0</v>
      </c>
      <c r="O57" s="273">
        <f t="shared" ca="1" si="16"/>
        <v>0</v>
      </c>
      <c r="P57" s="273">
        <f t="shared" ca="1" si="16"/>
        <v>0</v>
      </c>
      <c r="Q57" s="273">
        <f t="shared" ca="1" si="16"/>
        <v>0</v>
      </c>
      <c r="R57" s="273">
        <f t="shared" ca="1" si="16"/>
        <v>0</v>
      </c>
      <c r="S57" s="274">
        <f t="shared" ca="1" si="2"/>
        <v>0</v>
      </c>
    </row>
  </sheetData>
  <mergeCells count="11">
    <mergeCell ref="A2:A3"/>
    <mergeCell ref="B2:B3"/>
    <mergeCell ref="B4:B9"/>
    <mergeCell ref="B10:B15"/>
    <mergeCell ref="B16:B21"/>
    <mergeCell ref="B52:B57"/>
    <mergeCell ref="B22:B27"/>
    <mergeCell ref="B28:B33"/>
    <mergeCell ref="B34:B39"/>
    <mergeCell ref="B40:B45"/>
    <mergeCell ref="B46:B51"/>
  </mergeCells>
  <conditionalFormatting sqref="C4:S57">
    <cfRule type="cellIs" dxfId="2610" priority="1" operator="equal">
      <formula>0</formula>
    </cfRule>
  </conditionalFormatting>
  <pageMargins left="0.7" right="0.7" top="0.78740157500000008" bottom="0.78740157500000008"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AL180"/>
  <sheetViews>
    <sheetView showGridLines="0" topLeftCell="K4" zoomScale="80" zoomScaleNormal="80" workbookViewId="0">
      <selection activeCell="M17" sqref="M17:AE18"/>
    </sheetView>
  </sheetViews>
  <sheetFormatPr baseColWidth="10" defaultColWidth="11.5546875" defaultRowHeight="15" outlineLevelRow="1" outlineLevelCol="1" x14ac:dyDescent="0.25"/>
  <cols>
    <col min="1" max="2" width="11.109375" style="4" customWidth="1"/>
    <col min="3" max="3" width="14.44140625" style="4" customWidth="1"/>
    <col min="4" max="4" width="11.6640625" style="4" customWidth="1"/>
    <col min="5" max="5" width="11.88671875" style="4" customWidth="1"/>
    <col min="6" max="6" width="15.21875" style="4" customWidth="1"/>
    <col min="7" max="7" width="14.88671875" style="4" customWidth="1"/>
    <col min="8" max="8" width="13.5546875" style="4" customWidth="1"/>
    <col min="9" max="9" width="12.5546875" style="4" customWidth="1"/>
    <col min="10" max="10" width="12.109375" style="4" customWidth="1"/>
    <col min="11" max="11" width="15.109375" style="4" customWidth="1"/>
    <col min="12" max="12" width="4.77734375" style="4" customWidth="1"/>
    <col min="13" max="13" width="9.5546875" style="4" customWidth="1"/>
    <col min="14" max="14" width="10" style="4" customWidth="1"/>
    <col min="15" max="15" width="10.5546875" style="4" customWidth="1"/>
    <col min="16" max="18" width="10.33203125" style="4" customWidth="1"/>
    <col min="19" max="28" width="10.33203125" style="4" customWidth="1" outlineLevel="1"/>
    <col min="29" max="29" width="10.21875" style="4" bestFit="1" customWidth="1"/>
    <col min="30" max="30" width="19.5546875" style="4" bestFit="1" customWidth="1"/>
    <col min="31" max="31" width="14.77734375" style="4" customWidth="1"/>
    <col min="32" max="36" width="11.5546875" style="4"/>
    <col min="37" max="37" width="0" style="4" hidden="1" customWidth="1"/>
    <col min="38" max="16384" width="11.5546875" style="4"/>
  </cols>
  <sheetData>
    <row r="3" spans="3:38" ht="60.75" customHeight="1" x14ac:dyDescent="0.5">
      <c r="C3" s="370" t="s">
        <v>300</v>
      </c>
      <c r="D3" s="370"/>
      <c r="E3" s="370"/>
      <c r="F3" s="370"/>
      <c r="G3" s="370"/>
      <c r="H3" s="370"/>
      <c r="M3" s="376" t="s">
        <v>301</v>
      </c>
      <c r="N3" s="376"/>
      <c r="O3" s="376"/>
      <c r="P3" s="376"/>
      <c r="Q3" s="376"/>
      <c r="R3" s="376"/>
      <c r="S3" s="376"/>
      <c r="T3" s="376"/>
      <c r="U3" s="376"/>
      <c r="V3" s="376"/>
      <c r="W3" s="376"/>
      <c r="X3" s="376"/>
      <c r="Y3" s="376"/>
      <c r="Z3" s="376"/>
      <c r="AA3" s="376"/>
      <c r="AB3" s="376"/>
      <c r="AC3" s="376"/>
      <c r="AD3" s="376"/>
      <c r="AE3" s="376"/>
      <c r="AF3" s="190"/>
      <c r="AG3" s="190"/>
      <c r="AH3" s="190"/>
      <c r="AI3" s="190"/>
      <c r="AJ3" s="190"/>
      <c r="AK3" s="190"/>
      <c r="AL3" s="190"/>
    </row>
    <row r="4" spans="3:38" x14ac:dyDescent="0.25">
      <c r="K4" s="76"/>
      <c r="N4" s="77"/>
    </row>
    <row r="5" spans="3:38" ht="37.5" customHeight="1" x14ac:dyDescent="0.25">
      <c r="C5" s="78" t="s">
        <v>302</v>
      </c>
      <c r="D5" s="207" t="s">
        <v>375</v>
      </c>
      <c r="E5" s="79"/>
      <c r="F5" s="80"/>
      <c r="G5" s="229" t="s">
        <v>303</v>
      </c>
      <c r="H5" s="239" t="s">
        <v>295</v>
      </c>
      <c r="N5" s="81" t="s">
        <v>304</v>
      </c>
      <c r="O5" s="81" t="s">
        <v>305</v>
      </c>
      <c r="P5" s="81" t="s">
        <v>306</v>
      </c>
      <c r="Q5" s="81" t="s">
        <v>307</v>
      </c>
      <c r="R5" s="81" t="s">
        <v>308</v>
      </c>
      <c r="S5" s="81" t="s">
        <v>309</v>
      </c>
      <c r="T5" s="81" t="s">
        <v>310</v>
      </c>
      <c r="U5" s="81" t="s">
        <v>311</v>
      </c>
      <c r="V5" s="81" t="s">
        <v>312</v>
      </c>
      <c r="W5" s="81" t="s">
        <v>313</v>
      </c>
      <c r="X5" s="81" t="s">
        <v>314</v>
      </c>
      <c r="Y5" s="81" t="s">
        <v>315</v>
      </c>
      <c r="Z5" s="81" t="s">
        <v>316</v>
      </c>
      <c r="AA5" s="81" t="s">
        <v>317</v>
      </c>
      <c r="AB5" s="81" t="s">
        <v>291</v>
      </c>
      <c r="AC5" s="82" t="s">
        <v>292</v>
      </c>
      <c r="AD5" s="83" t="s">
        <v>318</v>
      </c>
      <c r="AE5" s="84" t="s">
        <v>319</v>
      </c>
      <c r="AK5" s="4" t="s">
        <v>320</v>
      </c>
    </row>
    <row r="6" spans="3:38" ht="18.75" outlineLevel="1" x14ac:dyDescent="0.25">
      <c r="C6" s="85" t="s">
        <v>321</v>
      </c>
      <c r="D6" s="371"/>
      <c r="E6" s="372"/>
      <c r="G6" s="229" t="s">
        <v>322</v>
      </c>
      <c r="H6" s="240">
        <v>7.74</v>
      </c>
      <c r="M6" s="232" t="s">
        <v>77</v>
      </c>
      <c r="N6" s="214">
        <v>66.124592574926467</v>
      </c>
      <c r="O6" s="86">
        <v>0</v>
      </c>
      <c r="P6" s="86">
        <v>0</v>
      </c>
      <c r="Q6" s="86">
        <v>23.458740758406865</v>
      </c>
      <c r="R6" s="86">
        <v>0</v>
      </c>
      <c r="S6" s="86">
        <v>0</v>
      </c>
      <c r="T6" s="86">
        <v>0</v>
      </c>
      <c r="U6" s="86">
        <v>0</v>
      </c>
      <c r="V6" s="86">
        <v>0</v>
      </c>
      <c r="W6" s="86">
        <v>0</v>
      </c>
      <c r="X6" s="86">
        <v>0</v>
      </c>
      <c r="Y6" s="86">
        <v>0</v>
      </c>
      <c r="Z6" s="86">
        <v>0</v>
      </c>
      <c r="AA6" s="86">
        <v>0</v>
      </c>
      <c r="AB6" s="86">
        <v>0</v>
      </c>
      <c r="AC6" s="250">
        <f t="shared" ref="AC6:AC14" si="0">SUM(N6:AB6)</f>
        <v>89.583333333333329</v>
      </c>
      <c r="AD6" s="87">
        <v>30834.42</v>
      </c>
      <c r="AE6" s="88">
        <v>45076</v>
      </c>
      <c r="AK6" s="4" t="s">
        <v>323</v>
      </c>
    </row>
    <row r="7" spans="3:38" ht="18.75" outlineLevel="1" x14ac:dyDescent="0.25">
      <c r="C7" s="89"/>
      <c r="H7" s="90"/>
      <c r="M7" s="233" t="s">
        <v>142</v>
      </c>
      <c r="N7" s="86"/>
      <c r="O7" s="86"/>
      <c r="P7" s="86"/>
      <c r="Q7" s="86"/>
      <c r="R7" s="86"/>
      <c r="S7" s="86"/>
      <c r="T7" s="86"/>
      <c r="U7" s="86"/>
      <c r="V7" s="86"/>
      <c r="W7" s="86"/>
      <c r="X7" s="86"/>
      <c r="Y7" s="86"/>
      <c r="Z7" s="86"/>
      <c r="AA7" s="86"/>
      <c r="AB7" s="86"/>
      <c r="AC7" s="250">
        <f t="shared" si="0"/>
        <v>0</v>
      </c>
      <c r="AD7" s="87"/>
      <c r="AE7" s="88"/>
    </row>
    <row r="8" spans="3:38" ht="18.75" customHeight="1" outlineLevel="1" x14ac:dyDescent="0.25">
      <c r="C8" s="373" t="s">
        <v>324</v>
      </c>
      <c r="D8" s="231" t="s">
        <v>83</v>
      </c>
      <c r="E8" s="231" t="s">
        <v>84</v>
      </c>
      <c r="F8" s="231" t="s">
        <v>325</v>
      </c>
      <c r="G8" s="231" t="s">
        <v>326</v>
      </c>
      <c r="H8" s="231" t="s">
        <v>327</v>
      </c>
      <c r="M8" s="234" t="s">
        <v>78</v>
      </c>
      <c r="N8" s="86"/>
      <c r="O8" s="86"/>
      <c r="P8" s="86"/>
      <c r="Q8" s="86"/>
      <c r="R8" s="86"/>
      <c r="S8" s="86"/>
      <c r="T8" s="86"/>
      <c r="U8" s="86"/>
      <c r="V8" s="86"/>
      <c r="W8" s="86"/>
      <c r="X8" s="86"/>
      <c r="Y8" s="86"/>
      <c r="Z8" s="86"/>
      <c r="AA8" s="86"/>
      <c r="AB8" s="86"/>
      <c r="AC8" s="250">
        <f t="shared" si="0"/>
        <v>0</v>
      </c>
      <c r="AD8" s="87"/>
      <c r="AE8" s="88"/>
    </row>
    <row r="9" spans="3:38" ht="18.75" outlineLevel="1" x14ac:dyDescent="0.25">
      <c r="C9" s="374"/>
      <c r="D9" s="91">
        <v>44682</v>
      </c>
      <c r="E9" s="91">
        <v>44773</v>
      </c>
      <c r="F9" s="206">
        <v>1</v>
      </c>
      <c r="G9" s="93">
        <v>38.700000000000003</v>
      </c>
      <c r="H9" s="93"/>
      <c r="M9" s="235" t="s">
        <v>177</v>
      </c>
      <c r="N9" s="86"/>
      <c r="O9" s="86"/>
      <c r="P9" s="86"/>
      <c r="Q9" s="86"/>
      <c r="R9" s="86"/>
      <c r="S9" s="86"/>
      <c r="T9" s="86"/>
      <c r="U9" s="86"/>
      <c r="V9" s="86"/>
      <c r="W9" s="86"/>
      <c r="X9" s="86"/>
      <c r="Y9" s="86"/>
      <c r="Z9" s="86"/>
      <c r="AA9" s="86"/>
      <c r="AB9" s="86"/>
      <c r="AC9" s="250">
        <f t="shared" si="0"/>
        <v>0</v>
      </c>
      <c r="AD9" s="87"/>
      <c r="AE9" s="88"/>
    </row>
    <row r="10" spans="3:38" ht="18.75" outlineLevel="1" x14ac:dyDescent="0.25">
      <c r="C10" s="374"/>
      <c r="D10" s="91">
        <v>44958</v>
      </c>
      <c r="E10" s="91">
        <v>45046</v>
      </c>
      <c r="F10" s="206">
        <v>1</v>
      </c>
      <c r="G10" s="93">
        <v>38.700000000000003</v>
      </c>
      <c r="H10" s="93"/>
      <c r="M10" s="236" t="s">
        <v>79</v>
      </c>
      <c r="N10" s="86"/>
      <c r="O10" s="86"/>
      <c r="P10" s="86"/>
      <c r="Q10" s="86"/>
      <c r="R10" s="86"/>
      <c r="S10" s="86"/>
      <c r="T10" s="86"/>
      <c r="U10" s="86"/>
      <c r="V10" s="86"/>
      <c r="W10" s="86"/>
      <c r="X10" s="86"/>
      <c r="Y10" s="86"/>
      <c r="Z10" s="86"/>
      <c r="AA10" s="86"/>
      <c r="AB10" s="86"/>
      <c r="AC10" s="250">
        <f t="shared" si="0"/>
        <v>0</v>
      </c>
      <c r="AD10" s="87"/>
      <c r="AE10" s="88"/>
    </row>
    <row r="11" spans="3:38" ht="18.75" outlineLevel="1" x14ac:dyDescent="0.25">
      <c r="C11" s="374"/>
      <c r="D11" s="91"/>
      <c r="E11" s="91"/>
      <c r="F11" s="92"/>
      <c r="G11" s="93"/>
      <c r="H11" s="93"/>
      <c r="M11" s="237" t="s">
        <v>212</v>
      </c>
      <c r="N11" s="86"/>
      <c r="O11" s="86"/>
      <c r="P11" s="86"/>
      <c r="Q11" s="86"/>
      <c r="R11" s="86"/>
      <c r="S11" s="86"/>
      <c r="T11" s="86"/>
      <c r="U11" s="86"/>
      <c r="V11" s="86"/>
      <c r="W11" s="86"/>
      <c r="X11" s="86"/>
      <c r="Y11" s="86"/>
      <c r="Z11" s="86"/>
      <c r="AA11" s="86"/>
      <c r="AB11" s="86"/>
      <c r="AC11" s="250">
        <f t="shared" si="0"/>
        <v>0</v>
      </c>
      <c r="AD11" s="87"/>
      <c r="AE11" s="88"/>
    </row>
    <row r="12" spans="3:38" ht="18.75" outlineLevel="1" x14ac:dyDescent="0.25">
      <c r="C12" s="374"/>
      <c r="D12" s="93"/>
      <c r="E12" s="93"/>
      <c r="F12" s="92"/>
      <c r="G12" s="93"/>
      <c r="H12" s="93"/>
      <c r="M12" s="238" t="s">
        <v>80</v>
      </c>
      <c r="N12" s="86"/>
      <c r="O12" s="86"/>
      <c r="P12" s="86"/>
      <c r="Q12" s="86"/>
      <c r="R12" s="86"/>
      <c r="S12" s="86"/>
      <c r="T12" s="86"/>
      <c r="U12" s="86"/>
      <c r="V12" s="86"/>
      <c r="W12" s="86"/>
      <c r="X12" s="86"/>
      <c r="Y12" s="86"/>
      <c r="Z12" s="86"/>
      <c r="AA12" s="86"/>
      <c r="AB12" s="86"/>
      <c r="AC12" s="250">
        <f t="shared" si="0"/>
        <v>0</v>
      </c>
      <c r="AD12" s="87"/>
      <c r="AE12" s="88"/>
    </row>
    <row r="13" spans="3:38" ht="18.75" outlineLevel="1" x14ac:dyDescent="0.25">
      <c r="C13" s="375"/>
      <c r="D13" s="93"/>
      <c r="E13" s="93"/>
      <c r="F13" s="92"/>
      <c r="G13" s="93"/>
      <c r="H13" s="93"/>
      <c r="M13" s="238" t="s">
        <v>247</v>
      </c>
      <c r="N13" s="86"/>
      <c r="O13" s="86"/>
      <c r="P13" s="86"/>
      <c r="Q13" s="86"/>
      <c r="R13" s="86"/>
      <c r="S13" s="86"/>
      <c r="T13" s="86"/>
      <c r="U13" s="86"/>
      <c r="V13" s="86"/>
      <c r="W13" s="86"/>
      <c r="X13" s="86"/>
      <c r="Y13" s="86"/>
      <c r="Z13" s="86"/>
      <c r="AA13" s="86"/>
      <c r="AB13" s="86"/>
      <c r="AC13" s="250">
        <f t="shared" si="0"/>
        <v>0</v>
      </c>
      <c r="AD13" s="87"/>
      <c r="AE13" s="88"/>
    </row>
    <row r="14" spans="3:38" ht="18.75" outlineLevel="1" x14ac:dyDescent="0.25">
      <c r="C14" s="377" t="s">
        <v>328</v>
      </c>
      <c r="D14" s="378"/>
      <c r="E14" s="94"/>
      <c r="F14" s="95"/>
      <c r="G14" s="96"/>
      <c r="H14" s="96"/>
      <c r="M14" s="61" t="s">
        <v>81</v>
      </c>
      <c r="N14" s="86"/>
      <c r="O14" s="86"/>
      <c r="P14" s="86"/>
      <c r="Q14" s="86"/>
      <c r="R14" s="86"/>
      <c r="S14" s="86"/>
      <c r="T14" s="86"/>
      <c r="U14" s="86"/>
      <c r="V14" s="86"/>
      <c r="W14" s="86"/>
      <c r="X14" s="86"/>
      <c r="Y14" s="86"/>
      <c r="Z14" s="86"/>
      <c r="AA14" s="86"/>
      <c r="AB14" s="86"/>
      <c r="AC14" s="250">
        <f t="shared" si="0"/>
        <v>0</v>
      </c>
      <c r="AD14" s="97"/>
      <c r="AE14" s="88"/>
    </row>
    <row r="15" spans="3:38" outlineLevel="1" x14ac:dyDescent="0.25">
      <c r="C15" s="377"/>
      <c r="D15" s="378"/>
      <c r="E15" s="98"/>
      <c r="F15" s="28"/>
      <c r="G15" s="28"/>
      <c r="H15" s="99"/>
      <c r="I15" s="28"/>
      <c r="J15" s="28"/>
      <c r="K15" s="28"/>
      <c r="M15" s="100"/>
      <c r="N15" s="101"/>
      <c r="O15" s="101"/>
      <c r="P15" s="101"/>
      <c r="Q15" s="101"/>
      <c r="R15" s="101"/>
      <c r="S15" s="102"/>
      <c r="T15" s="102"/>
      <c r="U15" s="102"/>
      <c r="V15" s="102"/>
      <c r="W15" s="102"/>
      <c r="X15" s="102"/>
      <c r="Y15" s="102"/>
      <c r="Z15" s="102"/>
      <c r="AA15" s="102"/>
      <c r="AB15" s="102"/>
      <c r="AC15" s="103"/>
      <c r="AD15" s="104"/>
      <c r="AE15" s="105"/>
    </row>
    <row r="16" spans="3:38" outlineLevel="1" x14ac:dyDescent="0.25">
      <c r="E16" s="98"/>
      <c r="F16" s="28"/>
      <c r="G16" s="28"/>
      <c r="H16" s="99"/>
      <c r="I16" s="28"/>
      <c r="J16" s="28"/>
      <c r="K16" s="28"/>
      <c r="M16" s="100"/>
      <c r="N16" s="101"/>
      <c r="O16" s="101"/>
      <c r="P16" s="101"/>
      <c r="Q16" s="101"/>
      <c r="R16" s="101"/>
      <c r="S16" s="102"/>
      <c r="T16" s="102"/>
      <c r="U16" s="102"/>
      <c r="V16" s="102"/>
      <c r="W16" s="102"/>
      <c r="X16" s="102"/>
      <c r="Y16" s="102"/>
      <c r="Z16" s="102"/>
      <c r="AA16" s="102"/>
      <c r="AB16" s="102"/>
      <c r="AC16" s="103"/>
      <c r="AD16" s="104"/>
      <c r="AE16" s="105"/>
    </row>
    <row r="17" spans="1:31" ht="30" customHeight="1" outlineLevel="1" x14ac:dyDescent="0.5">
      <c r="B17" s="106"/>
      <c r="C17" s="319" t="s">
        <v>57</v>
      </c>
      <c r="D17" s="319"/>
      <c r="E17" s="319"/>
      <c r="F17" s="319"/>
      <c r="G17" s="319"/>
      <c r="H17" s="319"/>
      <c r="I17" s="319"/>
      <c r="J17" s="319"/>
      <c r="K17" s="319"/>
      <c r="M17" s="376" t="s">
        <v>329</v>
      </c>
      <c r="N17" s="376"/>
      <c r="O17" s="376"/>
      <c r="P17" s="376"/>
      <c r="Q17" s="376"/>
      <c r="R17" s="376"/>
      <c r="S17" s="376"/>
      <c r="T17" s="376"/>
      <c r="U17" s="376"/>
      <c r="V17" s="376"/>
      <c r="W17" s="376"/>
      <c r="X17" s="376"/>
      <c r="Y17" s="376"/>
      <c r="Z17" s="376"/>
      <c r="AA17" s="376"/>
      <c r="AB17" s="376"/>
      <c r="AC17" s="376"/>
      <c r="AD17" s="376"/>
      <c r="AE17" s="376"/>
    </row>
    <row r="18" spans="1:31" ht="30" customHeight="1" x14ac:dyDescent="0.25">
      <c r="E18" s="19"/>
      <c r="K18" s="76"/>
      <c r="M18" s="376"/>
      <c r="N18" s="376"/>
      <c r="O18" s="376"/>
      <c r="P18" s="376"/>
      <c r="Q18" s="376"/>
      <c r="R18" s="376"/>
      <c r="S18" s="376"/>
      <c r="T18" s="376"/>
      <c r="U18" s="376"/>
      <c r="V18" s="376"/>
      <c r="W18" s="376"/>
      <c r="X18" s="376"/>
      <c r="Y18" s="376"/>
      <c r="Z18" s="376"/>
      <c r="AA18" s="376"/>
      <c r="AB18" s="376"/>
      <c r="AC18" s="376"/>
      <c r="AD18" s="376"/>
      <c r="AE18" s="376"/>
    </row>
    <row r="19" spans="1:31" x14ac:dyDescent="0.25">
      <c r="C19" s="356" t="s">
        <v>330</v>
      </c>
      <c r="D19" s="357"/>
      <c r="E19" s="358"/>
      <c r="G19" s="359" t="s">
        <v>331</v>
      </c>
      <c r="H19" s="360"/>
      <c r="I19" s="361"/>
      <c r="K19" s="76"/>
      <c r="N19" s="77"/>
    </row>
    <row r="20" spans="1:31" ht="67.5" customHeight="1" x14ac:dyDescent="0.25">
      <c r="A20" s="362" t="s">
        <v>332</v>
      </c>
      <c r="B20" s="363"/>
      <c r="C20" s="228" t="s">
        <v>333</v>
      </c>
      <c r="D20" s="107" t="s">
        <v>334</v>
      </c>
      <c r="E20" s="108" t="s">
        <v>335</v>
      </c>
      <c r="F20" s="109" t="s">
        <v>336</v>
      </c>
      <c r="G20" s="110" t="s">
        <v>387</v>
      </c>
      <c r="H20" s="107" t="s">
        <v>337</v>
      </c>
      <c r="I20" s="108" t="s">
        <v>338</v>
      </c>
      <c r="J20" s="111" t="s">
        <v>339</v>
      </c>
      <c r="K20" s="107" t="s">
        <v>340</v>
      </c>
      <c r="N20" s="112" t="s">
        <v>304</v>
      </c>
      <c r="O20" s="112" t="s">
        <v>305</v>
      </c>
      <c r="P20" s="112" t="s">
        <v>306</v>
      </c>
      <c r="Q20" s="112" t="s">
        <v>307</v>
      </c>
      <c r="R20" s="112" t="s">
        <v>308</v>
      </c>
      <c r="S20" s="112" t="s">
        <v>309</v>
      </c>
      <c r="T20" s="112" t="s">
        <v>310</v>
      </c>
      <c r="U20" s="112" t="s">
        <v>311</v>
      </c>
      <c r="V20" s="112" t="s">
        <v>312</v>
      </c>
      <c r="W20" s="112" t="s">
        <v>313</v>
      </c>
      <c r="X20" s="112" t="s">
        <v>314</v>
      </c>
      <c r="Y20" s="112" t="s">
        <v>315</v>
      </c>
      <c r="Z20" s="112" t="s">
        <v>316</v>
      </c>
      <c r="AA20" s="112" t="s">
        <v>317</v>
      </c>
      <c r="AB20" s="112" t="s">
        <v>291</v>
      </c>
      <c r="AC20" s="113" t="s">
        <v>292</v>
      </c>
      <c r="AD20" s="112" t="s">
        <v>341</v>
      </c>
    </row>
    <row r="21" spans="1:31" ht="19.5" customHeight="1" outlineLevel="1" x14ac:dyDescent="0.3">
      <c r="A21" s="364">
        <f>'Basisdaten zum Projekt'!D12</f>
        <v>44652</v>
      </c>
      <c r="B21" s="366">
        <f>'Basisdaten zum Projekt'!E12</f>
        <v>45016</v>
      </c>
      <c r="C21" s="334">
        <f>IFERROR(SUMIF(B:B,M21,G:G),0)</f>
        <v>30834.42</v>
      </c>
      <c r="D21" s="328">
        <f>MROUND(SUMIF(B:B,M21,F:F),0.5)</f>
        <v>89.5</v>
      </c>
      <c r="E21" s="336">
        <f>IFERROR(C21/D21,0)</f>
        <v>344.51865921787709</v>
      </c>
      <c r="F21" s="338">
        <f>E21*MROUND(J21,0.5)</f>
        <v>37380.274525139663</v>
      </c>
      <c r="G21" s="340">
        <f>SUMIF(B:B,M21,J:J)</f>
        <v>30834.42</v>
      </c>
      <c r="H21" s="342">
        <f>IFERROR(G21-F21,0)</f>
        <v>-6545.8545251396645</v>
      </c>
      <c r="I21" s="368">
        <f>(SUMIF(B:B,M21,I:I))</f>
        <v>89.583333333333343</v>
      </c>
      <c r="J21" s="346">
        <f>IFERROR(((SUMIF(B:B,M21,AC:AC))/$H$6),0)</f>
        <v>108.34625322997417</v>
      </c>
      <c r="K21" s="328">
        <f>D21-J21</f>
        <v>-18.846253229974167</v>
      </c>
      <c r="M21" s="232" t="s">
        <v>77</v>
      </c>
      <c r="N21" s="115">
        <f>IFERROR(IF(($I21&lt;$J21),(SUMIF($B:$B,$M21,N:N)/SUMIF($B:$B,$M21,$AC:$AC)*$I21),(SUMIF($B:$B,$M21,N:N)/SUMIF($B:$B,$M21,$AC:$AC)*$J21)),0)</f>
        <v>66.124592574926467</v>
      </c>
      <c r="O21" s="115">
        <f t="shared" ref="O21:AB29" si="1">IFERROR(IF(($I21&lt;$J21),(SUMIF($B:$B,$M21,O:O)/SUMIF($B:$B,$M21,$AC:$AC)*$I21),(SUMIF($B:$B,$M21,O:O)/SUMIF($B:$B,$M21,$AC:$AC)*$J21)),0)</f>
        <v>0</v>
      </c>
      <c r="P21" s="115">
        <f t="shared" si="1"/>
        <v>0</v>
      </c>
      <c r="Q21" s="115">
        <f t="shared" si="1"/>
        <v>23.458740758406865</v>
      </c>
      <c r="R21" s="115">
        <f>IFERROR(IF(($I21&lt;$J21),(SUMIF($B:$B,$M21,R:R)/SUMIF($B:$B,$M21,$AC:$AC)*$I21),(SUMIF($B:$B,$M21,R:R)/SUMIF($B:$B,$M21,$AC:$AC)*$J21)),0)</f>
        <v>0</v>
      </c>
      <c r="S21" s="115">
        <f t="shared" si="1"/>
        <v>0</v>
      </c>
      <c r="T21" s="115">
        <f t="shared" si="1"/>
        <v>0</v>
      </c>
      <c r="U21" s="115">
        <f t="shared" si="1"/>
        <v>0</v>
      </c>
      <c r="V21" s="115">
        <f t="shared" si="1"/>
        <v>0</v>
      </c>
      <c r="W21" s="115">
        <f t="shared" si="1"/>
        <v>0</v>
      </c>
      <c r="X21" s="115">
        <f t="shared" si="1"/>
        <v>0</v>
      </c>
      <c r="Y21" s="115">
        <f t="shared" si="1"/>
        <v>0</v>
      </c>
      <c r="Z21" s="115">
        <f t="shared" si="1"/>
        <v>0</v>
      </c>
      <c r="AA21" s="115">
        <f t="shared" si="1"/>
        <v>0</v>
      </c>
      <c r="AB21" s="115">
        <f t="shared" si="1"/>
        <v>0</v>
      </c>
      <c r="AC21" s="262">
        <f>SUM(N21:AB21)</f>
        <v>89.583333333333329</v>
      </c>
      <c r="AD21" s="116">
        <f>ROUND(IF(F21&gt;G21,G21,F21),2)</f>
        <v>30834.42</v>
      </c>
    </row>
    <row r="22" spans="1:31" ht="19.5" customHeight="1" outlineLevel="1" x14ac:dyDescent="0.3">
      <c r="A22" s="365"/>
      <c r="B22" s="367"/>
      <c r="C22" s="335"/>
      <c r="D22" s="329"/>
      <c r="E22" s="337"/>
      <c r="F22" s="339"/>
      <c r="G22" s="341"/>
      <c r="H22" s="343"/>
      <c r="I22" s="369"/>
      <c r="J22" s="347"/>
      <c r="K22" s="329"/>
      <c r="M22" s="233" t="s">
        <v>142</v>
      </c>
      <c r="N22" s="117">
        <f>IFERROR(IF(OR((N6+N7)=N21,N6=0),0,N21-N6-N7),"")</f>
        <v>0</v>
      </c>
      <c r="O22" s="117">
        <f t="shared" ref="O22:AC22" si="2">IFERROR(IF(OR((O6+O7)=O21,O6=0),0,O21-O6-O7),"")</f>
        <v>0</v>
      </c>
      <c r="P22" s="117">
        <f t="shared" si="2"/>
        <v>0</v>
      </c>
      <c r="Q22" s="117">
        <f t="shared" si="2"/>
        <v>0</v>
      </c>
      <c r="R22" s="117">
        <f t="shared" si="2"/>
        <v>0</v>
      </c>
      <c r="S22" s="117">
        <f t="shared" si="2"/>
        <v>0</v>
      </c>
      <c r="T22" s="117">
        <f t="shared" si="2"/>
        <v>0</v>
      </c>
      <c r="U22" s="117">
        <f t="shared" si="2"/>
        <v>0</v>
      </c>
      <c r="V22" s="117">
        <f t="shared" si="2"/>
        <v>0</v>
      </c>
      <c r="W22" s="117">
        <f t="shared" si="2"/>
        <v>0</v>
      </c>
      <c r="X22" s="117">
        <f t="shared" si="2"/>
        <v>0</v>
      </c>
      <c r="Y22" s="117">
        <f t="shared" si="2"/>
        <v>0</v>
      </c>
      <c r="Z22" s="117">
        <f t="shared" si="2"/>
        <v>0</v>
      </c>
      <c r="AA22" s="117">
        <f t="shared" si="2"/>
        <v>0</v>
      </c>
      <c r="AB22" s="117">
        <f t="shared" si="2"/>
        <v>0</v>
      </c>
      <c r="AC22" s="262">
        <f t="shared" si="2"/>
        <v>0</v>
      </c>
      <c r="AD22" s="118">
        <f>IFERROR(IF(OR((AD6+AD7)=AD21,AD6=0),0,AD21-AD6-AD7),"")</f>
        <v>0</v>
      </c>
      <c r="AE22" s="119" t="str">
        <f>IF((AD21)=AD6+AD7,"no adjustment needed",IF(AD6=0,"no adjustment needed","adjustment needed"))</f>
        <v>no adjustment needed</v>
      </c>
    </row>
    <row r="23" spans="1:31" ht="19.5" customHeight="1" outlineLevel="1" x14ac:dyDescent="0.3">
      <c r="A23" s="352">
        <f>'Basisdaten zum Projekt'!D13</f>
        <v>45017</v>
      </c>
      <c r="B23" s="354">
        <f>'Basisdaten zum Projekt'!E13</f>
        <v>45747</v>
      </c>
      <c r="C23" s="334">
        <f>IFERROR(SUMIF(B:B,M23,G:G),0)</f>
        <v>0</v>
      </c>
      <c r="D23" s="328">
        <f>MROUND(SUMIF(B:B,M23,F:F),0.5)</f>
        <v>0</v>
      </c>
      <c r="E23" s="336">
        <f>IFERROR(C23/D23,0)</f>
        <v>0</v>
      </c>
      <c r="F23" s="338">
        <f>E23*MROUND(J23,0.5)</f>
        <v>0</v>
      </c>
      <c r="G23" s="340">
        <f>SUMIF(B:B,M23,J:J)</f>
        <v>0</v>
      </c>
      <c r="H23" s="342">
        <f>IFERROR(G23-F23,0)</f>
        <v>0</v>
      </c>
      <c r="I23" s="344">
        <f t="shared" ref="I23" si="3">(SUMIF(B:B,M23,I:I))</f>
        <v>0</v>
      </c>
      <c r="J23" s="346">
        <f>IFERROR(((SUMIF(B:B,M23,AC:AC))/$H$6),0)</f>
        <v>0</v>
      </c>
      <c r="K23" s="328">
        <f>D23-J23</f>
        <v>0</v>
      </c>
      <c r="M23" s="234" t="s">
        <v>78</v>
      </c>
      <c r="N23" s="115">
        <f>IFERROR(IF(($I23&lt;$J23),(SUMIF($B:$B,$M23,N:N)/SUMIF($B:$B,$M23,$AC:$AC)*$I23),(SUMIF($B:$B,$M23,N:N)/SUMIF($B:$B,$M23,$AC:$AC)*$J23)),0)</f>
        <v>0</v>
      </c>
      <c r="O23" s="115">
        <f t="shared" si="1"/>
        <v>0</v>
      </c>
      <c r="P23" s="115">
        <f t="shared" si="1"/>
        <v>0</v>
      </c>
      <c r="Q23" s="115">
        <f t="shared" si="1"/>
        <v>0</v>
      </c>
      <c r="R23" s="115">
        <f t="shared" si="1"/>
        <v>0</v>
      </c>
      <c r="S23" s="115">
        <f t="shared" si="1"/>
        <v>0</v>
      </c>
      <c r="T23" s="115">
        <f t="shared" si="1"/>
        <v>0</v>
      </c>
      <c r="U23" s="115">
        <f t="shared" si="1"/>
        <v>0</v>
      </c>
      <c r="V23" s="115">
        <f t="shared" si="1"/>
        <v>0</v>
      </c>
      <c r="W23" s="115">
        <f t="shared" si="1"/>
        <v>0</v>
      </c>
      <c r="X23" s="115">
        <f t="shared" si="1"/>
        <v>0</v>
      </c>
      <c r="Y23" s="115">
        <f t="shared" si="1"/>
        <v>0</v>
      </c>
      <c r="Z23" s="115">
        <f t="shared" si="1"/>
        <v>0</v>
      </c>
      <c r="AA23" s="115">
        <f t="shared" si="1"/>
        <v>0</v>
      </c>
      <c r="AB23" s="115">
        <f t="shared" si="1"/>
        <v>0</v>
      </c>
      <c r="AC23" s="262">
        <f>SUM(N23:AB23)</f>
        <v>0</v>
      </c>
      <c r="AD23" s="116">
        <f>ROUND(IF(F23&gt;G23,G23,F23),2)</f>
        <v>0</v>
      </c>
      <c r="AE23" s="120"/>
    </row>
    <row r="24" spans="1:31" ht="19.5" customHeight="1" outlineLevel="1" x14ac:dyDescent="0.3">
      <c r="A24" s="353"/>
      <c r="B24" s="355"/>
      <c r="C24" s="335"/>
      <c r="D24" s="329"/>
      <c r="E24" s="337"/>
      <c r="F24" s="339"/>
      <c r="G24" s="341"/>
      <c r="H24" s="343"/>
      <c r="I24" s="345"/>
      <c r="J24" s="347"/>
      <c r="K24" s="329"/>
      <c r="M24" s="235" t="s">
        <v>177</v>
      </c>
      <c r="N24" s="117">
        <f>IFERROR(IF(OR((N8+N9)=N23,N8=0),0,N23-N8-N9),"")</f>
        <v>0</v>
      </c>
      <c r="O24" s="117">
        <f t="shared" ref="O24:AC24" si="4">IFERROR(IF(OR((O8+O9)=O23,O8=0),0,O23-O8-O9),"")</f>
        <v>0</v>
      </c>
      <c r="P24" s="117">
        <f t="shared" si="4"/>
        <v>0</v>
      </c>
      <c r="Q24" s="117">
        <f t="shared" si="4"/>
        <v>0</v>
      </c>
      <c r="R24" s="117">
        <f t="shared" si="4"/>
        <v>0</v>
      </c>
      <c r="S24" s="117">
        <f t="shared" si="4"/>
        <v>0</v>
      </c>
      <c r="T24" s="117">
        <f t="shared" si="4"/>
        <v>0</v>
      </c>
      <c r="U24" s="117">
        <f t="shared" si="4"/>
        <v>0</v>
      </c>
      <c r="V24" s="117">
        <f t="shared" si="4"/>
        <v>0</v>
      </c>
      <c r="W24" s="117">
        <f t="shared" si="4"/>
        <v>0</v>
      </c>
      <c r="X24" s="117">
        <f t="shared" si="4"/>
        <v>0</v>
      </c>
      <c r="Y24" s="117">
        <f t="shared" si="4"/>
        <v>0</v>
      </c>
      <c r="Z24" s="117">
        <f t="shared" si="4"/>
        <v>0</v>
      </c>
      <c r="AA24" s="117">
        <f t="shared" si="4"/>
        <v>0</v>
      </c>
      <c r="AB24" s="117">
        <f t="shared" si="4"/>
        <v>0</v>
      </c>
      <c r="AC24" s="262">
        <f t="shared" si="4"/>
        <v>0</v>
      </c>
      <c r="AD24" s="118">
        <f>IFERROR(IF(OR((AD8+AD9)=AD23,AD8=0),0,AD23-AD8-AD9),"")</f>
        <v>0</v>
      </c>
      <c r="AE24" s="119" t="str">
        <f>IF((AD23)=AD8+AD9,"no adjustment needed",IF(AD8=0,"no adjustment needed","adjustment needed"))</f>
        <v>no adjustment needed</v>
      </c>
    </row>
    <row r="25" spans="1:31" ht="19.5" customHeight="1" outlineLevel="1" x14ac:dyDescent="0.3">
      <c r="A25" s="348" t="str">
        <f>'Basisdaten zum Projekt'!D14</f>
        <v/>
      </c>
      <c r="B25" s="350" t="str">
        <f>'Basisdaten zum Projekt'!E14</f>
        <v/>
      </c>
      <c r="C25" s="334">
        <f>IFERROR(SUMIF(B:B,M25,G:G),0)</f>
        <v>0</v>
      </c>
      <c r="D25" s="328">
        <f>MROUND(SUMIF(B:B,M25,F:F),0.5)</f>
        <v>0</v>
      </c>
      <c r="E25" s="336">
        <f>IFERROR(C25/D25,0)</f>
        <v>0</v>
      </c>
      <c r="F25" s="338">
        <f>E25*MROUND(J25,0.5)</f>
        <v>0</v>
      </c>
      <c r="G25" s="340">
        <f>SUMIF(B:B,M25,J:J)</f>
        <v>0</v>
      </c>
      <c r="H25" s="342">
        <f>IFERROR(G25-F25,0)</f>
        <v>0</v>
      </c>
      <c r="I25" s="344">
        <f t="shared" ref="I25" si="5">(SUMIF(B:B,M25,I:I))</f>
        <v>0</v>
      </c>
      <c r="J25" s="346">
        <f>IFERROR(((SUMIF(B:B,M25,AC:AC))/$H$6),0)</f>
        <v>0</v>
      </c>
      <c r="K25" s="328">
        <f t="shared" ref="K25:K29" si="6">D25-J25</f>
        <v>0</v>
      </c>
      <c r="M25" s="236" t="s">
        <v>79</v>
      </c>
      <c r="N25" s="115">
        <f>IFERROR(IF(($I25&lt;$J25),(SUMIF($B:$B,$M25,N:N)/SUMIF($B:$B,$M25,$AC:$AC)*$I25),(SUMIF($B:$B,$M25,N:N)/SUMIF($B:$B,$M25,$AC:$AC)*$J25)),0)</f>
        <v>0</v>
      </c>
      <c r="O25" s="115">
        <f t="shared" si="1"/>
        <v>0</v>
      </c>
      <c r="P25" s="115">
        <f t="shared" si="1"/>
        <v>0</v>
      </c>
      <c r="Q25" s="115">
        <f t="shared" si="1"/>
        <v>0</v>
      </c>
      <c r="R25" s="115">
        <f t="shared" si="1"/>
        <v>0</v>
      </c>
      <c r="S25" s="115">
        <f t="shared" si="1"/>
        <v>0</v>
      </c>
      <c r="T25" s="115">
        <f t="shared" si="1"/>
        <v>0</v>
      </c>
      <c r="U25" s="115">
        <f t="shared" si="1"/>
        <v>0</v>
      </c>
      <c r="V25" s="115">
        <f t="shared" si="1"/>
        <v>0</v>
      </c>
      <c r="W25" s="115">
        <f t="shared" si="1"/>
        <v>0</v>
      </c>
      <c r="X25" s="115">
        <f t="shared" si="1"/>
        <v>0</v>
      </c>
      <c r="Y25" s="115">
        <f t="shared" si="1"/>
        <v>0</v>
      </c>
      <c r="Z25" s="115">
        <f t="shared" si="1"/>
        <v>0</v>
      </c>
      <c r="AA25" s="115">
        <f t="shared" si="1"/>
        <v>0</v>
      </c>
      <c r="AB25" s="115">
        <f t="shared" si="1"/>
        <v>0</v>
      </c>
      <c r="AC25" s="262">
        <f t="shared" ref="AC25:AC29" si="7">SUM(N25:AB25)</f>
        <v>0</v>
      </c>
      <c r="AD25" s="116">
        <f>ROUND(IF(F25&gt;G25,G25,F25),2)</f>
        <v>0</v>
      </c>
      <c r="AE25" s="120"/>
    </row>
    <row r="26" spans="1:31" ht="19.5" customHeight="1" outlineLevel="1" x14ac:dyDescent="0.3">
      <c r="A26" s="349"/>
      <c r="B26" s="351"/>
      <c r="C26" s="335"/>
      <c r="D26" s="329"/>
      <c r="E26" s="337"/>
      <c r="F26" s="339"/>
      <c r="G26" s="341"/>
      <c r="H26" s="343"/>
      <c r="I26" s="345"/>
      <c r="J26" s="347"/>
      <c r="K26" s="329"/>
      <c r="M26" s="237" t="s">
        <v>212</v>
      </c>
      <c r="N26" s="117">
        <f>IFERROR(IF(OR((N10+N11)=N25,N10=0),0,N25-N10-N11),"")</f>
        <v>0</v>
      </c>
      <c r="O26" s="117">
        <f t="shared" ref="O26:AC26" si="8">IFERROR(IF(OR((O10+O11)=O25,O10=0),0,O25-O10-O11),"")</f>
        <v>0</v>
      </c>
      <c r="P26" s="117">
        <f t="shared" si="8"/>
        <v>0</v>
      </c>
      <c r="Q26" s="117">
        <f t="shared" si="8"/>
        <v>0</v>
      </c>
      <c r="R26" s="117">
        <f t="shared" si="8"/>
        <v>0</v>
      </c>
      <c r="S26" s="117">
        <f t="shared" si="8"/>
        <v>0</v>
      </c>
      <c r="T26" s="117">
        <f t="shared" si="8"/>
        <v>0</v>
      </c>
      <c r="U26" s="117">
        <f t="shared" si="8"/>
        <v>0</v>
      </c>
      <c r="V26" s="117">
        <f t="shared" si="8"/>
        <v>0</v>
      </c>
      <c r="W26" s="117">
        <f t="shared" si="8"/>
        <v>0</v>
      </c>
      <c r="X26" s="117">
        <f t="shared" si="8"/>
        <v>0</v>
      </c>
      <c r="Y26" s="117">
        <f t="shared" si="8"/>
        <v>0</v>
      </c>
      <c r="Z26" s="117">
        <f t="shared" si="8"/>
        <v>0</v>
      </c>
      <c r="AA26" s="117">
        <f t="shared" si="8"/>
        <v>0</v>
      </c>
      <c r="AB26" s="117">
        <f t="shared" si="8"/>
        <v>0</v>
      </c>
      <c r="AC26" s="262">
        <f t="shared" si="8"/>
        <v>0</v>
      </c>
      <c r="AD26" s="118">
        <f>IFERROR(IF(OR((AD10+AD11)=AD25,AD10=0),0,AD25-AD10-AD11),"")</f>
        <v>0</v>
      </c>
      <c r="AE26" s="119" t="str">
        <f>IF((AD25)=AD10+AD11,"no adjustment needed",IF(AD10=0,"no adjustment needed","adjustment needed"))</f>
        <v>no adjustment needed</v>
      </c>
    </row>
    <row r="27" spans="1:31" ht="19.5" customHeight="1" outlineLevel="1" x14ac:dyDescent="0.3">
      <c r="A27" s="330" t="str">
        <f>'Basisdaten zum Projekt'!D15</f>
        <v/>
      </c>
      <c r="B27" s="332" t="str">
        <f>'Basisdaten zum Projekt'!E15</f>
        <v/>
      </c>
      <c r="C27" s="334">
        <f>IFERROR(SUMIF(B:B,M27,G:G),0)</f>
        <v>0</v>
      </c>
      <c r="D27" s="328">
        <f>MROUND(SUMIF(B:B,M27,F:F),0.5)</f>
        <v>0</v>
      </c>
      <c r="E27" s="336">
        <f>IFERROR(C27/D27,0)</f>
        <v>0</v>
      </c>
      <c r="F27" s="338">
        <f>E27*MROUND(J27,0.5)</f>
        <v>0</v>
      </c>
      <c r="G27" s="340">
        <f>SUMIF(B:B,M27,J:J)</f>
        <v>0</v>
      </c>
      <c r="H27" s="342">
        <f>IFERROR(G27-F27,0)</f>
        <v>0</v>
      </c>
      <c r="I27" s="344">
        <f t="shared" ref="I27" si="9">(SUMIF(B:B,M27,I:I))</f>
        <v>0</v>
      </c>
      <c r="J27" s="346">
        <f>IFERROR(((SUMIF(B:B,M27,AC:AC))/$H$6),0)</f>
        <v>0</v>
      </c>
      <c r="K27" s="328">
        <f t="shared" si="6"/>
        <v>0</v>
      </c>
      <c r="M27" s="238" t="s">
        <v>80</v>
      </c>
      <c r="N27" s="115">
        <f>IFERROR(IF(($I27&lt;$J27),(SUMIF($B:$B,$M27,N:N)/SUMIF($B:$B,$M27,$AC:$AC)*$I27),(SUMIF($B:$B,$M27,N:N)/SUMIF($B:$B,$M27,$AC:$AC)*$J27)),0)</f>
        <v>0</v>
      </c>
      <c r="O27" s="115">
        <f t="shared" si="1"/>
        <v>0</v>
      </c>
      <c r="P27" s="115">
        <f t="shared" si="1"/>
        <v>0</v>
      </c>
      <c r="Q27" s="115">
        <f t="shared" si="1"/>
        <v>0</v>
      </c>
      <c r="R27" s="115">
        <f t="shared" si="1"/>
        <v>0</v>
      </c>
      <c r="S27" s="115">
        <f t="shared" si="1"/>
        <v>0</v>
      </c>
      <c r="T27" s="115">
        <f t="shared" si="1"/>
        <v>0</v>
      </c>
      <c r="U27" s="115">
        <f t="shared" si="1"/>
        <v>0</v>
      </c>
      <c r="V27" s="115">
        <f t="shared" si="1"/>
        <v>0</v>
      </c>
      <c r="W27" s="115">
        <f t="shared" si="1"/>
        <v>0</v>
      </c>
      <c r="X27" s="115">
        <f t="shared" si="1"/>
        <v>0</v>
      </c>
      <c r="Y27" s="115">
        <f t="shared" si="1"/>
        <v>0</v>
      </c>
      <c r="Z27" s="115">
        <f t="shared" si="1"/>
        <v>0</v>
      </c>
      <c r="AA27" s="115">
        <f t="shared" si="1"/>
        <v>0</v>
      </c>
      <c r="AB27" s="115">
        <f t="shared" si="1"/>
        <v>0</v>
      </c>
      <c r="AC27" s="262">
        <f t="shared" si="7"/>
        <v>0</v>
      </c>
      <c r="AD27" s="116">
        <f>ROUND(IF(F27&gt;G27,G27,F27),2)</f>
        <v>0</v>
      </c>
    </row>
    <row r="28" spans="1:31" ht="19.5" customHeight="1" outlineLevel="1" x14ac:dyDescent="0.3">
      <c r="A28" s="331"/>
      <c r="B28" s="333"/>
      <c r="C28" s="335"/>
      <c r="D28" s="329"/>
      <c r="E28" s="337"/>
      <c r="F28" s="339"/>
      <c r="G28" s="341"/>
      <c r="H28" s="343"/>
      <c r="I28" s="345"/>
      <c r="J28" s="347"/>
      <c r="K28" s="329"/>
      <c r="M28" s="238" t="s">
        <v>247</v>
      </c>
      <c r="N28" s="117">
        <f>IFERROR(IF(OR((N12+N13)=N27,N12=0),0,N27-N12-N13),"")</f>
        <v>0</v>
      </c>
      <c r="O28" s="117">
        <f t="shared" ref="O28:AC28" si="10">IFERROR(IF(OR((O12+O13)=O27,O12=0),0,O27-O12-O13),"")</f>
        <v>0</v>
      </c>
      <c r="P28" s="117">
        <f t="shared" si="10"/>
        <v>0</v>
      </c>
      <c r="Q28" s="117">
        <f t="shared" si="10"/>
        <v>0</v>
      </c>
      <c r="R28" s="117">
        <f t="shared" si="10"/>
        <v>0</v>
      </c>
      <c r="S28" s="117">
        <f t="shared" si="10"/>
        <v>0</v>
      </c>
      <c r="T28" s="117">
        <f t="shared" si="10"/>
        <v>0</v>
      </c>
      <c r="U28" s="117">
        <f t="shared" si="10"/>
        <v>0</v>
      </c>
      <c r="V28" s="117">
        <f t="shared" si="10"/>
        <v>0</v>
      </c>
      <c r="W28" s="117">
        <f t="shared" si="10"/>
        <v>0</v>
      </c>
      <c r="X28" s="117">
        <f t="shared" si="10"/>
        <v>0</v>
      </c>
      <c r="Y28" s="117">
        <f t="shared" si="10"/>
        <v>0</v>
      </c>
      <c r="Z28" s="117">
        <f t="shared" si="10"/>
        <v>0</v>
      </c>
      <c r="AA28" s="117">
        <f t="shared" si="10"/>
        <v>0</v>
      </c>
      <c r="AB28" s="117">
        <f t="shared" si="10"/>
        <v>0</v>
      </c>
      <c r="AC28" s="262">
        <f t="shared" si="10"/>
        <v>0</v>
      </c>
      <c r="AD28" s="118">
        <f>IFERROR(IF(OR((AD12+AD13)=AD27,AD12=0),0,AD27-AD12-AD13),"")</f>
        <v>0</v>
      </c>
      <c r="AE28" s="119" t="str">
        <f>IF((AD27)=AD12+AD13,"no adjustment needed",IF(AD12=0,"no adjustment needed","adjustment needed"))</f>
        <v>no adjustment needed</v>
      </c>
    </row>
    <row r="29" spans="1:31" ht="19.5" customHeight="1" outlineLevel="1" x14ac:dyDescent="0.3">
      <c r="A29" s="121" t="str">
        <f>'Basisdaten zum Projekt'!D16</f>
        <v/>
      </c>
      <c r="B29" s="122" t="str">
        <f>'Basisdaten zum Projekt'!E16</f>
        <v/>
      </c>
      <c r="C29" s="191">
        <f>IFERROR(SUMIF(B:B,M29,G:G),0)</f>
        <v>0</v>
      </c>
      <c r="D29" s="123">
        <f>MROUND(SUMIF(A:A,M29,G:G),0.5)</f>
        <v>0</v>
      </c>
      <c r="E29" s="192">
        <f>IFERROR(C29/D29,0)</f>
        <v>0</v>
      </c>
      <c r="F29" s="124">
        <f>E29*MROUND(J29,0.5)</f>
        <v>0</v>
      </c>
      <c r="G29" s="193">
        <f>SUMIF(B:B,M29,J:J)</f>
        <v>0</v>
      </c>
      <c r="H29" s="194">
        <f>IFERROR(G29-F29,0)</f>
        <v>0</v>
      </c>
      <c r="I29" s="125">
        <f>(SUMIF(B:B,M29,I:I))</f>
        <v>0</v>
      </c>
      <c r="J29" s="195">
        <f>IFERROR(((SUMIF(B:B,M29,AC:AC))/$H$6),0)</f>
        <v>0</v>
      </c>
      <c r="K29" s="114">
        <f t="shared" si="6"/>
        <v>0</v>
      </c>
      <c r="M29" s="61" t="s">
        <v>81</v>
      </c>
      <c r="N29" s="115">
        <f>IFERROR(IF(($I29&lt;$J29),(SUMIF($B:$B,$M29,N:N)/SUMIF($B:$B,$M29,$AC:$AC)*$I29),(SUMIF($B:$B,$M29,N:N)/SUMIF($B:$B,$M29,$AC:$AC)*$J29)),0)</f>
        <v>0</v>
      </c>
      <c r="O29" s="115">
        <f t="shared" si="1"/>
        <v>0</v>
      </c>
      <c r="P29" s="115">
        <f t="shared" si="1"/>
        <v>0</v>
      </c>
      <c r="Q29" s="115">
        <f t="shared" si="1"/>
        <v>0</v>
      </c>
      <c r="R29" s="115">
        <f t="shared" si="1"/>
        <v>0</v>
      </c>
      <c r="S29" s="115">
        <f t="shared" si="1"/>
        <v>0</v>
      </c>
      <c r="T29" s="115">
        <f t="shared" si="1"/>
        <v>0</v>
      </c>
      <c r="U29" s="115">
        <f t="shared" si="1"/>
        <v>0</v>
      </c>
      <c r="V29" s="115">
        <f t="shared" si="1"/>
        <v>0</v>
      </c>
      <c r="W29" s="115">
        <f t="shared" si="1"/>
        <v>0</v>
      </c>
      <c r="X29" s="115">
        <f t="shared" si="1"/>
        <v>0</v>
      </c>
      <c r="Y29" s="115">
        <f t="shared" si="1"/>
        <v>0</v>
      </c>
      <c r="Z29" s="115">
        <f t="shared" si="1"/>
        <v>0</v>
      </c>
      <c r="AA29" s="115">
        <f t="shared" si="1"/>
        <v>0</v>
      </c>
      <c r="AB29" s="115">
        <f t="shared" si="1"/>
        <v>0</v>
      </c>
      <c r="AC29" s="262">
        <f t="shared" si="7"/>
        <v>0</v>
      </c>
      <c r="AD29" s="116">
        <f>ROUND(IF(F29&gt;G29,G29,F29),2)</f>
        <v>0</v>
      </c>
    </row>
    <row r="30" spans="1:31" outlineLevel="1" x14ac:dyDescent="0.25">
      <c r="A30" s="126"/>
      <c r="B30" s="126"/>
      <c r="C30" s="127"/>
      <c r="D30" s="127"/>
      <c r="E30" s="128"/>
      <c r="F30" s="129"/>
      <c r="G30" s="130"/>
      <c r="H30" s="104"/>
      <c r="J30" s="129"/>
      <c r="K30" s="131"/>
      <c r="M30" s="100"/>
      <c r="N30" s="100"/>
      <c r="O30" s="100"/>
      <c r="P30" s="100"/>
      <c r="Q30" s="100"/>
      <c r="R30" s="100"/>
      <c r="S30" s="100"/>
      <c r="T30" s="100"/>
      <c r="U30" s="100"/>
      <c r="V30" s="100"/>
      <c r="W30" s="100"/>
      <c r="X30" s="100"/>
      <c r="Y30" s="100"/>
      <c r="Z30" s="100"/>
      <c r="AA30" s="100"/>
      <c r="AB30" s="100"/>
      <c r="AC30" s="258"/>
      <c r="AD30" s="100"/>
    </row>
    <row r="31" spans="1:31" outlineLevel="1" x14ac:dyDescent="0.25">
      <c r="A31" s="126"/>
      <c r="B31" s="126"/>
      <c r="C31" s="126"/>
      <c r="D31" s="126"/>
      <c r="E31" s="128"/>
      <c r="F31" s="129"/>
      <c r="G31" s="130"/>
      <c r="H31" s="104"/>
      <c r="K31" s="131"/>
      <c r="M31" s="100"/>
      <c r="N31" s="100"/>
      <c r="O31" s="100"/>
      <c r="P31" s="100"/>
      <c r="Q31" s="100"/>
      <c r="R31" s="100"/>
      <c r="S31" s="100"/>
      <c r="T31" s="100"/>
      <c r="U31" s="100"/>
      <c r="V31" s="100"/>
      <c r="W31" s="100"/>
      <c r="X31" s="100"/>
      <c r="Y31" s="100"/>
      <c r="Z31" s="100"/>
      <c r="AA31" s="100"/>
      <c r="AB31" s="100"/>
      <c r="AC31" s="100"/>
      <c r="AD31" s="100"/>
    </row>
    <row r="32" spans="1:31" ht="31.5" x14ac:dyDescent="0.25">
      <c r="C32" s="319" t="s">
        <v>59</v>
      </c>
      <c r="D32" s="319"/>
      <c r="E32" s="319"/>
      <c r="F32" s="319"/>
      <c r="G32" s="319"/>
      <c r="H32" s="319"/>
      <c r="I32" s="319"/>
      <c r="J32" s="132"/>
      <c r="N32" s="77"/>
    </row>
    <row r="33" spans="1:31" x14ac:dyDescent="0.25">
      <c r="N33" s="77"/>
    </row>
    <row r="34" spans="1:31" ht="47.25" customHeight="1" x14ac:dyDescent="0.25">
      <c r="C34" s="112" t="s">
        <v>342</v>
      </c>
      <c r="D34" s="112" t="s">
        <v>343</v>
      </c>
      <c r="E34" s="112" t="s">
        <v>344</v>
      </c>
      <c r="F34" s="112" t="s">
        <v>345</v>
      </c>
      <c r="G34" s="112" t="s">
        <v>346</v>
      </c>
      <c r="H34" s="133"/>
      <c r="I34" s="134"/>
      <c r="J34" s="134"/>
      <c r="M34" s="77"/>
    </row>
    <row r="35" spans="1:31" ht="15" customHeight="1" outlineLevel="1" x14ac:dyDescent="0.25">
      <c r="C35" s="135">
        <f>IF('Basisdaten zum Projekt'!C5=0,0,DATE(YEAR('Basisdaten zum Projekt'!C5),1,1))</f>
        <v>44562</v>
      </c>
      <c r="D35" s="136">
        <f>F60</f>
        <v>53.75</v>
      </c>
      <c r="E35" s="137">
        <f t="shared" ref="E35" si="11">IFERROR(AC61,0)</f>
        <v>63.824289405684752</v>
      </c>
      <c r="F35" s="138">
        <f t="shared" ref="F35:F41" si="12">D35-E35</f>
        <v>-10.074289405684752</v>
      </c>
      <c r="G35" s="139" t="str">
        <f>INDEX($B$1:B149,SUMPRODUCT(MAX((B48:B59&lt;&gt;"")*ROW(B48:B59))))</f>
        <v>P1</v>
      </c>
      <c r="H35" s="320" t="s">
        <v>347</v>
      </c>
      <c r="I35" s="140"/>
      <c r="J35" s="140"/>
      <c r="K35" s="141"/>
      <c r="L35" s="142"/>
      <c r="M35" s="143"/>
    </row>
    <row r="36" spans="1:31" outlineLevel="1" x14ac:dyDescent="0.25">
      <c r="C36" s="135">
        <f>IFERROR(IF(EDATE(C35,12)&lt;=(DATE(YEAR('Basisdaten zum Projekt'!$C$6),1,1)),EDATE(C35,12),""),"")</f>
        <v>44927</v>
      </c>
      <c r="D36" s="136">
        <f>F75</f>
        <v>35.833333333333336</v>
      </c>
      <c r="E36" s="137">
        <f>IFERROR(AC76,0)</f>
        <v>44.521963824289401</v>
      </c>
      <c r="F36" s="138">
        <f t="shared" si="12"/>
        <v>-8.688630490956065</v>
      </c>
      <c r="G36" s="139" t="str">
        <f>INDEX(B1:B149,SUMPRODUCT(MAX((B63:B74&lt;&gt;"")*ROW(B63:B74))))</f>
        <v>P2</v>
      </c>
      <c r="H36" s="320"/>
      <c r="I36" s="140"/>
      <c r="J36" s="140"/>
      <c r="K36" s="141"/>
      <c r="L36" s="141"/>
      <c r="M36" s="77"/>
    </row>
    <row r="37" spans="1:31" ht="15.75" outlineLevel="1" x14ac:dyDescent="0.25">
      <c r="C37" s="135">
        <f>IFERROR(IF(EDATE(C36,12)&lt;=(DATE(YEAR('Basisdaten zum Projekt'!$C$6),1,1)),EDATE(C36,12),""),"")</f>
        <v>45292</v>
      </c>
      <c r="D37" s="136">
        <f>F90</f>
        <v>0</v>
      </c>
      <c r="E37" s="137">
        <f>IFERROR(AC91,0)</f>
        <v>0</v>
      </c>
      <c r="F37" s="138">
        <f t="shared" si="12"/>
        <v>0</v>
      </c>
      <c r="G37" s="139" t="str">
        <f>INDEX(B1:B149,SUMPRODUCT(MAX((B78:B89&lt;&gt;"")*ROW(B78:B89))))</f>
        <v>P2</v>
      </c>
      <c r="H37" s="320"/>
      <c r="M37"/>
    </row>
    <row r="38" spans="1:31" outlineLevel="1" x14ac:dyDescent="0.25">
      <c r="C38" s="135">
        <f>IFERROR(IF(EDATE(C37,12)&lt;=(DATE(YEAR('Basisdaten zum Projekt'!$C$6),1,1)),EDATE(C37,12),""),"")</f>
        <v>45658</v>
      </c>
      <c r="D38" s="136">
        <f>F105</f>
        <v>0</v>
      </c>
      <c r="E38" s="137">
        <f>IFERROR(AC106,0)</f>
        <v>0</v>
      </c>
      <c r="F38" s="138">
        <f t="shared" si="12"/>
        <v>0</v>
      </c>
      <c r="G38" s="139" t="str">
        <f>INDEX(B1:B149,SUMPRODUCT(MAX((B93:B104&lt;&gt;"")*ROW(B93:B104))))</f>
        <v>P2</v>
      </c>
      <c r="H38" s="320"/>
      <c r="M38" s="77"/>
    </row>
    <row r="39" spans="1:31" outlineLevel="1" x14ac:dyDescent="0.25">
      <c r="C39" s="135" t="str">
        <f>IFERROR(IF(EDATE(C38,12)&lt;=(DATE(YEAR('Basisdaten zum Projekt'!$C$6),1,1)),EDATE(C38,12),""),"")</f>
        <v/>
      </c>
      <c r="D39" s="136">
        <f>F120</f>
        <v>0</v>
      </c>
      <c r="E39" s="137">
        <f>IFERROR(AC121,0)</f>
        <v>0</v>
      </c>
      <c r="F39" s="138">
        <f t="shared" si="12"/>
        <v>0</v>
      </c>
      <c r="G39" s="139">
        <f>INDEX(B1:B149,SUMPRODUCT(MAX((B108:B119&lt;&gt;"")*ROW(B108:B119))))</f>
        <v>0</v>
      </c>
      <c r="H39" s="320"/>
      <c r="M39" s="144"/>
    </row>
    <row r="40" spans="1:31" outlineLevel="1" x14ac:dyDescent="0.25">
      <c r="C40" s="135" t="str">
        <f>IFERROR(IF(EDATE(C39,12)&lt;=(DATE(YEAR('Basisdaten zum Projekt'!$C$6),1,1)),EDATE(C39,12),""),"")</f>
        <v/>
      </c>
      <c r="D40" s="136">
        <f>F135</f>
        <v>0</v>
      </c>
      <c r="E40" s="137">
        <f>IFERROR(AC136,0)</f>
        <v>0</v>
      </c>
      <c r="F40" s="138">
        <f t="shared" si="12"/>
        <v>0</v>
      </c>
      <c r="G40" s="139">
        <f>INDEX(B1:B149,SUMPRODUCT(MAX((B123:B134&lt;&gt;"")*ROW(B123:B134))))</f>
        <v>0</v>
      </c>
      <c r="H40" s="320"/>
      <c r="M40" s="77"/>
    </row>
    <row r="41" spans="1:31" outlineLevel="1" x14ac:dyDescent="0.25">
      <c r="C41" s="135" t="str">
        <f>IFERROR(IF(EDATE(C40,12)&lt;=(DATE(YEAR('Basisdaten zum Projekt'!$C$6),1,1)),EDATE(C40,12),""),"")</f>
        <v/>
      </c>
      <c r="D41" s="136">
        <f>F150</f>
        <v>0</v>
      </c>
      <c r="E41" s="137">
        <f>IFERROR(AC151,0)</f>
        <v>0</v>
      </c>
      <c r="F41" s="138">
        <f t="shared" si="12"/>
        <v>0</v>
      </c>
      <c r="G41" s="139">
        <f>INDEX(B1:B149,SUMPRODUCT(MAX((B138:B149&lt;&gt;"")*ROW(B138:B149))))</f>
        <v>0</v>
      </c>
      <c r="H41" s="320"/>
      <c r="N41" s="77"/>
    </row>
    <row r="42" spans="1:31" outlineLevel="1" x14ac:dyDescent="0.25">
      <c r="E42" s="145"/>
      <c r="F42" s="146"/>
      <c r="G42" s="103"/>
      <c r="H42" s="147"/>
      <c r="I42" s="148"/>
      <c r="J42" s="149"/>
      <c r="O42" s="77"/>
    </row>
    <row r="43" spans="1:31" ht="96" customHeight="1" outlineLevel="1" x14ac:dyDescent="0.25">
      <c r="E43" s="145"/>
      <c r="F43" s="146"/>
      <c r="G43" s="103"/>
      <c r="H43" s="147"/>
      <c r="I43" s="150"/>
      <c r="J43" s="150"/>
      <c r="K43" s="149"/>
      <c r="O43" s="77"/>
    </row>
    <row r="44" spans="1:31" ht="33.75" x14ac:dyDescent="0.25">
      <c r="B44" s="319" t="s">
        <v>54</v>
      </c>
      <c r="C44" s="319"/>
      <c r="D44" s="319"/>
      <c r="E44" s="319"/>
      <c r="F44" s="319"/>
      <c r="G44" s="319"/>
      <c r="H44" s="319"/>
      <c r="I44" s="319"/>
      <c r="J44" s="319"/>
      <c r="K44" s="151"/>
      <c r="M44" s="321" t="s">
        <v>55</v>
      </c>
      <c r="N44" s="321"/>
      <c r="O44" s="321"/>
      <c r="P44" s="321"/>
      <c r="Q44" s="321"/>
      <c r="R44" s="321"/>
      <c r="S44" s="321"/>
      <c r="T44" s="321"/>
      <c r="U44" s="321"/>
      <c r="V44" s="321"/>
      <c r="W44" s="321"/>
      <c r="X44" s="321"/>
      <c r="Y44" s="321"/>
      <c r="Z44" s="321"/>
      <c r="AA44" s="321"/>
      <c r="AB44" s="321"/>
      <c r="AC44" s="321"/>
      <c r="AD44" s="321"/>
      <c r="AE44" s="321"/>
    </row>
    <row r="45" spans="1:31" x14ac:dyDescent="0.25">
      <c r="A45" s="45"/>
      <c r="E45" s="45"/>
    </row>
    <row r="46" spans="1:31" ht="15.75" customHeight="1" x14ac:dyDescent="0.25">
      <c r="B46" s="152"/>
      <c r="C46" s="152"/>
      <c r="D46" s="152"/>
      <c r="E46" s="322" t="s">
        <v>330</v>
      </c>
      <c r="F46" s="323"/>
      <c r="G46" s="324"/>
      <c r="H46" s="322" t="s">
        <v>331</v>
      </c>
      <c r="I46" s="323"/>
      <c r="J46" s="324"/>
      <c r="N46" s="325" t="s">
        <v>348</v>
      </c>
      <c r="O46" s="326"/>
      <c r="P46" s="326"/>
      <c r="Q46" s="326"/>
      <c r="R46" s="326"/>
      <c r="S46" s="326"/>
      <c r="T46" s="326"/>
      <c r="U46" s="326"/>
      <c r="V46" s="326"/>
      <c r="W46" s="326"/>
      <c r="X46" s="326"/>
      <c r="Y46" s="326"/>
      <c r="Z46" s="326"/>
      <c r="AA46" s="326"/>
      <c r="AB46" s="326"/>
      <c r="AC46" s="327"/>
    </row>
    <row r="47" spans="1:31" ht="49.5" customHeight="1" x14ac:dyDescent="0.25">
      <c r="B47" s="153" t="s">
        <v>105</v>
      </c>
      <c r="C47" s="153" t="s">
        <v>71</v>
      </c>
      <c r="D47" s="154" t="s">
        <v>349</v>
      </c>
      <c r="E47" s="155" t="s">
        <v>350</v>
      </c>
      <c r="F47" s="31" t="s">
        <v>351</v>
      </c>
      <c r="G47" s="156" t="s">
        <v>352</v>
      </c>
      <c r="H47" s="157" t="s">
        <v>350</v>
      </c>
      <c r="I47" s="31" t="s">
        <v>351</v>
      </c>
      <c r="J47" s="156" t="s">
        <v>353</v>
      </c>
      <c r="M47" s="31" t="s">
        <v>349</v>
      </c>
      <c r="N47" s="158" t="s">
        <v>354</v>
      </c>
      <c r="O47" s="158" t="s">
        <v>355</v>
      </c>
      <c r="P47" s="158" t="s">
        <v>356</v>
      </c>
      <c r="Q47" s="158" t="s">
        <v>357</v>
      </c>
      <c r="R47" s="158" t="s">
        <v>358</v>
      </c>
      <c r="S47" s="31" t="s">
        <v>359</v>
      </c>
      <c r="T47" s="31" t="s">
        <v>360</v>
      </c>
      <c r="U47" s="31" t="s">
        <v>361</v>
      </c>
      <c r="V47" s="31" t="s">
        <v>362</v>
      </c>
      <c r="W47" s="31" t="s">
        <v>363</v>
      </c>
      <c r="X47" s="31" t="s">
        <v>364</v>
      </c>
      <c r="Y47" s="31" t="s">
        <v>365</v>
      </c>
      <c r="Z47" s="31" t="s">
        <v>366</v>
      </c>
      <c r="AA47" s="31" t="s">
        <v>367</v>
      </c>
      <c r="AB47" s="31" t="s">
        <v>368</v>
      </c>
      <c r="AC47" s="158" t="s">
        <v>369</v>
      </c>
      <c r="AE47" s="159"/>
    </row>
    <row r="48" spans="1:31" outlineLevel="1" x14ac:dyDescent="0.25">
      <c r="B48" s="160" t="str">
        <f>IF(C48&gt;0,IFERROR(_xlfn.IFS(D48&lt;=DATE(YEAR('Basisdaten zum Projekt'!$E$12),MONTH('Basisdaten zum Projekt'!$E$12),1),'Basisdaten zum Projekt'!$A$12,D48&lt;=DATE(YEAR('Basisdaten zum Projekt'!$E$13),MONTH('Basisdaten zum Projekt'!$E$13),1),'Basisdaten zum Projekt'!$A$13,D48&lt;=DATE(YEAR('Basisdaten zum Projekt'!$E$14),MONTH('Basisdaten zum Projekt'!$E$14),1),'Basisdaten zum Projekt'!$A$14,D48&lt;=DATE(YEAR('Basisdaten zum Projekt'!$E$15),MONTH('Basisdaten zum Projekt'!$E$15),1),'Basisdaten zum Projekt'!$A$15,D48&lt;=DATE(YEAR('Basisdaten zum Projekt'!$E$16),MONTH('Basisdaten zum Projekt'!$E$16),1),'Basisdaten zum Projekt'!$A$16),""),"")</f>
        <v/>
      </c>
      <c r="C48" s="160">
        <f>IF(DATE(YEAR('Basisdaten zum Projekt'!$C$5),MONTH('Basisdaten zum Projekt'!$C$5),1)=D48,1,0)</f>
        <v>0</v>
      </c>
      <c r="D48" s="161">
        <f>IF('Basisdaten zum Projekt'!C5=0,0,DATE(YEAR('Basisdaten zum Projekt'!$C$5),1,1))</f>
        <v>44562</v>
      </c>
      <c r="E48" s="162"/>
      <c r="F48" s="115">
        <f t="shared" ref="F48:F59" si="13">215/12*E48</f>
        <v>0</v>
      </c>
      <c r="G48" s="163"/>
      <c r="H48" s="162"/>
      <c r="I48" s="115">
        <f t="shared" ref="I48:I59" si="14">215/12*H48</f>
        <v>0</v>
      </c>
      <c r="J48" s="164"/>
      <c r="M48" s="161">
        <f t="shared" ref="M48:M105" si="15">D48</f>
        <v>44562</v>
      </c>
      <c r="N48" s="166"/>
      <c r="O48" s="166"/>
      <c r="P48" s="166"/>
      <c r="Q48" s="166"/>
      <c r="R48" s="166"/>
      <c r="S48" s="166"/>
      <c r="T48" s="166"/>
      <c r="U48" s="166"/>
      <c r="V48" s="166"/>
      <c r="W48" s="166"/>
      <c r="X48" s="166"/>
      <c r="Y48" s="166"/>
      <c r="Z48" s="166"/>
      <c r="AA48" s="166"/>
      <c r="AB48" s="166"/>
      <c r="AC48" s="137">
        <f t="shared" ref="AC48:AC59" si="16">SUM(N48:AB48)</f>
        <v>0</v>
      </c>
      <c r="AE48" s="159"/>
    </row>
    <row r="49" spans="2:31" outlineLevel="1" x14ac:dyDescent="0.25">
      <c r="B49" s="160" t="str">
        <f>IF(C49&gt;0,IFERROR(_xlfn.IFS(D49&lt;=DATE(YEAR('Basisdaten zum Projekt'!$E$12),MONTH('Basisdaten zum Projekt'!$E$12),1),'Basisdaten zum Projekt'!$A$12,D49&lt;=DATE(YEAR('Basisdaten zum Projekt'!$E$13),MONTH('Basisdaten zum Projekt'!$E$13),1),'Basisdaten zum Projekt'!$A$13,D49&lt;=DATE(YEAR('Basisdaten zum Projekt'!$E$14),MONTH('Basisdaten zum Projekt'!$E$14),1),'Basisdaten zum Projekt'!$A$14,D49&lt;=DATE(YEAR('Basisdaten zum Projekt'!$E$15),MONTH('Basisdaten zum Projekt'!$E$15),1),'Basisdaten zum Projekt'!$A$15,D49&lt;=DATE(YEAR('Basisdaten zum Projekt'!$E$16),MONTH('Basisdaten zum Projekt'!$E$16),1),'Basisdaten zum Projekt'!$A$16),""),"")</f>
        <v/>
      </c>
      <c r="C49" s="160">
        <f>IF(C48&gt;0,C48+1,IF(DATE(YEAR('Basisdaten zum Projekt'!$C$5),MONTH('Basisdaten zum Projekt'!$C$5),1)=D49,1,0))</f>
        <v>0</v>
      </c>
      <c r="D49" s="161">
        <f t="shared" ref="D49:D59" si="17">DATE(YEAR(D48),MONTH(D48)+1,DAY(D48))</f>
        <v>44593</v>
      </c>
      <c r="E49" s="162"/>
      <c r="F49" s="115">
        <f t="shared" si="13"/>
        <v>0</v>
      </c>
      <c r="G49" s="163"/>
      <c r="H49" s="162"/>
      <c r="I49" s="115">
        <f t="shared" si="14"/>
        <v>0</v>
      </c>
      <c r="J49" s="164"/>
      <c r="M49" s="161">
        <f t="shared" si="15"/>
        <v>44593</v>
      </c>
      <c r="N49" s="166"/>
      <c r="O49" s="166"/>
      <c r="P49" s="166"/>
      <c r="Q49" s="166"/>
      <c r="R49" s="166"/>
      <c r="S49" s="166"/>
      <c r="T49" s="166"/>
      <c r="U49" s="166"/>
      <c r="V49" s="166"/>
      <c r="W49" s="166"/>
      <c r="X49" s="166"/>
      <c r="Y49" s="166"/>
      <c r="Z49" s="166"/>
      <c r="AA49" s="166"/>
      <c r="AB49" s="166"/>
      <c r="AC49" s="137">
        <f t="shared" si="16"/>
        <v>0</v>
      </c>
      <c r="AE49" s="159"/>
    </row>
    <row r="50" spans="2:31" outlineLevel="1" x14ac:dyDescent="0.25">
      <c r="B50" s="160" t="str">
        <f>IF(C50&gt;0,IFERROR(_xlfn.IFS(D50&lt;=DATE(YEAR('Basisdaten zum Projekt'!$E$12),MONTH('Basisdaten zum Projekt'!$E$12),1),'Basisdaten zum Projekt'!$A$12,D50&lt;=DATE(YEAR('Basisdaten zum Projekt'!$E$13),MONTH('Basisdaten zum Projekt'!$E$13),1),'Basisdaten zum Projekt'!$A$13,D50&lt;=DATE(YEAR('Basisdaten zum Projekt'!$E$14),MONTH('Basisdaten zum Projekt'!$E$14),1),'Basisdaten zum Projekt'!$A$14,D50&lt;=DATE(YEAR('Basisdaten zum Projekt'!$E$15),MONTH('Basisdaten zum Projekt'!$E$15),1),'Basisdaten zum Projekt'!$A$15,D50&lt;=DATE(YEAR('Basisdaten zum Projekt'!$E$16),MONTH('Basisdaten zum Projekt'!$E$16),1),'Basisdaten zum Projekt'!$A$16),""),"")</f>
        <v/>
      </c>
      <c r="C50" s="160">
        <f>IF(C49&gt;0,C49+1,IF(DATE(YEAR('Basisdaten zum Projekt'!$C$5),MONTH('Basisdaten zum Projekt'!$C$5),1)=D50,1,0))</f>
        <v>0</v>
      </c>
      <c r="D50" s="161">
        <f t="shared" si="17"/>
        <v>44621</v>
      </c>
      <c r="E50" s="162"/>
      <c r="F50" s="115">
        <f t="shared" si="13"/>
        <v>0</v>
      </c>
      <c r="G50" s="163"/>
      <c r="H50" s="162"/>
      <c r="I50" s="115">
        <f t="shared" si="14"/>
        <v>0</v>
      </c>
      <c r="J50" s="164"/>
      <c r="M50" s="161">
        <f t="shared" si="15"/>
        <v>44621</v>
      </c>
      <c r="N50" s="166"/>
      <c r="O50" s="166"/>
      <c r="P50" s="166"/>
      <c r="Q50" s="166"/>
      <c r="R50" s="166"/>
      <c r="S50" s="166"/>
      <c r="T50" s="166"/>
      <c r="U50" s="166"/>
      <c r="V50" s="166"/>
      <c r="W50" s="166"/>
      <c r="X50" s="166"/>
      <c r="Y50" s="166"/>
      <c r="Z50" s="166"/>
      <c r="AA50" s="166"/>
      <c r="AB50" s="166"/>
      <c r="AC50" s="137">
        <f t="shared" si="16"/>
        <v>0</v>
      </c>
      <c r="AE50" s="159"/>
    </row>
    <row r="51" spans="2:31" outlineLevel="1" x14ac:dyDescent="0.25">
      <c r="B51" s="160" t="str">
        <f>IF(C51&gt;0,IFERROR(_xlfn.IFS(D51&lt;=DATE(YEAR('Basisdaten zum Projekt'!$E$12),MONTH('Basisdaten zum Projekt'!$E$12),1),'Basisdaten zum Projekt'!$A$12,D51&lt;=DATE(YEAR('Basisdaten zum Projekt'!$E$13),MONTH('Basisdaten zum Projekt'!$E$13),1),'Basisdaten zum Projekt'!$A$13,D51&lt;=DATE(YEAR('Basisdaten zum Projekt'!$E$14),MONTH('Basisdaten zum Projekt'!$E$14),1),'Basisdaten zum Projekt'!$A$14,D51&lt;=DATE(YEAR('Basisdaten zum Projekt'!$E$15),MONTH('Basisdaten zum Projekt'!$E$15),1),'Basisdaten zum Projekt'!$A$15,D51&lt;=DATE(YEAR('Basisdaten zum Projekt'!$E$16),MONTH('Basisdaten zum Projekt'!$E$16),1),'Basisdaten zum Projekt'!$A$16),""),"")</f>
        <v>P1</v>
      </c>
      <c r="C51" s="160">
        <f>IF(C50&gt;0,C50+1,IF(DATE(YEAR('Basisdaten zum Projekt'!$C$5),MONTH('Basisdaten zum Projekt'!$C$5),1)=D51,1,0))</f>
        <v>1</v>
      </c>
      <c r="D51" s="161">
        <f t="shared" si="17"/>
        <v>44652</v>
      </c>
      <c r="E51" s="162"/>
      <c r="F51" s="115">
        <f t="shared" si="13"/>
        <v>0</v>
      </c>
      <c r="G51" s="163"/>
      <c r="H51" s="162"/>
      <c r="I51" s="115">
        <f t="shared" si="14"/>
        <v>0</v>
      </c>
      <c r="J51" s="164"/>
      <c r="M51" s="161">
        <f t="shared" si="15"/>
        <v>44652</v>
      </c>
      <c r="N51" s="166"/>
      <c r="O51" s="166"/>
      <c r="P51" s="166"/>
      <c r="Q51" s="166"/>
      <c r="R51" s="166"/>
      <c r="S51" s="166"/>
      <c r="T51" s="166"/>
      <c r="U51" s="166"/>
      <c r="V51" s="166"/>
      <c r="W51" s="166"/>
      <c r="X51" s="166"/>
      <c r="Y51" s="166"/>
      <c r="Z51" s="166"/>
      <c r="AA51" s="166"/>
      <c r="AB51" s="166"/>
      <c r="AC51" s="137">
        <f t="shared" si="16"/>
        <v>0</v>
      </c>
      <c r="AD51" s="167"/>
    </row>
    <row r="52" spans="2:31" outlineLevel="1" x14ac:dyDescent="0.25">
      <c r="B52" s="160" t="str">
        <f>IF(C52&gt;0,IFERROR(_xlfn.IFS(D52&lt;=DATE(YEAR('Basisdaten zum Projekt'!$E$12),MONTH('Basisdaten zum Projekt'!$E$12),1),'Basisdaten zum Projekt'!$A$12,D52&lt;=DATE(YEAR('Basisdaten zum Projekt'!$E$13),MONTH('Basisdaten zum Projekt'!$E$13),1),'Basisdaten zum Projekt'!$A$13,D52&lt;=DATE(YEAR('Basisdaten zum Projekt'!$E$14),MONTH('Basisdaten zum Projekt'!$E$14),1),'Basisdaten zum Projekt'!$A$14,D52&lt;=DATE(YEAR('Basisdaten zum Projekt'!$E$15),MONTH('Basisdaten zum Projekt'!$E$15),1),'Basisdaten zum Projekt'!$A$15,D52&lt;=DATE(YEAR('Basisdaten zum Projekt'!$E$16),MONTH('Basisdaten zum Projekt'!$E$16),1),'Basisdaten zum Projekt'!$A$16),""),"")</f>
        <v>P1</v>
      </c>
      <c r="C52" s="160">
        <f>IF(C51&gt;0,C51+1,IF(DATE(YEAR('Basisdaten zum Projekt'!$C$5),MONTH('Basisdaten zum Projekt'!$C$5),1)=D52,1,0))</f>
        <v>2</v>
      </c>
      <c r="D52" s="161">
        <f t="shared" si="17"/>
        <v>44682</v>
      </c>
      <c r="E52" s="198">
        <v>1</v>
      </c>
      <c r="F52" s="115">
        <f t="shared" si="13"/>
        <v>17.916666666666668</v>
      </c>
      <c r="G52" s="199">
        <v>6093.76</v>
      </c>
      <c r="H52" s="198">
        <v>1</v>
      </c>
      <c r="I52" s="115">
        <f t="shared" si="14"/>
        <v>17.916666666666668</v>
      </c>
      <c r="J52" s="200">
        <v>6093.76</v>
      </c>
      <c r="M52" s="161">
        <f t="shared" si="15"/>
        <v>44682</v>
      </c>
      <c r="N52" s="166">
        <v>137.19999999999999</v>
      </c>
      <c r="O52" s="166"/>
      <c r="P52" s="166"/>
      <c r="Q52" s="166">
        <v>27.4</v>
      </c>
      <c r="R52" s="166"/>
      <c r="S52" s="166"/>
      <c r="T52" s="166"/>
      <c r="U52" s="166"/>
      <c r="V52" s="166"/>
      <c r="W52" s="166"/>
      <c r="X52" s="166"/>
      <c r="Y52" s="166"/>
      <c r="Z52" s="166"/>
      <c r="AA52" s="166"/>
      <c r="AB52" s="166"/>
      <c r="AC52" s="137">
        <f t="shared" si="16"/>
        <v>164.6</v>
      </c>
      <c r="AD52" s="167"/>
      <c r="AE52" s="159"/>
    </row>
    <row r="53" spans="2:31" outlineLevel="1" x14ac:dyDescent="0.25">
      <c r="B53" s="160" t="str">
        <f>IF(C53&gt;0,IFERROR(_xlfn.IFS(D53&lt;=DATE(YEAR('Basisdaten zum Projekt'!$E$12),MONTH('Basisdaten zum Projekt'!$E$12),1),'Basisdaten zum Projekt'!$A$12,D53&lt;=DATE(YEAR('Basisdaten zum Projekt'!$E$13),MONTH('Basisdaten zum Projekt'!$E$13),1),'Basisdaten zum Projekt'!$A$13,D53&lt;=DATE(YEAR('Basisdaten zum Projekt'!$E$14),MONTH('Basisdaten zum Projekt'!$E$14),1),'Basisdaten zum Projekt'!$A$14,D53&lt;=DATE(YEAR('Basisdaten zum Projekt'!$E$15),MONTH('Basisdaten zum Projekt'!$E$15),1),'Basisdaten zum Projekt'!$A$15,D53&lt;=DATE(YEAR('Basisdaten zum Projekt'!$E$16),MONTH('Basisdaten zum Projekt'!$E$16),1),'Basisdaten zum Projekt'!$A$16),""),"")</f>
        <v>P1</v>
      </c>
      <c r="C53" s="160">
        <f>IF(C52&gt;0,C52+1,IF(DATE(YEAR('Basisdaten zum Projekt'!$C$5),MONTH('Basisdaten zum Projekt'!$C$5),1)=D53,1,0))</f>
        <v>3</v>
      </c>
      <c r="D53" s="161">
        <f t="shared" si="17"/>
        <v>44713</v>
      </c>
      <c r="E53" s="198">
        <v>1</v>
      </c>
      <c r="F53" s="115">
        <f t="shared" si="13"/>
        <v>17.916666666666668</v>
      </c>
      <c r="G53" s="199">
        <v>6093.76</v>
      </c>
      <c r="H53" s="198">
        <v>1</v>
      </c>
      <c r="I53" s="115">
        <f t="shared" si="14"/>
        <v>17.916666666666668</v>
      </c>
      <c r="J53" s="200">
        <v>6093.76</v>
      </c>
      <c r="M53" s="161">
        <f t="shared" si="15"/>
        <v>44713</v>
      </c>
      <c r="N53" s="166">
        <v>121.6</v>
      </c>
      <c r="O53" s="166"/>
      <c r="P53" s="166"/>
      <c r="Q53" s="166">
        <v>43.2</v>
      </c>
      <c r="R53" s="166"/>
      <c r="S53" s="166"/>
      <c r="T53" s="166"/>
      <c r="U53" s="166"/>
      <c r="V53" s="166"/>
      <c r="W53" s="166"/>
      <c r="X53" s="166"/>
      <c r="Y53" s="166"/>
      <c r="Z53" s="166"/>
      <c r="AA53" s="166"/>
      <c r="AB53" s="166"/>
      <c r="AC53" s="137">
        <f t="shared" si="16"/>
        <v>164.8</v>
      </c>
      <c r="AD53" s="167"/>
      <c r="AE53" s="159"/>
    </row>
    <row r="54" spans="2:31" outlineLevel="1" x14ac:dyDescent="0.25">
      <c r="B54" s="160" t="str">
        <f>IF(C54&gt;0,IFERROR(_xlfn.IFS(D54&lt;=DATE(YEAR('Basisdaten zum Projekt'!$E$12),MONTH('Basisdaten zum Projekt'!$E$12),1),'Basisdaten zum Projekt'!$A$12,D54&lt;=DATE(YEAR('Basisdaten zum Projekt'!$E$13),MONTH('Basisdaten zum Projekt'!$E$13),1),'Basisdaten zum Projekt'!$A$13,D54&lt;=DATE(YEAR('Basisdaten zum Projekt'!$E$14),MONTH('Basisdaten zum Projekt'!$E$14),1),'Basisdaten zum Projekt'!$A$14,D54&lt;=DATE(YEAR('Basisdaten zum Projekt'!$E$15),MONTH('Basisdaten zum Projekt'!$E$15),1),'Basisdaten zum Projekt'!$A$15,D54&lt;=DATE(YEAR('Basisdaten zum Projekt'!$E$16),MONTH('Basisdaten zum Projekt'!$E$16),1),'Basisdaten zum Projekt'!$A$16),""),"")</f>
        <v>P1</v>
      </c>
      <c r="C54" s="160">
        <f>IF(C53&gt;0,C53+1,IF(DATE(YEAR('Basisdaten zum Projekt'!$C$5),MONTH('Basisdaten zum Projekt'!$C$5),1)=D54,1,0))</f>
        <v>4</v>
      </c>
      <c r="D54" s="161">
        <f t="shared" si="17"/>
        <v>44743</v>
      </c>
      <c r="E54" s="198">
        <v>1</v>
      </c>
      <c r="F54" s="115">
        <f t="shared" si="13"/>
        <v>17.916666666666668</v>
      </c>
      <c r="G54" s="199">
        <v>6093.76</v>
      </c>
      <c r="H54" s="198">
        <v>1</v>
      </c>
      <c r="I54" s="115">
        <f t="shared" si="14"/>
        <v>17.916666666666668</v>
      </c>
      <c r="J54" s="200">
        <v>6093.76</v>
      </c>
      <c r="M54" s="161">
        <f t="shared" si="15"/>
        <v>44743</v>
      </c>
      <c r="N54" s="166">
        <v>145</v>
      </c>
      <c r="O54" s="166"/>
      <c r="P54" s="166"/>
      <c r="Q54" s="166">
        <v>19.600000000000001</v>
      </c>
      <c r="R54" s="166"/>
      <c r="S54" s="166"/>
      <c r="T54" s="166"/>
      <c r="U54" s="166"/>
      <c r="V54" s="166"/>
      <c r="W54" s="166"/>
      <c r="X54" s="166"/>
      <c r="Y54" s="166"/>
      <c r="Z54" s="166"/>
      <c r="AA54" s="166"/>
      <c r="AB54" s="166"/>
      <c r="AC54" s="137">
        <f t="shared" si="16"/>
        <v>164.6</v>
      </c>
      <c r="AD54" s="167"/>
      <c r="AE54" s="151"/>
    </row>
    <row r="55" spans="2:31" outlineLevel="1" x14ac:dyDescent="0.25">
      <c r="B55" s="160" t="str">
        <f>IF(C55&gt;0,IFERROR(_xlfn.IFS(D55&lt;=DATE(YEAR('Basisdaten zum Projekt'!$E$12),MONTH('Basisdaten zum Projekt'!$E$12),1),'Basisdaten zum Projekt'!$A$12,D55&lt;=DATE(YEAR('Basisdaten zum Projekt'!$E$13),MONTH('Basisdaten zum Projekt'!$E$13),1),'Basisdaten zum Projekt'!$A$13,D55&lt;=DATE(YEAR('Basisdaten zum Projekt'!$E$14),MONTH('Basisdaten zum Projekt'!$E$14),1),'Basisdaten zum Projekt'!$A$14,D55&lt;=DATE(YEAR('Basisdaten zum Projekt'!$E$15),MONTH('Basisdaten zum Projekt'!$E$15),1),'Basisdaten zum Projekt'!$A$15,D55&lt;=DATE(YEAR('Basisdaten zum Projekt'!$E$16),MONTH('Basisdaten zum Projekt'!$E$16),1),'Basisdaten zum Projekt'!$A$16),""),"")</f>
        <v>P1</v>
      </c>
      <c r="C55" s="160">
        <f>IF(C54&gt;0,C54+1,IF(DATE(YEAR('Basisdaten zum Projekt'!$C$5),MONTH('Basisdaten zum Projekt'!$C$5),1)=D55,1,0))</f>
        <v>5</v>
      </c>
      <c r="D55" s="161">
        <f t="shared" si="17"/>
        <v>44774</v>
      </c>
      <c r="E55" s="162"/>
      <c r="F55" s="115">
        <f t="shared" si="13"/>
        <v>0</v>
      </c>
      <c r="G55" s="163"/>
      <c r="H55" s="162"/>
      <c r="I55" s="115">
        <f t="shared" si="14"/>
        <v>0</v>
      </c>
      <c r="J55" s="164"/>
      <c r="M55" s="161">
        <f t="shared" si="15"/>
        <v>44774</v>
      </c>
      <c r="N55" s="166"/>
      <c r="O55" s="166"/>
      <c r="P55" s="166"/>
      <c r="Q55" s="166"/>
      <c r="R55" s="166"/>
      <c r="S55" s="166"/>
      <c r="T55" s="166"/>
      <c r="U55" s="166"/>
      <c r="V55" s="166"/>
      <c r="W55" s="166"/>
      <c r="X55" s="166"/>
      <c r="Y55" s="166"/>
      <c r="Z55" s="166"/>
      <c r="AA55" s="166"/>
      <c r="AB55" s="166"/>
      <c r="AC55" s="137">
        <f t="shared" si="16"/>
        <v>0</v>
      </c>
      <c r="AD55" s="167"/>
      <c r="AE55" s="151"/>
    </row>
    <row r="56" spans="2:31" outlineLevel="1" x14ac:dyDescent="0.25">
      <c r="B56" s="160" t="str">
        <f>IF(C56&gt;0,IFERROR(_xlfn.IFS(D56&lt;=DATE(YEAR('Basisdaten zum Projekt'!$E$12),MONTH('Basisdaten zum Projekt'!$E$12),1),'Basisdaten zum Projekt'!$A$12,D56&lt;=DATE(YEAR('Basisdaten zum Projekt'!$E$13),MONTH('Basisdaten zum Projekt'!$E$13),1),'Basisdaten zum Projekt'!$A$13,D56&lt;=DATE(YEAR('Basisdaten zum Projekt'!$E$14),MONTH('Basisdaten zum Projekt'!$E$14),1),'Basisdaten zum Projekt'!$A$14,D56&lt;=DATE(YEAR('Basisdaten zum Projekt'!$E$15),MONTH('Basisdaten zum Projekt'!$E$15),1),'Basisdaten zum Projekt'!$A$15,D56&lt;=DATE(YEAR('Basisdaten zum Projekt'!$E$16),MONTH('Basisdaten zum Projekt'!$E$16),1),'Basisdaten zum Projekt'!$A$16),""),"")</f>
        <v>P1</v>
      </c>
      <c r="C56" s="160">
        <f>IF(C55&gt;0,C55+1,IF(DATE(YEAR('Basisdaten zum Projekt'!$C$5),MONTH('Basisdaten zum Projekt'!$C$5),1)=D56,1,0))</f>
        <v>6</v>
      </c>
      <c r="D56" s="161">
        <f t="shared" si="17"/>
        <v>44805</v>
      </c>
      <c r="E56" s="162"/>
      <c r="F56" s="115">
        <f t="shared" si="13"/>
        <v>0</v>
      </c>
      <c r="G56" s="163"/>
      <c r="H56" s="162"/>
      <c r="I56" s="115">
        <f t="shared" si="14"/>
        <v>0</v>
      </c>
      <c r="J56" s="164"/>
      <c r="M56" s="161">
        <f t="shared" si="15"/>
        <v>44805</v>
      </c>
      <c r="N56" s="166"/>
      <c r="O56" s="166"/>
      <c r="P56" s="166"/>
      <c r="Q56" s="166"/>
      <c r="R56" s="166"/>
      <c r="S56" s="166"/>
      <c r="T56" s="166"/>
      <c r="U56" s="166"/>
      <c r="V56" s="166"/>
      <c r="W56" s="166"/>
      <c r="X56" s="166"/>
      <c r="Y56" s="166"/>
      <c r="Z56" s="166"/>
      <c r="AA56" s="166"/>
      <c r="AB56" s="166"/>
      <c r="AC56" s="137">
        <f t="shared" si="16"/>
        <v>0</v>
      </c>
      <c r="AD56" s="167"/>
    </row>
    <row r="57" spans="2:31" outlineLevel="1" x14ac:dyDescent="0.25">
      <c r="B57" s="160" t="str">
        <f>IF(C57&gt;0,IFERROR(_xlfn.IFS(D57&lt;=DATE(YEAR('Basisdaten zum Projekt'!$E$12),MONTH('Basisdaten zum Projekt'!$E$12),1),'Basisdaten zum Projekt'!$A$12,D57&lt;=DATE(YEAR('Basisdaten zum Projekt'!$E$13),MONTH('Basisdaten zum Projekt'!$E$13),1),'Basisdaten zum Projekt'!$A$13,D57&lt;=DATE(YEAR('Basisdaten zum Projekt'!$E$14),MONTH('Basisdaten zum Projekt'!$E$14),1),'Basisdaten zum Projekt'!$A$14,D57&lt;=DATE(YEAR('Basisdaten zum Projekt'!$E$15),MONTH('Basisdaten zum Projekt'!$E$15),1),'Basisdaten zum Projekt'!$A$15,D57&lt;=DATE(YEAR('Basisdaten zum Projekt'!$E$16),MONTH('Basisdaten zum Projekt'!$E$16),1),'Basisdaten zum Projekt'!$A$16),""),"")</f>
        <v>P1</v>
      </c>
      <c r="C57" s="160">
        <f>IF(C56&gt;0,C56+1,IF(DATE(YEAR('Basisdaten zum Projekt'!$C$5),MONTH('Basisdaten zum Projekt'!$C$5),1)=D57,1,0))</f>
        <v>7</v>
      </c>
      <c r="D57" s="161">
        <f t="shared" si="17"/>
        <v>44835</v>
      </c>
      <c r="E57" s="162"/>
      <c r="F57" s="115">
        <f t="shared" si="13"/>
        <v>0</v>
      </c>
      <c r="G57" s="163"/>
      <c r="H57" s="162"/>
      <c r="I57" s="115">
        <f t="shared" si="14"/>
        <v>0</v>
      </c>
      <c r="J57" s="164"/>
      <c r="M57" s="161">
        <f t="shared" si="15"/>
        <v>44835</v>
      </c>
      <c r="N57" s="166"/>
      <c r="O57" s="166"/>
      <c r="P57" s="166"/>
      <c r="Q57" s="166"/>
      <c r="R57" s="166"/>
      <c r="S57" s="166"/>
      <c r="T57" s="166"/>
      <c r="U57" s="166"/>
      <c r="V57" s="166"/>
      <c r="W57" s="166"/>
      <c r="X57" s="166"/>
      <c r="Y57" s="166"/>
      <c r="Z57" s="166"/>
      <c r="AA57" s="166"/>
      <c r="AB57" s="166"/>
      <c r="AC57" s="137">
        <f t="shared" si="16"/>
        <v>0</v>
      </c>
      <c r="AD57" s="167"/>
      <c r="AE57" s="168"/>
    </row>
    <row r="58" spans="2:31" outlineLevel="1" x14ac:dyDescent="0.25">
      <c r="B58" s="160" t="str">
        <f>IF(C58&gt;0,IFERROR(_xlfn.IFS(D58&lt;=DATE(YEAR('Basisdaten zum Projekt'!$E$12),MONTH('Basisdaten zum Projekt'!$E$12),1),'Basisdaten zum Projekt'!$A$12,D58&lt;=DATE(YEAR('Basisdaten zum Projekt'!$E$13),MONTH('Basisdaten zum Projekt'!$E$13),1),'Basisdaten zum Projekt'!$A$13,D58&lt;=DATE(YEAR('Basisdaten zum Projekt'!$E$14),MONTH('Basisdaten zum Projekt'!$E$14),1),'Basisdaten zum Projekt'!$A$14,D58&lt;=DATE(YEAR('Basisdaten zum Projekt'!$E$15),MONTH('Basisdaten zum Projekt'!$E$15),1),'Basisdaten zum Projekt'!$A$15,D58&lt;=DATE(YEAR('Basisdaten zum Projekt'!$E$16),MONTH('Basisdaten zum Projekt'!$E$16),1),'Basisdaten zum Projekt'!$A$16),""),"")</f>
        <v>P1</v>
      </c>
      <c r="C58" s="160">
        <f>IF(C57&gt;0,C57+1,IF(DATE(YEAR('Basisdaten zum Projekt'!$C$5),MONTH('Basisdaten zum Projekt'!$C$5),1)=D58,1,0))</f>
        <v>8</v>
      </c>
      <c r="D58" s="161">
        <f t="shared" si="17"/>
        <v>44866</v>
      </c>
      <c r="E58" s="162"/>
      <c r="F58" s="115">
        <f t="shared" si="13"/>
        <v>0</v>
      </c>
      <c r="G58" s="163"/>
      <c r="H58" s="162"/>
      <c r="I58" s="115">
        <f t="shared" si="14"/>
        <v>0</v>
      </c>
      <c r="J58" s="164"/>
      <c r="M58" s="161">
        <f t="shared" si="15"/>
        <v>44866</v>
      </c>
      <c r="N58" s="166"/>
      <c r="O58" s="166"/>
      <c r="P58" s="166"/>
      <c r="Q58" s="166"/>
      <c r="R58" s="166"/>
      <c r="S58" s="166"/>
      <c r="T58" s="166"/>
      <c r="U58" s="166"/>
      <c r="V58" s="166"/>
      <c r="W58" s="166"/>
      <c r="X58" s="166"/>
      <c r="Y58" s="166"/>
      <c r="Z58" s="166"/>
      <c r="AA58" s="166"/>
      <c r="AB58" s="166"/>
      <c r="AC58" s="137">
        <f t="shared" si="16"/>
        <v>0</v>
      </c>
      <c r="AD58" s="167"/>
    </row>
    <row r="59" spans="2:31" outlineLevel="1" x14ac:dyDescent="0.25">
      <c r="B59" s="160" t="str">
        <f>IF(C59&gt;0,IFERROR(_xlfn.IFS(D59&lt;=DATE(YEAR('Basisdaten zum Projekt'!$E$12),MONTH('Basisdaten zum Projekt'!$E$12),1),'Basisdaten zum Projekt'!$A$12,D59&lt;=DATE(YEAR('Basisdaten zum Projekt'!$E$13),MONTH('Basisdaten zum Projekt'!$E$13),1),'Basisdaten zum Projekt'!$A$13,D59&lt;=DATE(YEAR('Basisdaten zum Projekt'!$E$14),MONTH('Basisdaten zum Projekt'!$E$14),1),'Basisdaten zum Projekt'!$A$14,D59&lt;=DATE(YEAR('Basisdaten zum Projekt'!$E$15),MONTH('Basisdaten zum Projekt'!$E$15),1),'Basisdaten zum Projekt'!$A$15,D59&lt;=DATE(YEAR('Basisdaten zum Projekt'!$E$16),MONTH('Basisdaten zum Projekt'!$E$16),1),'Basisdaten zum Projekt'!$A$16),""),"")</f>
        <v>P1</v>
      </c>
      <c r="C59" s="160">
        <f>IF(C58&gt;0,C58+1,IF(DATE(YEAR('Basisdaten zum Projekt'!$C$5),MONTH('Basisdaten zum Projekt'!$C$5),1)=D59,1,0))</f>
        <v>9</v>
      </c>
      <c r="D59" s="161">
        <f t="shared" si="17"/>
        <v>44896</v>
      </c>
      <c r="E59" s="162"/>
      <c r="F59" s="115">
        <f t="shared" si="13"/>
        <v>0</v>
      </c>
      <c r="G59" s="163"/>
      <c r="H59" s="162"/>
      <c r="I59" s="115">
        <f t="shared" si="14"/>
        <v>0</v>
      </c>
      <c r="J59" s="164"/>
      <c r="M59" s="161">
        <f t="shared" si="15"/>
        <v>44896</v>
      </c>
      <c r="N59" s="166"/>
      <c r="O59" s="166"/>
      <c r="P59" s="166"/>
      <c r="Q59" s="166"/>
      <c r="R59" s="166"/>
      <c r="S59" s="166"/>
      <c r="T59" s="166"/>
      <c r="U59" s="166"/>
      <c r="V59" s="166"/>
      <c r="W59" s="166"/>
      <c r="X59" s="166"/>
      <c r="Y59" s="166"/>
      <c r="Z59" s="166"/>
      <c r="AA59" s="166"/>
      <c r="AB59" s="166"/>
      <c r="AC59" s="137">
        <f t="shared" si="16"/>
        <v>0</v>
      </c>
      <c r="AD59" s="167"/>
    </row>
    <row r="60" spans="2:31" x14ac:dyDescent="0.25">
      <c r="B60" s="169"/>
      <c r="C60" s="170"/>
      <c r="D60" s="171">
        <f>D59</f>
        <v>44896</v>
      </c>
      <c r="E60" s="172"/>
      <c r="F60" s="173">
        <f>SUM(F48:F59)</f>
        <v>53.75</v>
      </c>
      <c r="G60" s="174">
        <f>SUM(G48:G59)</f>
        <v>18281.28</v>
      </c>
      <c r="H60" s="175"/>
      <c r="I60" s="173">
        <f>SUM(I48:I59)</f>
        <v>53.75</v>
      </c>
      <c r="J60" s="174">
        <f>SUM(J48:J59)</f>
        <v>18281.28</v>
      </c>
      <c r="M60" s="171">
        <f t="shared" si="15"/>
        <v>44896</v>
      </c>
      <c r="N60" s="178">
        <f>SUM(N48:N59)</f>
        <v>403.79999999999995</v>
      </c>
      <c r="O60" s="177">
        <f>SUM(O48:O59)</f>
        <v>0</v>
      </c>
      <c r="P60" s="178">
        <f>SUM(P48:P59)</f>
        <v>0</v>
      </c>
      <c r="Q60" s="177">
        <f>SUM(Q48:Q59)</f>
        <v>90.199999999999989</v>
      </c>
      <c r="R60" s="177">
        <f>SUM(R48:R59)</f>
        <v>0</v>
      </c>
      <c r="S60" s="177">
        <f t="shared" ref="S60:AB60" si="18">SUM(S48:S59)</f>
        <v>0</v>
      </c>
      <c r="T60" s="177">
        <f t="shared" si="18"/>
        <v>0</v>
      </c>
      <c r="U60" s="177">
        <f t="shared" si="18"/>
        <v>0</v>
      </c>
      <c r="V60" s="177">
        <f t="shared" si="18"/>
        <v>0</v>
      </c>
      <c r="W60" s="177">
        <f t="shared" si="18"/>
        <v>0</v>
      </c>
      <c r="X60" s="177">
        <f t="shared" si="18"/>
        <v>0</v>
      </c>
      <c r="Y60" s="177">
        <f t="shared" si="18"/>
        <v>0</v>
      </c>
      <c r="Z60" s="177">
        <f t="shared" si="18"/>
        <v>0</v>
      </c>
      <c r="AA60" s="177">
        <f t="shared" si="18"/>
        <v>0</v>
      </c>
      <c r="AB60" s="177">
        <f t="shared" si="18"/>
        <v>0</v>
      </c>
      <c r="AC60" s="177">
        <f>SUM(AC48:AC59)</f>
        <v>494</v>
      </c>
      <c r="AD60" s="167"/>
    </row>
    <row r="61" spans="2:31" ht="28.5" customHeight="1" x14ac:dyDescent="0.25">
      <c r="B61" s="19"/>
      <c r="C61" s="19"/>
      <c r="N61" s="178">
        <f>IFERROR(N60/$H$6,0)</f>
        <v>52.170542635658904</v>
      </c>
      <c r="O61" s="178">
        <f>IFERROR(O60/$H$6,0)</f>
        <v>0</v>
      </c>
      <c r="P61" s="178">
        <f>IFERROR(P60/$H$6,0)</f>
        <v>0</v>
      </c>
      <c r="Q61" s="178">
        <f>IFERROR(Q60/$H$6,0)</f>
        <v>11.653746770025839</v>
      </c>
      <c r="R61" s="178">
        <f>IFERROR(R60/$H$6,0)</f>
        <v>0</v>
      </c>
      <c r="S61" s="178">
        <f t="shared" ref="S61:AB61" si="19">IFERROR(S60/$H$6,0)</f>
        <v>0</v>
      </c>
      <c r="T61" s="178">
        <f t="shared" si="19"/>
        <v>0</v>
      </c>
      <c r="U61" s="178">
        <f t="shared" si="19"/>
        <v>0</v>
      </c>
      <c r="V61" s="178">
        <f t="shared" si="19"/>
        <v>0</v>
      </c>
      <c r="W61" s="178">
        <f t="shared" si="19"/>
        <v>0</v>
      </c>
      <c r="X61" s="178">
        <f t="shared" si="19"/>
        <v>0</v>
      </c>
      <c r="Y61" s="178">
        <f t="shared" si="19"/>
        <v>0</v>
      </c>
      <c r="Z61" s="178">
        <f t="shared" si="19"/>
        <v>0</v>
      </c>
      <c r="AA61" s="178">
        <f t="shared" si="19"/>
        <v>0</v>
      </c>
      <c r="AB61" s="178">
        <f t="shared" si="19"/>
        <v>0</v>
      </c>
      <c r="AC61" s="178">
        <f>IFERROR(AC60/$H$6,0)</f>
        <v>63.824289405684752</v>
      </c>
      <c r="AD61" s="180" t="s">
        <v>370</v>
      </c>
    </row>
    <row r="62" spans="2:31" x14ac:dyDescent="0.25">
      <c r="B62" s="19"/>
      <c r="C62" s="19"/>
      <c r="N62" s="181"/>
      <c r="O62" s="181"/>
      <c r="P62" s="181"/>
      <c r="Q62" s="181"/>
      <c r="R62" s="181"/>
      <c r="S62" s="281"/>
      <c r="T62" s="282"/>
      <c r="U62" s="283"/>
      <c r="V62" s="283"/>
      <c r="W62" s="283"/>
      <c r="X62" s="283"/>
      <c r="Y62" s="283"/>
      <c r="Z62" s="283"/>
      <c r="AA62" s="283"/>
      <c r="AB62" s="284"/>
      <c r="AC62" s="181"/>
      <c r="AD62" s="182"/>
    </row>
    <row r="63" spans="2:31" outlineLevel="1" x14ac:dyDescent="0.25">
      <c r="B63" s="160" t="str">
        <f>IF(C63&gt;0,IFERROR(_xlfn.IFS(D63&lt;=DATE(YEAR('Basisdaten zum Projekt'!$E$12),MONTH('Basisdaten zum Projekt'!$E$12),1),'Basisdaten zum Projekt'!$A$12,D63&lt;=DATE(YEAR('Basisdaten zum Projekt'!$E$13),MONTH('Basisdaten zum Projekt'!$E$13),1),'Basisdaten zum Projekt'!$A$13,D63&lt;=DATE(YEAR('Basisdaten zum Projekt'!$E$14),MONTH('Basisdaten zum Projekt'!$E$14),1),'Basisdaten zum Projekt'!$A$14,D63&lt;=DATE(YEAR('Basisdaten zum Projekt'!$E$15),MONTH('Basisdaten zum Projekt'!$E$15),1),'Basisdaten zum Projekt'!$A$15,D63&lt;=DATE(YEAR('Basisdaten zum Projekt'!$E$16),MONTH('Basisdaten zum Projekt'!$E$16),1),'Basisdaten zum Projekt'!$A$16),""),"")</f>
        <v>P1</v>
      </c>
      <c r="C63" s="160">
        <f>IF(C59&gt;0,C59+1,IF(DATE(YEAR('Basisdaten zum Projekt'!$C$5),MONTH('Basisdaten zum Projekt'!$C$5),1)=D63,1,0))</f>
        <v>10</v>
      </c>
      <c r="D63" s="161">
        <f>DATE(YEAR(D59),MONTH(D59)+1,DAY(D59))</f>
        <v>44927</v>
      </c>
      <c r="E63" s="183"/>
      <c r="F63" s="184">
        <f t="shared" ref="F63:F74" si="20">215/12*E63</f>
        <v>0</v>
      </c>
      <c r="G63" s="185"/>
      <c r="H63" s="183"/>
      <c r="I63" s="184">
        <f t="shared" ref="I63:I74" si="21">215/12*H63</f>
        <v>0</v>
      </c>
      <c r="J63" s="186"/>
      <c r="M63" s="161">
        <f t="shared" si="15"/>
        <v>44927</v>
      </c>
      <c r="N63" s="166"/>
      <c r="O63" s="166"/>
      <c r="P63" s="166"/>
      <c r="Q63" s="166"/>
      <c r="R63" s="166"/>
      <c r="S63" s="166"/>
      <c r="T63" s="166"/>
      <c r="U63" s="166"/>
      <c r="V63" s="166"/>
      <c r="W63" s="166"/>
      <c r="X63" s="166"/>
      <c r="Y63" s="166"/>
      <c r="Z63" s="166"/>
      <c r="AA63" s="166"/>
      <c r="AB63" s="166"/>
      <c r="AC63" s="137">
        <f t="shared" ref="AC63:AC74" si="22">SUM(N63:AB63)</f>
        <v>0</v>
      </c>
      <c r="AD63" s="167"/>
      <c r="AE63" s="168"/>
    </row>
    <row r="64" spans="2:31" outlineLevel="1" x14ac:dyDescent="0.25">
      <c r="B64" s="160" t="str">
        <f>IF(C64&gt;0,IFERROR(_xlfn.IFS(D64&lt;=DATE(YEAR('Basisdaten zum Projekt'!$E$12),MONTH('Basisdaten zum Projekt'!$E$12),1),'Basisdaten zum Projekt'!$A$12,D64&lt;=DATE(YEAR('Basisdaten zum Projekt'!$E$13),MONTH('Basisdaten zum Projekt'!$E$13),1),'Basisdaten zum Projekt'!$A$13,D64&lt;=DATE(YEAR('Basisdaten zum Projekt'!$E$14),MONTH('Basisdaten zum Projekt'!$E$14),1),'Basisdaten zum Projekt'!$A$14,D64&lt;=DATE(YEAR('Basisdaten zum Projekt'!$E$15),MONTH('Basisdaten zum Projekt'!$E$15),1),'Basisdaten zum Projekt'!$A$15,D64&lt;=DATE(YEAR('Basisdaten zum Projekt'!$E$16),MONTH('Basisdaten zum Projekt'!$E$16),1),'Basisdaten zum Projekt'!$A$16),""),"")</f>
        <v>P1</v>
      </c>
      <c r="C64" s="160">
        <f>IF(C63&gt;0,C63+1,IF(DATE(YEAR('Basisdaten zum Projekt'!$C$5),MONTH('Basisdaten zum Projekt'!$C$5),1)=D64,1,0))</f>
        <v>11</v>
      </c>
      <c r="D64" s="161">
        <f t="shared" ref="D64:D74" si="23">DATE(YEAR(D63),MONTH(D63)+1,DAY(D63))</f>
        <v>44958</v>
      </c>
      <c r="E64" s="198">
        <v>1</v>
      </c>
      <c r="F64" s="115">
        <f t="shared" si="20"/>
        <v>17.916666666666668</v>
      </c>
      <c r="G64" s="199">
        <v>6276.57</v>
      </c>
      <c r="H64" s="198">
        <v>1</v>
      </c>
      <c r="I64" s="115">
        <f t="shared" si="21"/>
        <v>17.916666666666668</v>
      </c>
      <c r="J64" s="200">
        <v>6276.57</v>
      </c>
      <c r="M64" s="161">
        <f t="shared" si="15"/>
        <v>44958</v>
      </c>
      <c r="N64" s="166">
        <v>105.6</v>
      </c>
      <c r="O64" s="166"/>
      <c r="P64" s="166"/>
      <c r="Q64" s="166">
        <v>66.599999999999994</v>
      </c>
      <c r="R64" s="166"/>
      <c r="S64" s="166"/>
      <c r="T64" s="166"/>
      <c r="U64" s="166"/>
      <c r="V64" s="166"/>
      <c r="W64" s="166"/>
      <c r="X64" s="166"/>
      <c r="Y64" s="166"/>
      <c r="Z64" s="166"/>
      <c r="AA64" s="166"/>
      <c r="AB64" s="166"/>
      <c r="AC64" s="137">
        <f t="shared" si="22"/>
        <v>172.2</v>
      </c>
      <c r="AD64" s="167"/>
    </row>
    <row r="65" spans="2:30" outlineLevel="1" x14ac:dyDescent="0.25">
      <c r="B65" s="160" t="str">
        <f>IF(C65&gt;0,IFERROR(_xlfn.IFS(D65&lt;=DATE(YEAR('Basisdaten zum Projekt'!$E$12),MONTH('Basisdaten zum Projekt'!$E$12),1),'Basisdaten zum Projekt'!$A$12,D65&lt;=DATE(YEAR('Basisdaten zum Projekt'!$E$13),MONTH('Basisdaten zum Projekt'!$E$13),1),'Basisdaten zum Projekt'!$A$13,D65&lt;=DATE(YEAR('Basisdaten zum Projekt'!$E$14),MONTH('Basisdaten zum Projekt'!$E$14),1),'Basisdaten zum Projekt'!$A$14,D65&lt;=DATE(YEAR('Basisdaten zum Projekt'!$E$15),MONTH('Basisdaten zum Projekt'!$E$15),1),'Basisdaten zum Projekt'!$A$15,D65&lt;=DATE(YEAR('Basisdaten zum Projekt'!$E$16),MONTH('Basisdaten zum Projekt'!$E$16),1),'Basisdaten zum Projekt'!$A$16),""),"")</f>
        <v>P1</v>
      </c>
      <c r="C65" s="160">
        <f>IF(C64&gt;0,C64+1,IF(DATE(YEAR('Basisdaten zum Projekt'!$C$5),MONTH('Basisdaten zum Projekt'!$C$5),1)=D65,1,0))</f>
        <v>12</v>
      </c>
      <c r="D65" s="161">
        <f t="shared" si="23"/>
        <v>44986</v>
      </c>
      <c r="E65" s="198">
        <v>1</v>
      </c>
      <c r="F65" s="115">
        <f t="shared" si="20"/>
        <v>17.916666666666668</v>
      </c>
      <c r="G65" s="199">
        <v>6276.57</v>
      </c>
      <c r="H65" s="198">
        <v>1</v>
      </c>
      <c r="I65" s="115">
        <f t="shared" si="21"/>
        <v>17.916666666666668</v>
      </c>
      <c r="J65" s="200">
        <v>6276.57</v>
      </c>
      <c r="M65" s="161">
        <f t="shared" si="15"/>
        <v>44986</v>
      </c>
      <c r="N65" s="166">
        <v>109.6</v>
      </c>
      <c r="O65" s="166"/>
      <c r="P65" s="166"/>
      <c r="Q65" s="166">
        <v>62.8</v>
      </c>
      <c r="R65" s="166"/>
      <c r="S65" s="166"/>
      <c r="T65" s="166"/>
      <c r="U65" s="166"/>
      <c r="V65" s="166"/>
      <c r="W65" s="166"/>
      <c r="X65" s="166"/>
      <c r="Y65" s="166"/>
      <c r="Z65" s="166"/>
      <c r="AA65" s="166"/>
      <c r="AB65" s="166"/>
      <c r="AC65" s="137">
        <f t="shared" si="22"/>
        <v>172.39999999999998</v>
      </c>
      <c r="AD65" s="167"/>
    </row>
    <row r="66" spans="2:30" outlineLevel="1" x14ac:dyDescent="0.25">
      <c r="B66" s="160" t="str">
        <f>IF(C66&gt;0,IFERROR(_xlfn.IFS(D66&lt;=DATE(YEAR('Basisdaten zum Projekt'!$E$12),MONTH('Basisdaten zum Projekt'!$E$12),1),'Basisdaten zum Projekt'!$A$12,D66&lt;=DATE(YEAR('Basisdaten zum Projekt'!$E$13),MONTH('Basisdaten zum Projekt'!$E$13),1),'Basisdaten zum Projekt'!$A$13,D66&lt;=DATE(YEAR('Basisdaten zum Projekt'!$E$14),MONTH('Basisdaten zum Projekt'!$E$14),1),'Basisdaten zum Projekt'!$A$14,D66&lt;=DATE(YEAR('Basisdaten zum Projekt'!$E$15),MONTH('Basisdaten zum Projekt'!$E$15),1),'Basisdaten zum Projekt'!$A$15,D66&lt;=DATE(YEAR('Basisdaten zum Projekt'!$E$16),MONTH('Basisdaten zum Projekt'!$E$16),1),'Basisdaten zum Projekt'!$A$16),""),"")</f>
        <v>P2</v>
      </c>
      <c r="C66" s="160">
        <f>IF(C65&gt;0,C65+1,IF(DATE(YEAR('Basisdaten zum Projekt'!$C$5),MONTH('Basisdaten zum Projekt'!$C$5),1)=D66,1,0))</f>
        <v>13</v>
      </c>
      <c r="D66" s="161">
        <f t="shared" si="23"/>
        <v>45017</v>
      </c>
      <c r="E66" s="162"/>
      <c r="F66" s="115">
        <f t="shared" si="20"/>
        <v>0</v>
      </c>
      <c r="G66" s="163"/>
      <c r="H66" s="162"/>
      <c r="I66" s="115">
        <f t="shared" si="21"/>
        <v>0</v>
      </c>
      <c r="J66" s="164"/>
      <c r="M66" s="161">
        <f t="shared" si="15"/>
        <v>45017</v>
      </c>
      <c r="N66" s="166"/>
      <c r="O66" s="166"/>
      <c r="P66" s="166"/>
      <c r="Q66" s="166"/>
      <c r="R66" s="166"/>
      <c r="S66" s="166"/>
      <c r="T66" s="166"/>
      <c r="U66" s="166"/>
      <c r="V66" s="166"/>
      <c r="W66" s="166"/>
      <c r="X66" s="166"/>
      <c r="Y66" s="166"/>
      <c r="Z66" s="166"/>
      <c r="AA66" s="166"/>
      <c r="AB66" s="166"/>
      <c r="AC66" s="137">
        <f t="shared" si="22"/>
        <v>0</v>
      </c>
      <c r="AD66" s="167"/>
    </row>
    <row r="67" spans="2:30" outlineLevel="1" x14ac:dyDescent="0.25">
      <c r="B67" s="160" t="str">
        <f>IF(C67&gt;0,IFERROR(_xlfn.IFS(D67&lt;=DATE(YEAR('Basisdaten zum Projekt'!$E$12),MONTH('Basisdaten zum Projekt'!$E$12),1),'Basisdaten zum Projekt'!$A$12,D67&lt;=DATE(YEAR('Basisdaten zum Projekt'!$E$13),MONTH('Basisdaten zum Projekt'!$E$13),1),'Basisdaten zum Projekt'!$A$13,D67&lt;=DATE(YEAR('Basisdaten zum Projekt'!$E$14),MONTH('Basisdaten zum Projekt'!$E$14),1),'Basisdaten zum Projekt'!$A$14,D67&lt;=DATE(YEAR('Basisdaten zum Projekt'!$E$15),MONTH('Basisdaten zum Projekt'!$E$15),1),'Basisdaten zum Projekt'!$A$15,D67&lt;=DATE(YEAR('Basisdaten zum Projekt'!$E$16),MONTH('Basisdaten zum Projekt'!$E$16),1),'Basisdaten zum Projekt'!$A$16),""),"")</f>
        <v>P2</v>
      </c>
      <c r="C67" s="160">
        <f>IF(C66&gt;0,C66+1,IF(DATE(YEAR('Basisdaten zum Projekt'!$C$5),MONTH('Basisdaten zum Projekt'!$C$5),1)=D67,1,0))</f>
        <v>14</v>
      </c>
      <c r="D67" s="161">
        <f t="shared" si="23"/>
        <v>45047</v>
      </c>
      <c r="E67" s="162"/>
      <c r="F67" s="115">
        <f t="shared" si="20"/>
        <v>0</v>
      </c>
      <c r="G67" s="163"/>
      <c r="H67" s="162"/>
      <c r="I67" s="115">
        <f t="shared" si="21"/>
        <v>0</v>
      </c>
      <c r="J67" s="164"/>
      <c r="M67" s="161">
        <f t="shared" si="15"/>
        <v>45047</v>
      </c>
      <c r="N67" s="166"/>
      <c r="O67" s="166"/>
      <c r="P67" s="166"/>
      <c r="Q67" s="166"/>
      <c r="R67" s="166"/>
      <c r="S67" s="166"/>
      <c r="T67" s="166"/>
      <c r="U67" s="166"/>
      <c r="V67" s="166"/>
      <c r="W67" s="166"/>
      <c r="X67" s="166"/>
      <c r="Y67" s="166"/>
      <c r="Z67" s="166"/>
      <c r="AA67" s="166"/>
      <c r="AB67" s="166"/>
      <c r="AC67" s="137">
        <f t="shared" si="22"/>
        <v>0</v>
      </c>
      <c r="AD67" s="167"/>
    </row>
    <row r="68" spans="2:30" outlineLevel="1" x14ac:dyDescent="0.25">
      <c r="B68" s="160" t="str">
        <f>IF(C68&gt;0,IFERROR(_xlfn.IFS(D68&lt;=DATE(YEAR('Basisdaten zum Projekt'!$E$12),MONTH('Basisdaten zum Projekt'!$E$12),1),'Basisdaten zum Projekt'!$A$12,D68&lt;=DATE(YEAR('Basisdaten zum Projekt'!$E$13),MONTH('Basisdaten zum Projekt'!$E$13),1),'Basisdaten zum Projekt'!$A$13,D68&lt;=DATE(YEAR('Basisdaten zum Projekt'!$E$14),MONTH('Basisdaten zum Projekt'!$E$14),1),'Basisdaten zum Projekt'!$A$14,D68&lt;=DATE(YEAR('Basisdaten zum Projekt'!$E$15),MONTH('Basisdaten zum Projekt'!$E$15),1),'Basisdaten zum Projekt'!$A$15,D68&lt;=DATE(YEAR('Basisdaten zum Projekt'!$E$16),MONTH('Basisdaten zum Projekt'!$E$16),1),'Basisdaten zum Projekt'!$A$16),""),"")</f>
        <v>P2</v>
      </c>
      <c r="C68" s="160">
        <f>IF(C67&gt;0,C67+1,IF(DATE(YEAR('Basisdaten zum Projekt'!$C$5),MONTH('Basisdaten zum Projekt'!$C$5),1)=D68,1,0))</f>
        <v>15</v>
      </c>
      <c r="D68" s="161">
        <f t="shared" si="23"/>
        <v>45078</v>
      </c>
      <c r="E68" s="162"/>
      <c r="F68" s="115">
        <f t="shared" si="20"/>
        <v>0</v>
      </c>
      <c r="G68" s="163"/>
      <c r="H68" s="162"/>
      <c r="I68" s="115">
        <f t="shared" si="21"/>
        <v>0</v>
      </c>
      <c r="J68" s="164"/>
      <c r="M68" s="161">
        <f t="shared" si="15"/>
        <v>45078</v>
      </c>
      <c r="N68" s="166"/>
      <c r="O68" s="166"/>
      <c r="P68" s="166"/>
      <c r="Q68" s="166"/>
      <c r="R68" s="166"/>
      <c r="S68" s="166"/>
      <c r="T68" s="166"/>
      <c r="U68" s="166"/>
      <c r="V68" s="166"/>
      <c r="W68" s="166"/>
      <c r="X68" s="166"/>
      <c r="Y68" s="166"/>
      <c r="Z68" s="166"/>
      <c r="AA68" s="166"/>
      <c r="AB68" s="166"/>
      <c r="AC68" s="137">
        <f t="shared" si="22"/>
        <v>0</v>
      </c>
      <c r="AD68" s="167"/>
    </row>
    <row r="69" spans="2:30" outlineLevel="1" x14ac:dyDescent="0.25">
      <c r="B69" s="160" t="str">
        <f>IF(C69&gt;0,IFERROR(_xlfn.IFS(D69&lt;=DATE(YEAR('Basisdaten zum Projekt'!$E$12),MONTH('Basisdaten zum Projekt'!$E$12),1),'Basisdaten zum Projekt'!$A$12,D69&lt;=DATE(YEAR('Basisdaten zum Projekt'!$E$13),MONTH('Basisdaten zum Projekt'!$E$13),1),'Basisdaten zum Projekt'!$A$13,D69&lt;=DATE(YEAR('Basisdaten zum Projekt'!$E$14),MONTH('Basisdaten zum Projekt'!$E$14),1),'Basisdaten zum Projekt'!$A$14,D69&lt;=DATE(YEAR('Basisdaten zum Projekt'!$E$15),MONTH('Basisdaten zum Projekt'!$E$15),1),'Basisdaten zum Projekt'!$A$15,D69&lt;=DATE(YEAR('Basisdaten zum Projekt'!$E$16),MONTH('Basisdaten zum Projekt'!$E$16),1),'Basisdaten zum Projekt'!$A$16),""),"")</f>
        <v>P2</v>
      </c>
      <c r="C69" s="160">
        <f>IF(C68&gt;0,C68+1,IF(DATE(YEAR('Basisdaten zum Projekt'!$C$5),MONTH('Basisdaten zum Projekt'!$C$5),1)=D69,1,0))</f>
        <v>16</v>
      </c>
      <c r="D69" s="161">
        <f t="shared" si="23"/>
        <v>45108</v>
      </c>
      <c r="E69" s="162"/>
      <c r="F69" s="115">
        <f t="shared" si="20"/>
        <v>0</v>
      </c>
      <c r="G69" s="163"/>
      <c r="H69" s="162"/>
      <c r="I69" s="115">
        <f t="shared" si="21"/>
        <v>0</v>
      </c>
      <c r="J69" s="164"/>
      <c r="M69" s="161">
        <f t="shared" si="15"/>
        <v>45108</v>
      </c>
      <c r="N69" s="166"/>
      <c r="O69" s="166"/>
      <c r="P69" s="166"/>
      <c r="Q69" s="166"/>
      <c r="R69" s="166"/>
      <c r="S69" s="166"/>
      <c r="T69" s="166"/>
      <c r="U69" s="166"/>
      <c r="V69" s="166"/>
      <c r="W69" s="166"/>
      <c r="X69" s="166"/>
      <c r="Y69" s="166"/>
      <c r="Z69" s="166"/>
      <c r="AA69" s="166"/>
      <c r="AB69" s="166"/>
      <c r="AC69" s="137">
        <f t="shared" si="22"/>
        <v>0</v>
      </c>
      <c r="AD69" s="167"/>
    </row>
    <row r="70" spans="2:30" outlineLevel="1" x14ac:dyDescent="0.25">
      <c r="B70" s="160" t="str">
        <f>IF(C70&gt;0,IFERROR(_xlfn.IFS(D70&lt;=DATE(YEAR('Basisdaten zum Projekt'!$E$12),MONTH('Basisdaten zum Projekt'!$E$12),1),'Basisdaten zum Projekt'!$A$12,D70&lt;=DATE(YEAR('Basisdaten zum Projekt'!$E$13),MONTH('Basisdaten zum Projekt'!$E$13),1),'Basisdaten zum Projekt'!$A$13,D70&lt;=DATE(YEAR('Basisdaten zum Projekt'!$E$14),MONTH('Basisdaten zum Projekt'!$E$14),1),'Basisdaten zum Projekt'!$A$14,D70&lt;=DATE(YEAR('Basisdaten zum Projekt'!$E$15),MONTH('Basisdaten zum Projekt'!$E$15),1),'Basisdaten zum Projekt'!$A$15,D70&lt;=DATE(YEAR('Basisdaten zum Projekt'!$E$16),MONTH('Basisdaten zum Projekt'!$E$16),1),'Basisdaten zum Projekt'!$A$16),""),"")</f>
        <v>P2</v>
      </c>
      <c r="C70" s="160">
        <f>IF(C69&gt;0,C69+1,IF(DATE(YEAR('Basisdaten zum Projekt'!$C$5),MONTH('Basisdaten zum Projekt'!$C$5),1)=D70,1,0))</f>
        <v>17</v>
      </c>
      <c r="D70" s="161">
        <f t="shared" si="23"/>
        <v>45139</v>
      </c>
      <c r="E70" s="162"/>
      <c r="F70" s="115">
        <f t="shared" si="20"/>
        <v>0</v>
      </c>
      <c r="G70" s="163"/>
      <c r="H70" s="162"/>
      <c r="I70" s="115">
        <f t="shared" si="21"/>
        <v>0</v>
      </c>
      <c r="J70" s="164"/>
      <c r="M70" s="161">
        <f t="shared" si="15"/>
        <v>45139</v>
      </c>
      <c r="N70" s="166"/>
      <c r="O70" s="166"/>
      <c r="P70" s="166"/>
      <c r="Q70" s="166"/>
      <c r="R70" s="166"/>
      <c r="S70" s="166"/>
      <c r="T70" s="166"/>
      <c r="U70" s="166"/>
      <c r="V70" s="166"/>
      <c r="W70" s="166"/>
      <c r="X70" s="166"/>
      <c r="Y70" s="166"/>
      <c r="Z70" s="166"/>
      <c r="AA70" s="166"/>
      <c r="AB70" s="166"/>
      <c r="AC70" s="137">
        <f t="shared" si="22"/>
        <v>0</v>
      </c>
      <c r="AD70" s="167"/>
    </row>
    <row r="71" spans="2:30" outlineLevel="1" x14ac:dyDescent="0.25">
      <c r="B71" s="160" t="str">
        <f>IF(C71&gt;0,IFERROR(_xlfn.IFS(D71&lt;=DATE(YEAR('Basisdaten zum Projekt'!$E$12),MONTH('Basisdaten zum Projekt'!$E$12),1),'Basisdaten zum Projekt'!$A$12,D71&lt;=DATE(YEAR('Basisdaten zum Projekt'!$E$13),MONTH('Basisdaten zum Projekt'!$E$13),1),'Basisdaten zum Projekt'!$A$13,D71&lt;=DATE(YEAR('Basisdaten zum Projekt'!$E$14),MONTH('Basisdaten zum Projekt'!$E$14),1),'Basisdaten zum Projekt'!$A$14,D71&lt;=DATE(YEAR('Basisdaten zum Projekt'!$E$15),MONTH('Basisdaten zum Projekt'!$E$15),1),'Basisdaten zum Projekt'!$A$15,D71&lt;=DATE(YEAR('Basisdaten zum Projekt'!$E$16),MONTH('Basisdaten zum Projekt'!$E$16),1),'Basisdaten zum Projekt'!$A$16),""),"")</f>
        <v>P2</v>
      </c>
      <c r="C71" s="160">
        <f>IF(C70&gt;0,C70+1,IF(DATE(YEAR('Basisdaten zum Projekt'!$C$5),MONTH('Basisdaten zum Projekt'!$C$5),1)=D71,1,0))</f>
        <v>18</v>
      </c>
      <c r="D71" s="161">
        <f t="shared" si="23"/>
        <v>45170</v>
      </c>
      <c r="E71" s="162"/>
      <c r="F71" s="115">
        <f t="shared" si="20"/>
        <v>0</v>
      </c>
      <c r="G71" s="163"/>
      <c r="H71" s="162"/>
      <c r="I71" s="115">
        <f t="shared" si="21"/>
        <v>0</v>
      </c>
      <c r="J71" s="164"/>
      <c r="M71" s="161">
        <f t="shared" si="15"/>
        <v>45170</v>
      </c>
      <c r="N71" s="166"/>
      <c r="O71" s="166"/>
      <c r="P71" s="166"/>
      <c r="Q71" s="166"/>
      <c r="R71" s="166"/>
      <c r="S71" s="166"/>
      <c r="T71" s="166"/>
      <c r="U71" s="166"/>
      <c r="V71" s="166"/>
      <c r="W71" s="166"/>
      <c r="X71" s="166"/>
      <c r="Y71" s="166"/>
      <c r="Z71" s="166"/>
      <c r="AA71" s="166"/>
      <c r="AB71" s="166"/>
      <c r="AC71" s="137">
        <f t="shared" si="22"/>
        <v>0</v>
      </c>
      <c r="AD71" s="167"/>
    </row>
    <row r="72" spans="2:30" outlineLevel="1" x14ac:dyDescent="0.25">
      <c r="B72" s="160" t="str">
        <f>IF(C72&gt;0,IFERROR(_xlfn.IFS(D72&lt;=DATE(YEAR('Basisdaten zum Projekt'!$E$12),MONTH('Basisdaten zum Projekt'!$E$12),1),'Basisdaten zum Projekt'!$A$12,D72&lt;=DATE(YEAR('Basisdaten zum Projekt'!$E$13),MONTH('Basisdaten zum Projekt'!$E$13),1),'Basisdaten zum Projekt'!$A$13,D72&lt;=DATE(YEAR('Basisdaten zum Projekt'!$E$14),MONTH('Basisdaten zum Projekt'!$E$14),1),'Basisdaten zum Projekt'!$A$14,D72&lt;=DATE(YEAR('Basisdaten zum Projekt'!$E$15),MONTH('Basisdaten zum Projekt'!$E$15),1),'Basisdaten zum Projekt'!$A$15,D72&lt;=DATE(YEAR('Basisdaten zum Projekt'!$E$16),MONTH('Basisdaten zum Projekt'!$E$16),1),'Basisdaten zum Projekt'!$A$16),""),"")</f>
        <v>P2</v>
      </c>
      <c r="C72" s="160">
        <f>IF(C71&gt;0,C71+1,IF(DATE(YEAR('Basisdaten zum Projekt'!$C$5),MONTH('Basisdaten zum Projekt'!$C$5),1)=D72,1,0))</f>
        <v>19</v>
      </c>
      <c r="D72" s="161">
        <f t="shared" si="23"/>
        <v>45200</v>
      </c>
      <c r="E72" s="162"/>
      <c r="F72" s="115">
        <f t="shared" si="20"/>
        <v>0</v>
      </c>
      <c r="G72" s="163"/>
      <c r="H72" s="162"/>
      <c r="I72" s="115">
        <f t="shared" si="21"/>
        <v>0</v>
      </c>
      <c r="J72" s="164"/>
      <c r="M72" s="161">
        <f t="shared" si="15"/>
        <v>45200</v>
      </c>
      <c r="N72" s="166"/>
      <c r="O72" s="166"/>
      <c r="P72" s="166"/>
      <c r="Q72" s="166"/>
      <c r="R72" s="166"/>
      <c r="S72" s="166"/>
      <c r="T72" s="166"/>
      <c r="U72" s="166"/>
      <c r="V72" s="166"/>
      <c r="W72" s="166"/>
      <c r="X72" s="166"/>
      <c r="Y72" s="166"/>
      <c r="Z72" s="166"/>
      <c r="AA72" s="166"/>
      <c r="AB72" s="166"/>
      <c r="AC72" s="137">
        <f t="shared" si="22"/>
        <v>0</v>
      </c>
      <c r="AD72" s="167"/>
    </row>
    <row r="73" spans="2:30" outlineLevel="1" x14ac:dyDescent="0.25">
      <c r="B73" s="160" t="str">
        <f>IF(C73&gt;0,IFERROR(_xlfn.IFS(D73&lt;=DATE(YEAR('Basisdaten zum Projekt'!$E$12),MONTH('Basisdaten zum Projekt'!$E$12),1),'Basisdaten zum Projekt'!$A$12,D73&lt;=DATE(YEAR('Basisdaten zum Projekt'!$E$13),MONTH('Basisdaten zum Projekt'!$E$13),1),'Basisdaten zum Projekt'!$A$13,D73&lt;=DATE(YEAR('Basisdaten zum Projekt'!$E$14),MONTH('Basisdaten zum Projekt'!$E$14),1),'Basisdaten zum Projekt'!$A$14,D73&lt;=DATE(YEAR('Basisdaten zum Projekt'!$E$15),MONTH('Basisdaten zum Projekt'!$E$15),1),'Basisdaten zum Projekt'!$A$15,D73&lt;=DATE(YEAR('Basisdaten zum Projekt'!$E$16),MONTH('Basisdaten zum Projekt'!$E$16),1),'Basisdaten zum Projekt'!$A$16),""),"")</f>
        <v>P2</v>
      </c>
      <c r="C73" s="160">
        <f>IF(C72&gt;0,C72+1,IF(DATE(YEAR('Basisdaten zum Projekt'!$C$5),MONTH('Basisdaten zum Projekt'!$C$5),1)=D73,1,0))</f>
        <v>20</v>
      </c>
      <c r="D73" s="161">
        <f t="shared" si="23"/>
        <v>45231</v>
      </c>
      <c r="E73" s="162"/>
      <c r="F73" s="115">
        <f t="shared" si="20"/>
        <v>0</v>
      </c>
      <c r="G73" s="163"/>
      <c r="H73" s="162"/>
      <c r="I73" s="115">
        <f t="shared" si="21"/>
        <v>0</v>
      </c>
      <c r="J73" s="164"/>
      <c r="M73" s="161">
        <f t="shared" si="15"/>
        <v>45231</v>
      </c>
      <c r="N73" s="166"/>
      <c r="O73" s="166"/>
      <c r="P73" s="166"/>
      <c r="Q73" s="166"/>
      <c r="R73" s="166"/>
      <c r="S73" s="166"/>
      <c r="T73" s="166"/>
      <c r="U73" s="166"/>
      <c r="V73" s="166"/>
      <c r="W73" s="166"/>
      <c r="X73" s="166"/>
      <c r="Y73" s="166"/>
      <c r="Z73" s="166"/>
      <c r="AA73" s="166"/>
      <c r="AB73" s="166"/>
      <c r="AC73" s="137">
        <f t="shared" si="22"/>
        <v>0</v>
      </c>
      <c r="AD73" s="167"/>
    </row>
    <row r="74" spans="2:30" outlineLevel="1" x14ac:dyDescent="0.25">
      <c r="B74" s="160" t="str">
        <f>IF(C74&gt;0,IFERROR(_xlfn.IFS(D74&lt;=DATE(YEAR('Basisdaten zum Projekt'!$E$12),MONTH('Basisdaten zum Projekt'!$E$12),1),'Basisdaten zum Projekt'!$A$12,D74&lt;=DATE(YEAR('Basisdaten zum Projekt'!$E$13),MONTH('Basisdaten zum Projekt'!$E$13),1),'Basisdaten zum Projekt'!$A$13,D74&lt;=DATE(YEAR('Basisdaten zum Projekt'!$E$14),MONTH('Basisdaten zum Projekt'!$E$14),1),'Basisdaten zum Projekt'!$A$14,D74&lt;=DATE(YEAR('Basisdaten zum Projekt'!$E$15),MONTH('Basisdaten zum Projekt'!$E$15),1),'Basisdaten zum Projekt'!$A$15,D74&lt;=DATE(YEAR('Basisdaten zum Projekt'!$E$16),MONTH('Basisdaten zum Projekt'!$E$16),1),'Basisdaten zum Projekt'!$A$16),""),"")</f>
        <v>P2</v>
      </c>
      <c r="C74" s="160">
        <f>IF(C73&gt;0,C73+1,IF(DATE(YEAR('Basisdaten zum Projekt'!$C$5),MONTH('Basisdaten zum Projekt'!$C$5),1)=D74,1,0))</f>
        <v>21</v>
      </c>
      <c r="D74" s="161">
        <f t="shared" si="23"/>
        <v>45261</v>
      </c>
      <c r="E74" s="162"/>
      <c r="F74" s="115">
        <f t="shared" si="20"/>
        <v>0</v>
      </c>
      <c r="G74" s="163"/>
      <c r="H74" s="162"/>
      <c r="I74" s="115">
        <f t="shared" si="21"/>
        <v>0</v>
      </c>
      <c r="J74" s="164"/>
      <c r="M74" s="161">
        <f t="shared" si="15"/>
        <v>45261</v>
      </c>
      <c r="N74" s="166"/>
      <c r="O74" s="166"/>
      <c r="P74" s="166"/>
      <c r="Q74" s="166"/>
      <c r="R74" s="166"/>
      <c r="S74" s="166"/>
      <c r="T74" s="166"/>
      <c r="U74" s="166"/>
      <c r="V74" s="166"/>
      <c r="W74" s="166"/>
      <c r="X74" s="166"/>
      <c r="Y74" s="166"/>
      <c r="Z74" s="166"/>
      <c r="AA74" s="166"/>
      <c r="AB74" s="166"/>
      <c r="AC74" s="137">
        <f t="shared" si="22"/>
        <v>0</v>
      </c>
      <c r="AD74" s="167"/>
    </row>
    <row r="75" spans="2:30" x14ac:dyDescent="0.25">
      <c r="B75" s="169"/>
      <c r="C75" s="170"/>
      <c r="D75" s="171">
        <f>D74</f>
        <v>45261</v>
      </c>
      <c r="E75" s="172"/>
      <c r="F75" s="173">
        <f>SUM(F63:F74)</f>
        <v>35.833333333333336</v>
      </c>
      <c r="G75" s="174">
        <f>SUM(G63:G74)</f>
        <v>12553.14</v>
      </c>
      <c r="H75" s="187"/>
      <c r="I75" s="173">
        <f>SUM(I63:I74)</f>
        <v>35.833333333333336</v>
      </c>
      <c r="J75" s="174">
        <f>SUM(J63:J74)</f>
        <v>12553.14</v>
      </c>
      <c r="M75" s="171">
        <f t="shared" si="15"/>
        <v>45261</v>
      </c>
      <c r="N75" s="177">
        <f>SUM(N63:N74)</f>
        <v>215.2</v>
      </c>
      <c r="O75" s="177">
        <f>SUM(O63:O74)</f>
        <v>0</v>
      </c>
      <c r="P75" s="177">
        <f>SUM(P63:P74)</f>
        <v>0</v>
      </c>
      <c r="Q75" s="177">
        <f>SUM(Q63:Q74)</f>
        <v>129.39999999999998</v>
      </c>
      <c r="R75" s="177">
        <f>SUM(R63:R74)</f>
        <v>0</v>
      </c>
      <c r="S75" s="177">
        <f t="shared" ref="S75:AB75" si="24">SUM(S63:S74)</f>
        <v>0</v>
      </c>
      <c r="T75" s="177">
        <f t="shared" si="24"/>
        <v>0</v>
      </c>
      <c r="U75" s="177">
        <f t="shared" si="24"/>
        <v>0</v>
      </c>
      <c r="V75" s="177">
        <f t="shared" si="24"/>
        <v>0</v>
      </c>
      <c r="W75" s="177">
        <f t="shared" si="24"/>
        <v>0</v>
      </c>
      <c r="X75" s="177">
        <f t="shared" si="24"/>
        <v>0</v>
      </c>
      <c r="Y75" s="177">
        <f t="shared" si="24"/>
        <v>0</v>
      </c>
      <c r="Z75" s="177">
        <f t="shared" si="24"/>
        <v>0</v>
      </c>
      <c r="AA75" s="177">
        <f t="shared" si="24"/>
        <v>0</v>
      </c>
      <c r="AB75" s="177">
        <f t="shared" si="24"/>
        <v>0</v>
      </c>
      <c r="AC75" s="177">
        <f>SUM(AC63:AC74)</f>
        <v>344.59999999999997</v>
      </c>
      <c r="AD75" s="167"/>
    </row>
    <row r="76" spans="2:30" ht="28.5" customHeight="1" x14ac:dyDescent="0.25">
      <c r="B76" s="19"/>
      <c r="C76" s="19"/>
      <c r="N76" s="178">
        <f>IFERROR(N75/$H$6,0)</f>
        <v>27.80361757105943</v>
      </c>
      <c r="O76" s="178">
        <f>IFERROR(O75/$H$6,0)</f>
        <v>0</v>
      </c>
      <c r="P76" s="178">
        <f>IFERROR(P75/$H$6,0)</f>
        <v>0</v>
      </c>
      <c r="Q76" s="178">
        <f>IFERROR(Q75/$H$6,0)</f>
        <v>16.718346253229971</v>
      </c>
      <c r="R76" s="178">
        <f>IFERROR(R75/$H$6,0)</f>
        <v>0</v>
      </c>
      <c r="S76" s="178">
        <f t="shared" ref="S76:AB76" si="25">IFERROR(S75/$H$6,0)</f>
        <v>0</v>
      </c>
      <c r="T76" s="178">
        <f t="shared" si="25"/>
        <v>0</v>
      </c>
      <c r="U76" s="178">
        <f t="shared" si="25"/>
        <v>0</v>
      </c>
      <c r="V76" s="178">
        <f t="shared" si="25"/>
        <v>0</v>
      </c>
      <c r="W76" s="178">
        <f t="shared" si="25"/>
        <v>0</v>
      </c>
      <c r="X76" s="178">
        <f t="shared" si="25"/>
        <v>0</v>
      </c>
      <c r="Y76" s="178">
        <f t="shared" si="25"/>
        <v>0</v>
      </c>
      <c r="Z76" s="178">
        <f t="shared" si="25"/>
        <v>0</v>
      </c>
      <c r="AA76" s="178">
        <f t="shared" si="25"/>
        <v>0</v>
      </c>
      <c r="AB76" s="178">
        <f t="shared" si="25"/>
        <v>0</v>
      </c>
      <c r="AC76" s="178">
        <f>IFERROR(AC75/$H$6,0)</f>
        <v>44.521963824289401</v>
      </c>
      <c r="AD76" s="180" t="s">
        <v>370</v>
      </c>
    </row>
    <row r="77" spans="2:30" x14ac:dyDescent="0.25">
      <c r="B77" s="19"/>
      <c r="C77" s="19"/>
      <c r="N77" s="181"/>
      <c r="O77" s="181"/>
      <c r="P77" s="181"/>
      <c r="Q77" s="181"/>
      <c r="R77" s="181"/>
      <c r="S77" s="281"/>
      <c r="T77" s="282"/>
      <c r="U77" s="283"/>
      <c r="V77" s="283"/>
      <c r="W77" s="283"/>
      <c r="X77" s="283"/>
      <c r="Y77" s="283"/>
      <c r="Z77" s="283"/>
      <c r="AA77" s="283"/>
      <c r="AB77" s="284"/>
      <c r="AC77" s="181"/>
      <c r="AD77" s="182"/>
    </row>
    <row r="78" spans="2:30" outlineLevel="1" x14ac:dyDescent="0.25">
      <c r="B78" s="160" t="str">
        <f>IF(C78&gt;0,IFERROR(_xlfn.IFS(D78&lt;=DATE(YEAR('Basisdaten zum Projekt'!$E$12),MONTH('Basisdaten zum Projekt'!$E$12),1),'Basisdaten zum Projekt'!$A$12,D78&lt;=DATE(YEAR('Basisdaten zum Projekt'!$E$13),MONTH('Basisdaten zum Projekt'!$E$13),1),'Basisdaten zum Projekt'!$A$13,D78&lt;=DATE(YEAR('Basisdaten zum Projekt'!$E$14),MONTH('Basisdaten zum Projekt'!$E$14),1),'Basisdaten zum Projekt'!$A$14,D78&lt;=DATE(YEAR('Basisdaten zum Projekt'!$E$15),MONTH('Basisdaten zum Projekt'!$E$15),1),'Basisdaten zum Projekt'!$A$15,D78&lt;=DATE(YEAR('Basisdaten zum Projekt'!$E$16),MONTH('Basisdaten zum Projekt'!$E$16),1),'Basisdaten zum Projekt'!$A$16),""),"")</f>
        <v>P2</v>
      </c>
      <c r="C78" s="160">
        <f>IF(C74&gt;0,C74+1,IF(DATE(YEAR('Basisdaten zum Projekt'!$C$5),MONTH('Basisdaten zum Projekt'!$C$5),1)=D78,1,0))</f>
        <v>22</v>
      </c>
      <c r="D78" s="161">
        <f>DATE(YEAR(D74),MONTH(D74)+1,DAY(D74))</f>
        <v>45292</v>
      </c>
      <c r="E78" s="183"/>
      <c r="F78" s="184">
        <f t="shared" ref="F78:F89" si="26">215/12*E78</f>
        <v>0</v>
      </c>
      <c r="G78" s="185"/>
      <c r="H78" s="183"/>
      <c r="I78" s="184">
        <f t="shared" ref="I78:I89" si="27">215/12*H78</f>
        <v>0</v>
      </c>
      <c r="J78" s="186"/>
      <c r="M78" s="161">
        <f t="shared" si="15"/>
        <v>45292</v>
      </c>
      <c r="N78" s="166"/>
      <c r="O78" s="166"/>
      <c r="P78" s="166"/>
      <c r="Q78" s="166"/>
      <c r="R78" s="166"/>
      <c r="S78" s="166"/>
      <c r="T78" s="166"/>
      <c r="U78" s="166"/>
      <c r="V78" s="166"/>
      <c r="W78" s="166"/>
      <c r="X78" s="166"/>
      <c r="Y78" s="166"/>
      <c r="Z78" s="166"/>
      <c r="AA78" s="166"/>
      <c r="AB78" s="166"/>
      <c r="AC78" s="137">
        <f t="shared" ref="AC78:AC89" si="28">SUM(N78:AB78)</f>
        <v>0</v>
      </c>
      <c r="AD78" s="167"/>
    </row>
    <row r="79" spans="2:30" outlineLevel="1" x14ac:dyDescent="0.25">
      <c r="B79" s="160" t="str">
        <f>IF(C79&gt;0,IFERROR(_xlfn.IFS(D79&lt;=DATE(YEAR('Basisdaten zum Projekt'!$E$12),MONTH('Basisdaten zum Projekt'!$E$12),1),'Basisdaten zum Projekt'!$A$12,D79&lt;=DATE(YEAR('Basisdaten zum Projekt'!$E$13),MONTH('Basisdaten zum Projekt'!$E$13),1),'Basisdaten zum Projekt'!$A$13,D79&lt;=DATE(YEAR('Basisdaten zum Projekt'!$E$14),MONTH('Basisdaten zum Projekt'!$E$14),1),'Basisdaten zum Projekt'!$A$14,D79&lt;=DATE(YEAR('Basisdaten zum Projekt'!$E$15),MONTH('Basisdaten zum Projekt'!$E$15),1),'Basisdaten zum Projekt'!$A$15,D79&lt;=DATE(YEAR('Basisdaten zum Projekt'!$E$16),MONTH('Basisdaten zum Projekt'!$E$16),1),'Basisdaten zum Projekt'!$A$16),""),"")</f>
        <v>P2</v>
      </c>
      <c r="C79" s="160">
        <f>IF(C78&gt;0,C78+1,IF(DATE(YEAR('Basisdaten zum Projekt'!$C$5),MONTH('Basisdaten zum Projekt'!$C$5),1)=D79,1,0))</f>
        <v>23</v>
      </c>
      <c r="D79" s="161">
        <f t="shared" ref="D79:D89" si="29">DATE(YEAR(D78),MONTH(D78)+1,DAY(D78))</f>
        <v>45323</v>
      </c>
      <c r="E79" s="162"/>
      <c r="F79" s="115">
        <f t="shared" si="26"/>
        <v>0</v>
      </c>
      <c r="G79" s="163"/>
      <c r="H79" s="162"/>
      <c r="I79" s="115">
        <f t="shared" si="27"/>
        <v>0</v>
      </c>
      <c r="J79" s="164"/>
      <c r="M79" s="161">
        <f t="shared" si="15"/>
        <v>45323</v>
      </c>
      <c r="N79" s="166"/>
      <c r="O79" s="166"/>
      <c r="P79" s="166"/>
      <c r="Q79" s="166"/>
      <c r="R79" s="166"/>
      <c r="S79" s="166"/>
      <c r="T79" s="166"/>
      <c r="U79" s="166"/>
      <c r="V79" s="166"/>
      <c r="W79" s="166"/>
      <c r="X79" s="166"/>
      <c r="Y79" s="166"/>
      <c r="Z79" s="166"/>
      <c r="AA79" s="166"/>
      <c r="AB79" s="166"/>
      <c r="AC79" s="137">
        <f t="shared" si="28"/>
        <v>0</v>
      </c>
      <c r="AD79" s="167"/>
    </row>
    <row r="80" spans="2:30" outlineLevel="1" x14ac:dyDescent="0.25">
      <c r="B80" s="160" t="str">
        <f>IF(C80&gt;0,IFERROR(_xlfn.IFS(D80&lt;=DATE(YEAR('Basisdaten zum Projekt'!$E$12),MONTH('Basisdaten zum Projekt'!$E$12),1),'Basisdaten zum Projekt'!$A$12,D80&lt;=DATE(YEAR('Basisdaten zum Projekt'!$E$13),MONTH('Basisdaten zum Projekt'!$E$13),1),'Basisdaten zum Projekt'!$A$13,D80&lt;=DATE(YEAR('Basisdaten zum Projekt'!$E$14),MONTH('Basisdaten zum Projekt'!$E$14),1),'Basisdaten zum Projekt'!$A$14,D80&lt;=DATE(YEAR('Basisdaten zum Projekt'!$E$15),MONTH('Basisdaten zum Projekt'!$E$15),1),'Basisdaten zum Projekt'!$A$15,D80&lt;=DATE(YEAR('Basisdaten zum Projekt'!$E$16),MONTH('Basisdaten zum Projekt'!$E$16),1),'Basisdaten zum Projekt'!$A$16),""),"")</f>
        <v>P2</v>
      </c>
      <c r="C80" s="160">
        <f>IF(C79&gt;0,C79+1,IF(DATE(YEAR('Basisdaten zum Projekt'!$C$5),MONTH('Basisdaten zum Projekt'!$C$5),1)=D80,1,0))</f>
        <v>24</v>
      </c>
      <c r="D80" s="161">
        <f t="shared" si="29"/>
        <v>45352</v>
      </c>
      <c r="E80" s="162"/>
      <c r="F80" s="115">
        <f t="shared" si="26"/>
        <v>0</v>
      </c>
      <c r="G80" s="163"/>
      <c r="H80" s="162"/>
      <c r="I80" s="115">
        <f t="shared" si="27"/>
        <v>0</v>
      </c>
      <c r="J80" s="164"/>
      <c r="M80" s="161">
        <f t="shared" si="15"/>
        <v>45352</v>
      </c>
      <c r="N80" s="166"/>
      <c r="O80" s="166"/>
      <c r="P80" s="166"/>
      <c r="Q80" s="166"/>
      <c r="R80" s="166"/>
      <c r="S80" s="166"/>
      <c r="T80" s="166"/>
      <c r="U80" s="166"/>
      <c r="V80" s="166"/>
      <c r="W80" s="166"/>
      <c r="X80" s="166"/>
      <c r="Y80" s="166"/>
      <c r="Z80" s="166"/>
      <c r="AA80" s="166"/>
      <c r="AB80" s="166"/>
      <c r="AC80" s="137">
        <f t="shared" si="28"/>
        <v>0</v>
      </c>
      <c r="AD80" s="167"/>
    </row>
    <row r="81" spans="2:30" outlineLevel="1" x14ac:dyDescent="0.25">
      <c r="B81" s="160" t="str">
        <f>IF(C81&gt;0,IFERROR(_xlfn.IFS(D81&lt;=DATE(YEAR('Basisdaten zum Projekt'!$E$12),MONTH('Basisdaten zum Projekt'!$E$12),1),'Basisdaten zum Projekt'!$A$12,D81&lt;=DATE(YEAR('Basisdaten zum Projekt'!$E$13),MONTH('Basisdaten zum Projekt'!$E$13),1),'Basisdaten zum Projekt'!$A$13,D81&lt;=DATE(YEAR('Basisdaten zum Projekt'!$E$14),MONTH('Basisdaten zum Projekt'!$E$14),1),'Basisdaten zum Projekt'!$A$14,D81&lt;=DATE(YEAR('Basisdaten zum Projekt'!$E$15),MONTH('Basisdaten zum Projekt'!$E$15),1),'Basisdaten zum Projekt'!$A$15,D81&lt;=DATE(YEAR('Basisdaten zum Projekt'!$E$16),MONTH('Basisdaten zum Projekt'!$E$16),1),'Basisdaten zum Projekt'!$A$16),""),"")</f>
        <v>P2</v>
      </c>
      <c r="C81" s="160">
        <f>IF(C80&gt;0,C80+1,IF(DATE(YEAR('Basisdaten zum Projekt'!$C$5),MONTH('Basisdaten zum Projekt'!$C$5),1)=D81,1,0))</f>
        <v>25</v>
      </c>
      <c r="D81" s="161">
        <f t="shared" si="29"/>
        <v>45383</v>
      </c>
      <c r="E81" s="162"/>
      <c r="F81" s="115">
        <f t="shared" si="26"/>
        <v>0</v>
      </c>
      <c r="G81" s="163"/>
      <c r="H81" s="162"/>
      <c r="I81" s="115">
        <f t="shared" si="27"/>
        <v>0</v>
      </c>
      <c r="J81" s="164"/>
      <c r="M81" s="161">
        <f t="shared" si="15"/>
        <v>45383</v>
      </c>
      <c r="N81" s="166"/>
      <c r="O81" s="166"/>
      <c r="P81" s="166"/>
      <c r="Q81" s="166"/>
      <c r="R81" s="166"/>
      <c r="S81" s="166"/>
      <c r="T81" s="166"/>
      <c r="U81" s="166"/>
      <c r="V81" s="166"/>
      <c r="W81" s="166"/>
      <c r="X81" s="166"/>
      <c r="Y81" s="166"/>
      <c r="Z81" s="166"/>
      <c r="AA81" s="166"/>
      <c r="AB81" s="166"/>
      <c r="AC81" s="137">
        <f t="shared" si="28"/>
        <v>0</v>
      </c>
      <c r="AD81" s="167"/>
    </row>
    <row r="82" spans="2:30" outlineLevel="1" x14ac:dyDescent="0.25">
      <c r="B82" s="160" t="str">
        <f>IF(C82&gt;0,IFERROR(_xlfn.IFS(D82&lt;=DATE(YEAR('Basisdaten zum Projekt'!$E$12),MONTH('Basisdaten zum Projekt'!$E$12),1),'Basisdaten zum Projekt'!$A$12,D82&lt;=DATE(YEAR('Basisdaten zum Projekt'!$E$13),MONTH('Basisdaten zum Projekt'!$E$13),1),'Basisdaten zum Projekt'!$A$13,D82&lt;=DATE(YEAR('Basisdaten zum Projekt'!$E$14),MONTH('Basisdaten zum Projekt'!$E$14),1),'Basisdaten zum Projekt'!$A$14,D82&lt;=DATE(YEAR('Basisdaten zum Projekt'!$E$15),MONTH('Basisdaten zum Projekt'!$E$15),1),'Basisdaten zum Projekt'!$A$15,D82&lt;=DATE(YEAR('Basisdaten zum Projekt'!$E$16),MONTH('Basisdaten zum Projekt'!$E$16),1),'Basisdaten zum Projekt'!$A$16),""),"")</f>
        <v>P2</v>
      </c>
      <c r="C82" s="160">
        <f>IF(C81&gt;0,C81+1,IF(DATE(YEAR('Basisdaten zum Projekt'!$C$5),MONTH('Basisdaten zum Projekt'!$C$5),1)=D82,1,0))</f>
        <v>26</v>
      </c>
      <c r="D82" s="161">
        <f t="shared" si="29"/>
        <v>45413</v>
      </c>
      <c r="E82" s="162"/>
      <c r="F82" s="115">
        <f t="shared" si="26"/>
        <v>0</v>
      </c>
      <c r="G82" s="163"/>
      <c r="H82" s="162"/>
      <c r="I82" s="115">
        <f t="shared" si="27"/>
        <v>0</v>
      </c>
      <c r="J82" s="164"/>
      <c r="M82" s="161">
        <f t="shared" si="15"/>
        <v>45413</v>
      </c>
      <c r="N82" s="166"/>
      <c r="O82" s="166"/>
      <c r="P82" s="166"/>
      <c r="Q82" s="166"/>
      <c r="R82" s="166"/>
      <c r="S82" s="166"/>
      <c r="T82" s="166"/>
      <c r="U82" s="166"/>
      <c r="V82" s="166"/>
      <c r="W82" s="166"/>
      <c r="X82" s="166"/>
      <c r="Y82" s="166"/>
      <c r="Z82" s="166"/>
      <c r="AA82" s="166"/>
      <c r="AB82" s="166"/>
      <c r="AC82" s="137">
        <f t="shared" si="28"/>
        <v>0</v>
      </c>
      <c r="AD82" s="167"/>
    </row>
    <row r="83" spans="2:30" outlineLevel="1" x14ac:dyDescent="0.25">
      <c r="B83" s="160" t="str">
        <f>IF(C83&gt;0,IFERROR(_xlfn.IFS(D83&lt;=DATE(YEAR('Basisdaten zum Projekt'!$E$12),MONTH('Basisdaten zum Projekt'!$E$12),1),'Basisdaten zum Projekt'!$A$12,D83&lt;=DATE(YEAR('Basisdaten zum Projekt'!$E$13),MONTH('Basisdaten zum Projekt'!$E$13),1),'Basisdaten zum Projekt'!$A$13,D83&lt;=DATE(YEAR('Basisdaten zum Projekt'!$E$14),MONTH('Basisdaten zum Projekt'!$E$14),1),'Basisdaten zum Projekt'!$A$14,D83&lt;=DATE(YEAR('Basisdaten zum Projekt'!$E$15),MONTH('Basisdaten zum Projekt'!$E$15),1),'Basisdaten zum Projekt'!$A$15,D83&lt;=DATE(YEAR('Basisdaten zum Projekt'!$E$16),MONTH('Basisdaten zum Projekt'!$E$16),1),'Basisdaten zum Projekt'!$A$16),""),"")</f>
        <v>P2</v>
      </c>
      <c r="C83" s="160">
        <f>IF(C82&gt;0,C82+1,IF(DATE(YEAR('Basisdaten zum Projekt'!$C$5),MONTH('Basisdaten zum Projekt'!$C$5),1)=D83,1,0))</f>
        <v>27</v>
      </c>
      <c r="D83" s="161">
        <f t="shared" si="29"/>
        <v>45444</v>
      </c>
      <c r="E83" s="162"/>
      <c r="F83" s="115">
        <f t="shared" si="26"/>
        <v>0</v>
      </c>
      <c r="G83" s="163"/>
      <c r="H83" s="162"/>
      <c r="I83" s="115">
        <f t="shared" si="27"/>
        <v>0</v>
      </c>
      <c r="J83" s="164"/>
      <c r="M83" s="161">
        <f t="shared" si="15"/>
        <v>45444</v>
      </c>
      <c r="N83" s="166"/>
      <c r="O83" s="166"/>
      <c r="P83" s="166"/>
      <c r="Q83" s="166"/>
      <c r="R83" s="166"/>
      <c r="S83" s="166"/>
      <c r="T83" s="166"/>
      <c r="U83" s="166"/>
      <c r="V83" s="166"/>
      <c r="W83" s="166"/>
      <c r="X83" s="166"/>
      <c r="Y83" s="166"/>
      <c r="Z83" s="166"/>
      <c r="AA83" s="166"/>
      <c r="AB83" s="166"/>
      <c r="AC83" s="137">
        <f t="shared" si="28"/>
        <v>0</v>
      </c>
      <c r="AD83" s="167"/>
    </row>
    <row r="84" spans="2:30" outlineLevel="1" x14ac:dyDescent="0.25">
      <c r="B84" s="160" t="str">
        <f>IF(C84&gt;0,IFERROR(_xlfn.IFS(D84&lt;=DATE(YEAR('Basisdaten zum Projekt'!$E$12),MONTH('Basisdaten zum Projekt'!$E$12),1),'Basisdaten zum Projekt'!$A$12,D84&lt;=DATE(YEAR('Basisdaten zum Projekt'!$E$13),MONTH('Basisdaten zum Projekt'!$E$13),1),'Basisdaten zum Projekt'!$A$13,D84&lt;=DATE(YEAR('Basisdaten zum Projekt'!$E$14),MONTH('Basisdaten zum Projekt'!$E$14),1),'Basisdaten zum Projekt'!$A$14,D84&lt;=DATE(YEAR('Basisdaten zum Projekt'!$E$15),MONTH('Basisdaten zum Projekt'!$E$15),1),'Basisdaten zum Projekt'!$A$15,D84&lt;=DATE(YEAR('Basisdaten zum Projekt'!$E$16),MONTH('Basisdaten zum Projekt'!$E$16),1),'Basisdaten zum Projekt'!$A$16),""),"")</f>
        <v>P2</v>
      </c>
      <c r="C84" s="160">
        <f>IF(C83&gt;0,C83+1,IF(DATE(YEAR('Basisdaten zum Projekt'!$C$5),MONTH('Basisdaten zum Projekt'!$C$5),1)=D84,1,0))</f>
        <v>28</v>
      </c>
      <c r="D84" s="161">
        <f t="shared" si="29"/>
        <v>45474</v>
      </c>
      <c r="E84" s="162"/>
      <c r="F84" s="115">
        <f t="shared" si="26"/>
        <v>0</v>
      </c>
      <c r="G84" s="163"/>
      <c r="H84" s="162"/>
      <c r="I84" s="115">
        <f t="shared" si="27"/>
        <v>0</v>
      </c>
      <c r="J84" s="164"/>
      <c r="M84" s="161">
        <f t="shared" si="15"/>
        <v>45474</v>
      </c>
      <c r="N84" s="166"/>
      <c r="O84" s="166"/>
      <c r="P84" s="166"/>
      <c r="Q84" s="166"/>
      <c r="R84" s="166"/>
      <c r="S84" s="166"/>
      <c r="T84" s="166"/>
      <c r="U84" s="166"/>
      <c r="V84" s="166"/>
      <c r="W84" s="166"/>
      <c r="X84" s="166"/>
      <c r="Y84" s="166"/>
      <c r="Z84" s="166"/>
      <c r="AA84" s="166"/>
      <c r="AB84" s="166"/>
      <c r="AC84" s="137">
        <f t="shared" si="28"/>
        <v>0</v>
      </c>
      <c r="AD84" s="167"/>
    </row>
    <row r="85" spans="2:30" outlineLevel="1" x14ac:dyDescent="0.25">
      <c r="B85" s="160" t="str">
        <f>IF(C85&gt;0,IFERROR(_xlfn.IFS(D85&lt;=DATE(YEAR('Basisdaten zum Projekt'!$E$12),MONTH('Basisdaten zum Projekt'!$E$12),1),'Basisdaten zum Projekt'!$A$12,D85&lt;=DATE(YEAR('Basisdaten zum Projekt'!$E$13),MONTH('Basisdaten zum Projekt'!$E$13),1),'Basisdaten zum Projekt'!$A$13,D85&lt;=DATE(YEAR('Basisdaten zum Projekt'!$E$14),MONTH('Basisdaten zum Projekt'!$E$14),1),'Basisdaten zum Projekt'!$A$14,D85&lt;=DATE(YEAR('Basisdaten zum Projekt'!$E$15),MONTH('Basisdaten zum Projekt'!$E$15),1),'Basisdaten zum Projekt'!$A$15,D85&lt;=DATE(YEAR('Basisdaten zum Projekt'!$E$16),MONTH('Basisdaten zum Projekt'!$E$16),1),'Basisdaten zum Projekt'!$A$16),""),"")</f>
        <v>P2</v>
      </c>
      <c r="C85" s="160">
        <f>IF(C84&gt;0,C84+1,IF(DATE(YEAR('Basisdaten zum Projekt'!$C$5),MONTH('Basisdaten zum Projekt'!$C$5),1)=D85,1,0))</f>
        <v>29</v>
      </c>
      <c r="D85" s="161">
        <f t="shared" si="29"/>
        <v>45505</v>
      </c>
      <c r="E85" s="162"/>
      <c r="F85" s="115">
        <f t="shared" si="26"/>
        <v>0</v>
      </c>
      <c r="G85" s="163"/>
      <c r="H85" s="162"/>
      <c r="I85" s="115">
        <f t="shared" si="27"/>
        <v>0</v>
      </c>
      <c r="J85" s="164"/>
      <c r="M85" s="161">
        <f t="shared" si="15"/>
        <v>45505</v>
      </c>
      <c r="N85" s="166"/>
      <c r="O85" s="166"/>
      <c r="P85" s="166"/>
      <c r="Q85" s="166"/>
      <c r="R85" s="166"/>
      <c r="S85" s="166"/>
      <c r="T85" s="166"/>
      <c r="U85" s="166"/>
      <c r="V85" s="166"/>
      <c r="W85" s="166"/>
      <c r="X85" s="166"/>
      <c r="Y85" s="166"/>
      <c r="Z85" s="166"/>
      <c r="AA85" s="166"/>
      <c r="AB85" s="166"/>
      <c r="AC85" s="137">
        <f t="shared" si="28"/>
        <v>0</v>
      </c>
      <c r="AD85" s="167"/>
    </row>
    <row r="86" spans="2:30" outlineLevel="1" x14ac:dyDescent="0.25">
      <c r="B86" s="160" t="str">
        <f>IF(C86&gt;0,IFERROR(_xlfn.IFS(D86&lt;=DATE(YEAR('Basisdaten zum Projekt'!$E$12),MONTH('Basisdaten zum Projekt'!$E$12),1),'Basisdaten zum Projekt'!$A$12,D86&lt;=DATE(YEAR('Basisdaten zum Projekt'!$E$13),MONTH('Basisdaten zum Projekt'!$E$13),1),'Basisdaten zum Projekt'!$A$13,D86&lt;=DATE(YEAR('Basisdaten zum Projekt'!$E$14),MONTH('Basisdaten zum Projekt'!$E$14),1),'Basisdaten zum Projekt'!$A$14,D86&lt;=DATE(YEAR('Basisdaten zum Projekt'!$E$15),MONTH('Basisdaten zum Projekt'!$E$15),1),'Basisdaten zum Projekt'!$A$15,D86&lt;=DATE(YEAR('Basisdaten zum Projekt'!$E$16),MONTH('Basisdaten zum Projekt'!$E$16),1),'Basisdaten zum Projekt'!$A$16),""),"")</f>
        <v>P2</v>
      </c>
      <c r="C86" s="160">
        <f>IF(C85&gt;0,C85+1,IF(DATE(YEAR('Basisdaten zum Projekt'!$C$5),MONTH('Basisdaten zum Projekt'!$C$5),1)=D86,1,0))</f>
        <v>30</v>
      </c>
      <c r="D86" s="161">
        <f t="shared" si="29"/>
        <v>45536</v>
      </c>
      <c r="E86" s="162"/>
      <c r="F86" s="115">
        <f t="shared" si="26"/>
        <v>0</v>
      </c>
      <c r="G86" s="163"/>
      <c r="H86" s="162"/>
      <c r="I86" s="115">
        <f t="shared" si="27"/>
        <v>0</v>
      </c>
      <c r="J86" s="164"/>
      <c r="M86" s="161">
        <f t="shared" si="15"/>
        <v>45536</v>
      </c>
      <c r="N86" s="166"/>
      <c r="O86" s="166"/>
      <c r="P86" s="166"/>
      <c r="Q86" s="166"/>
      <c r="R86" s="166"/>
      <c r="S86" s="166"/>
      <c r="T86" s="166"/>
      <c r="U86" s="166"/>
      <c r="V86" s="166"/>
      <c r="W86" s="166"/>
      <c r="X86" s="166"/>
      <c r="Y86" s="166"/>
      <c r="Z86" s="166"/>
      <c r="AA86" s="166"/>
      <c r="AB86" s="166"/>
      <c r="AC86" s="137">
        <f t="shared" si="28"/>
        <v>0</v>
      </c>
      <c r="AD86" s="167"/>
    </row>
    <row r="87" spans="2:30" outlineLevel="1" x14ac:dyDescent="0.25">
      <c r="B87" s="160" t="str">
        <f>IF(C87&gt;0,IFERROR(_xlfn.IFS(D87&lt;=DATE(YEAR('Basisdaten zum Projekt'!$E$12),MONTH('Basisdaten zum Projekt'!$E$12),1),'Basisdaten zum Projekt'!$A$12,D87&lt;=DATE(YEAR('Basisdaten zum Projekt'!$E$13),MONTH('Basisdaten zum Projekt'!$E$13),1),'Basisdaten zum Projekt'!$A$13,D87&lt;=DATE(YEAR('Basisdaten zum Projekt'!$E$14),MONTH('Basisdaten zum Projekt'!$E$14),1),'Basisdaten zum Projekt'!$A$14,D87&lt;=DATE(YEAR('Basisdaten zum Projekt'!$E$15),MONTH('Basisdaten zum Projekt'!$E$15),1),'Basisdaten zum Projekt'!$A$15,D87&lt;=DATE(YEAR('Basisdaten zum Projekt'!$E$16),MONTH('Basisdaten zum Projekt'!$E$16),1),'Basisdaten zum Projekt'!$A$16),""),"")</f>
        <v>P2</v>
      </c>
      <c r="C87" s="160">
        <f>IF(C86&gt;0,C86+1,IF(DATE(YEAR('Basisdaten zum Projekt'!$C$5),MONTH('Basisdaten zum Projekt'!$C$5),1)=D87,1,0))</f>
        <v>31</v>
      </c>
      <c r="D87" s="161">
        <f t="shared" si="29"/>
        <v>45566</v>
      </c>
      <c r="E87" s="162"/>
      <c r="F87" s="115">
        <f t="shared" si="26"/>
        <v>0</v>
      </c>
      <c r="G87" s="163"/>
      <c r="H87" s="162"/>
      <c r="I87" s="115">
        <f t="shared" si="27"/>
        <v>0</v>
      </c>
      <c r="J87" s="164"/>
      <c r="M87" s="161">
        <f t="shared" si="15"/>
        <v>45566</v>
      </c>
      <c r="N87" s="166"/>
      <c r="O87" s="166"/>
      <c r="P87" s="166"/>
      <c r="Q87" s="166"/>
      <c r="R87" s="166"/>
      <c r="S87" s="166"/>
      <c r="T87" s="166"/>
      <c r="U87" s="166"/>
      <c r="V87" s="166"/>
      <c r="W87" s="166"/>
      <c r="X87" s="166"/>
      <c r="Y87" s="166"/>
      <c r="Z87" s="166"/>
      <c r="AA87" s="166"/>
      <c r="AB87" s="166"/>
      <c r="AC87" s="137">
        <f t="shared" si="28"/>
        <v>0</v>
      </c>
      <c r="AD87" s="167"/>
    </row>
    <row r="88" spans="2:30" outlineLevel="1" x14ac:dyDescent="0.25">
      <c r="B88" s="160" t="str">
        <f>IF(C88&gt;0,IFERROR(_xlfn.IFS(D88&lt;=DATE(YEAR('Basisdaten zum Projekt'!$E$12),MONTH('Basisdaten zum Projekt'!$E$12),1),'Basisdaten zum Projekt'!$A$12,D88&lt;=DATE(YEAR('Basisdaten zum Projekt'!$E$13),MONTH('Basisdaten zum Projekt'!$E$13),1),'Basisdaten zum Projekt'!$A$13,D88&lt;=DATE(YEAR('Basisdaten zum Projekt'!$E$14),MONTH('Basisdaten zum Projekt'!$E$14),1),'Basisdaten zum Projekt'!$A$14,D88&lt;=DATE(YEAR('Basisdaten zum Projekt'!$E$15),MONTH('Basisdaten zum Projekt'!$E$15),1),'Basisdaten zum Projekt'!$A$15,D88&lt;=DATE(YEAR('Basisdaten zum Projekt'!$E$16),MONTH('Basisdaten zum Projekt'!$E$16),1),'Basisdaten zum Projekt'!$A$16),""),"")</f>
        <v>P2</v>
      </c>
      <c r="C88" s="160">
        <f>IF(C87&gt;0,C87+1,IF(DATE(YEAR('Basisdaten zum Projekt'!$C$5),MONTH('Basisdaten zum Projekt'!$C$5),1)=D88,1,0))</f>
        <v>32</v>
      </c>
      <c r="D88" s="161">
        <f t="shared" si="29"/>
        <v>45597</v>
      </c>
      <c r="E88" s="162"/>
      <c r="F88" s="115">
        <f t="shared" si="26"/>
        <v>0</v>
      </c>
      <c r="G88" s="163"/>
      <c r="H88" s="162"/>
      <c r="I88" s="115">
        <f t="shared" si="27"/>
        <v>0</v>
      </c>
      <c r="J88" s="164"/>
      <c r="M88" s="161">
        <f t="shared" si="15"/>
        <v>45597</v>
      </c>
      <c r="N88" s="166"/>
      <c r="O88" s="166"/>
      <c r="P88" s="166"/>
      <c r="Q88" s="166"/>
      <c r="R88" s="166"/>
      <c r="S88" s="166"/>
      <c r="T88" s="166"/>
      <c r="U88" s="166"/>
      <c r="V88" s="166"/>
      <c r="W88" s="166"/>
      <c r="X88" s="166"/>
      <c r="Y88" s="166"/>
      <c r="Z88" s="166"/>
      <c r="AA88" s="166"/>
      <c r="AB88" s="166"/>
      <c r="AC88" s="137">
        <f t="shared" si="28"/>
        <v>0</v>
      </c>
      <c r="AD88" s="167"/>
    </row>
    <row r="89" spans="2:30" outlineLevel="1" x14ac:dyDescent="0.25">
      <c r="B89" s="160" t="str">
        <f>IF(C89&gt;0,IFERROR(_xlfn.IFS(D89&lt;=DATE(YEAR('Basisdaten zum Projekt'!$E$12),MONTH('Basisdaten zum Projekt'!$E$12),1),'Basisdaten zum Projekt'!$A$12,D89&lt;=DATE(YEAR('Basisdaten zum Projekt'!$E$13),MONTH('Basisdaten zum Projekt'!$E$13),1),'Basisdaten zum Projekt'!$A$13,D89&lt;=DATE(YEAR('Basisdaten zum Projekt'!$E$14),MONTH('Basisdaten zum Projekt'!$E$14),1),'Basisdaten zum Projekt'!$A$14,D89&lt;=DATE(YEAR('Basisdaten zum Projekt'!$E$15),MONTH('Basisdaten zum Projekt'!$E$15),1),'Basisdaten zum Projekt'!$A$15,D89&lt;=DATE(YEAR('Basisdaten zum Projekt'!$E$16),MONTH('Basisdaten zum Projekt'!$E$16),1),'Basisdaten zum Projekt'!$A$16),""),"")</f>
        <v>P2</v>
      </c>
      <c r="C89" s="160">
        <f>IF(C88&gt;0,C88+1,IF(DATE(YEAR('Basisdaten zum Projekt'!$C$5),MONTH('Basisdaten zum Projekt'!$C$5),1)=D89,1,0))</f>
        <v>33</v>
      </c>
      <c r="D89" s="161">
        <f t="shared" si="29"/>
        <v>45627</v>
      </c>
      <c r="E89" s="162"/>
      <c r="F89" s="115">
        <f t="shared" si="26"/>
        <v>0</v>
      </c>
      <c r="G89" s="163"/>
      <c r="H89" s="162"/>
      <c r="I89" s="115">
        <f t="shared" si="27"/>
        <v>0</v>
      </c>
      <c r="J89" s="164"/>
      <c r="M89" s="161">
        <f t="shared" si="15"/>
        <v>45627</v>
      </c>
      <c r="N89" s="166"/>
      <c r="O89" s="166"/>
      <c r="P89" s="166"/>
      <c r="Q89" s="166"/>
      <c r="R89" s="166"/>
      <c r="S89" s="166"/>
      <c r="T89" s="166"/>
      <c r="U89" s="166"/>
      <c r="V89" s="166"/>
      <c r="W89" s="166"/>
      <c r="X89" s="166"/>
      <c r="Y89" s="166"/>
      <c r="Z89" s="166"/>
      <c r="AA89" s="166"/>
      <c r="AB89" s="166"/>
      <c r="AC89" s="137">
        <f t="shared" si="28"/>
        <v>0</v>
      </c>
      <c r="AD89" s="167"/>
    </row>
    <row r="90" spans="2:30" x14ac:dyDescent="0.25">
      <c r="B90" s="169"/>
      <c r="C90" s="170"/>
      <c r="D90" s="171">
        <f>D89</f>
        <v>45627</v>
      </c>
      <c r="E90" s="172"/>
      <c r="F90" s="173">
        <f>SUM(F78:F89)</f>
        <v>0</v>
      </c>
      <c r="G90" s="174">
        <f>SUM(G78:G89)</f>
        <v>0</v>
      </c>
      <c r="H90" s="187"/>
      <c r="I90" s="173">
        <f>SUM(I78:I89)</f>
        <v>0</v>
      </c>
      <c r="J90" s="174">
        <f>SUM(J78:J89)</f>
        <v>0</v>
      </c>
      <c r="M90" s="171">
        <f t="shared" si="15"/>
        <v>45627</v>
      </c>
      <c r="N90" s="177">
        <f>SUM(N78:N89)</f>
        <v>0</v>
      </c>
      <c r="O90" s="177">
        <f>SUM(O78:O89)</f>
        <v>0</v>
      </c>
      <c r="P90" s="177">
        <f>SUM(P78:P89)</f>
        <v>0</v>
      </c>
      <c r="Q90" s="177">
        <f>SUM(Q78:Q89)</f>
        <v>0</v>
      </c>
      <c r="R90" s="177">
        <f>SUM(R78:R89)</f>
        <v>0</v>
      </c>
      <c r="S90" s="177">
        <f t="shared" ref="S90:AB90" si="30">SUM(S78:S89)</f>
        <v>0</v>
      </c>
      <c r="T90" s="177">
        <f t="shared" si="30"/>
        <v>0</v>
      </c>
      <c r="U90" s="177">
        <f t="shared" si="30"/>
        <v>0</v>
      </c>
      <c r="V90" s="177">
        <f t="shared" si="30"/>
        <v>0</v>
      </c>
      <c r="W90" s="177">
        <f t="shared" si="30"/>
        <v>0</v>
      </c>
      <c r="X90" s="177">
        <f t="shared" si="30"/>
        <v>0</v>
      </c>
      <c r="Y90" s="177">
        <f t="shared" si="30"/>
        <v>0</v>
      </c>
      <c r="Z90" s="177">
        <f t="shared" si="30"/>
        <v>0</v>
      </c>
      <c r="AA90" s="177">
        <f t="shared" si="30"/>
        <v>0</v>
      </c>
      <c r="AB90" s="177">
        <f t="shared" si="30"/>
        <v>0</v>
      </c>
      <c r="AC90" s="177">
        <f>SUM(AC78:AC89)</f>
        <v>0</v>
      </c>
      <c r="AD90" s="167"/>
    </row>
    <row r="91" spans="2:30" ht="28.5" customHeight="1" x14ac:dyDescent="0.25">
      <c r="B91" s="19"/>
      <c r="C91" s="19"/>
      <c r="N91" s="178">
        <f>IFERROR(N90/$H$6,0)</f>
        <v>0</v>
      </c>
      <c r="O91" s="178">
        <f>IFERROR(O90/$H$6,0)</f>
        <v>0</v>
      </c>
      <c r="P91" s="178">
        <f>IFERROR(P90/$H$6,0)</f>
        <v>0</v>
      </c>
      <c r="Q91" s="178">
        <f>IFERROR(Q90/$H$6,0)</f>
        <v>0</v>
      </c>
      <c r="R91" s="178">
        <f>IFERROR(R90/$H$6,0)</f>
        <v>0</v>
      </c>
      <c r="S91" s="178">
        <f t="shared" ref="S91:AB91" si="31">IFERROR(S90/$H$6,0)</f>
        <v>0</v>
      </c>
      <c r="T91" s="178">
        <f t="shared" si="31"/>
        <v>0</v>
      </c>
      <c r="U91" s="178">
        <f t="shared" si="31"/>
        <v>0</v>
      </c>
      <c r="V91" s="178">
        <f t="shared" si="31"/>
        <v>0</v>
      </c>
      <c r="W91" s="178">
        <f t="shared" si="31"/>
        <v>0</v>
      </c>
      <c r="X91" s="178">
        <f t="shared" si="31"/>
        <v>0</v>
      </c>
      <c r="Y91" s="178">
        <f t="shared" si="31"/>
        <v>0</v>
      </c>
      <c r="Z91" s="178">
        <f t="shared" si="31"/>
        <v>0</v>
      </c>
      <c r="AA91" s="178">
        <f t="shared" si="31"/>
        <v>0</v>
      </c>
      <c r="AB91" s="178">
        <f t="shared" si="31"/>
        <v>0</v>
      </c>
      <c r="AC91" s="178">
        <f>IFERROR(AC90/$H$6,0)</f>
        <v>0</v>
      </c>
      <c r="AD91" s="180" t="s">
        <v>370</v>
      </c>
    </row>
    <row r="92" spans="2:30" x14ac:dyDescent="0.25">
      <c r="B92" s="19"/>
      <c r="C92" s="19"/>
      <c r="N92" s="181"/>
      <c r="O92" s="181"/>
      <c r="P92" s="181"/>
      <c r="Q92" s="181"/>
      <c r="R92" s="181"/>
      <c r="S92" s="281"/>
      <c r="T92" s="282"/>
      <c r="U92" s="283"/>
      <c r="V92" s="283"/>
      <c r="W92" s="283"/>
      <c r="X92" s="283"/>
      <c r="Y92" s="283"/>
      <c r="Z92" s="283"/>
      <c r="AA92" s="283"/>
      <c r="AB92" s="284"/>
      <c r="AC92" s="181"/>
      <c r="AD92" s="182"/>
    </row>
    <row r="93" spans="2:30" outlineLevel="1" x14ac:dyDescent="0.25">
      <c r="B93" s="160" t="str">
        <f>IF(C93&gt;0,IFERROR(_xlfn.IFS(D93&lt;=DATE(YEAR('Basisdaten zum Projekt'!$E$12),MONTH('Basisdaten zum Projekt'!$E$12),1),'Basisdaten zum Projekt'!$A$12,D93&lt;=DATE(YEAR('Basisdaten zum Projekt'!$E$13),MONTH('Basisdaten zum Projekt'!$E$13),1),'Basisdaten zum Projekt'!$A$13,D93&lt;=DATE(YEAR('Basisdaten zum Projekt'!$E$14),MONTH('Basisdaten zum Projekt'!$E$14),1),'Basisdaten zum Projekt'!$A$14,D93&lt;=DATE(YEAR('Basisdaten zum Projekt'!$E$15),MONTH('Basisdaten zum Projekt'!$E$15),1),'Basisdaten zum Projekt'!$A$15,D93&lt;=DATE(YEAR('Basisdaten zum Projekt'!$E$16),MONTH('Basisdaten zum Projekt'!$E$16),1),'Basisdaten zum Projekt'!$A$16),""),"")</f>
        <v>P2</v>
      </c>
      <c r="C93" s="160">
        <f>IF(C89&gt;0,C89+1,IF(DATE(YEAR('Basisdaten zum Projekt'!$C$5),MONTH('Basisdaten zum Projekt'!$C$5),1)=D93,1,0))</f>
        <v>34</v>
      </c>
      <c r="D93" s="161">
        <f>DATE(YEAR(D89),MONTH(D89)+1,DAY(D89))</f>
        <v>45658</v>
      </c>
      <c r="E93" s="183"/>
      <c r="F93" s="184">
        <f t="shared" ref="F93:F104" si="32">215/12*E93</f>
        <v>0</v>
      </c>
      <c r="G93" s="185"/>
      <c r="H93" s="183"/>
      <c r="I93" s="184">
        <f t="shared" ref="I93:I104" si="33">215/12*H93</f>
        <v>0</v>
      </c>
      <c r="J93" s="186"/>
      <c r="M93" s="161">
        <f t="shared" si="15"/>
        <v>45658</v>
      </c>
      <c r="N93" s="166"/>
      <c r="O93" s="166"/>
      <c r="P93" s="166"/>
      <c r="Q93" s="166"/>
      <c r="R93" s="166"/>
      <c r="S93" s="166"/>
      <c r="T93" s="166"/>
      <c r="U93" s="166"/>
      <c r="V93" s="166"/>
      <c r="W93" s="166"/>
      <c r="X93" s="166"/>
      <c r="Y93" s="166"/>
      <c r="Z93" s="166"/>
      <c r="AA93" s="166"/>
      <c r="AB93" s="166"/>
      <c r="AC93" s="137">
        <f t="shared" ref="AC93:AC104" si="34">SUM(N93:AB93)</f>
        <v>0</v>
      </c>
      <c r="AD93" s="167"/>
    </row>
    <row r="94" spans="2:30" outlineLevel="1" x14ac:dyDescent="0.25">
      <c r="B94" s="160" t="str">
        <f>IF(C94&gt;0,IFERROR(_xlfn.IFS(D94&lt;=DATE(YEAR('Basisdaten zum Projekt'!$E$12),MONTH('Basisdaten zum Projekt'!$E$12),1),'Basisdaten zum Projekt'!$A$12,D94&lt;=DATE(YEAR('Basisdaten zum Projekt'!$E$13),MONTH('Basisdaten zum Projekt'!$E$13),1),'Basisdaten zum Projekt'!$A$13,D94&lt;=DATE(YEAR('Basisdaten zum Projekt'!$E$14),MONTH('Basisdaten zum Projekt'!$E$14),1),'Basisdaten zum Projekt'!$A$14,D94&lt;=DATE(YEAR('Basisdaten zum Projekt'!$E$15),MONTH('Basisdaten zum Projekt'!$E$15),1),'Basisdaten zum Projekt'!$A$15,D94&lt;=DATE(YEAR('Basisdaten zum Projekt'!$E$16),MONTH('Basisdaten zum Projekt'!$E$16),1),'Basisdaten zum Projekt'!$A$16),""),"")</f>
        <v>P2</v>
      </c>
      <c r="C94" s="160">
        <f>IF(C93&gt;0,C93+1,IF(DATE(YEAR('Basisdaten zum Projekt'!$C$5),MONTH('Basisdaten zum Projekt'!$C$5),1)=D94,1,0))</f>
        <v>35</v>
      </c>
      <c r="D94" s="161">
        <f t="shared" ref="D94:D104" si="35">DATE(YEAR(D93),MONTH(D93)+1,DAY(D93))</f>
        <v>45689</v>
      </c>
      <c r="E94" s="162"/>
      <c r="F94" s="115">
        <f t="shared" si="32"/>
        <v>0</v>
      </c>
      <c r="G94" s="163"/>
      <c r="H94" s="162"/>
      <c r="I94" s="115">
        <f t="shared" si="33"/>
        <v>0</v>
      </c>
      <c r="J94" s="164"/>
      <c r="M94" s="161">
        <f t="shared" si="15"/>
        <v>45689</v>
      </c>
      <c r="N94" s="166"/>
      <c r="O94" s="166"/>
      <c r="P94" s="166"/>
      <c r="Q94" s="166"/>
      <c r="R94" s="166"/>
      <c r="S94" s="166"/>
      <c r="T94" s="166"/>
      <c r="U94" s="166"/>
      <c r="V94" s="166"/>
      <c r="W94" s="166"/>
      <c r="X94" s="166"/>
      <c r="Y94" s="166"/>
      <c r="Z94" s="166"/>
      <c r="AA94" s="166"/>
      <c r="AB94" s="166"/>
      <c r="AC94" s="137">
        <f t="shared" si="34"/>
        <v>0</v>
      </c>
      <c r="AD94" s="167"/>
    </row>
    <row r="95" spans="2:30" outlineLevel="1" x14ac:dyDescent="0.25">
      <c r="B95" s="160" t="str">
        <f>IF(C95&gt;0,IFERROR(_xlfn.IFS(D95&lt;=DATE(YEAR('Basisdaten zum Projekt'!$E$12),MONTH('Basisdaten zum Projekt'!$E$12),1),'Basisdaten zum Projekt'!$A$12,D95&lt;=DATE(YEAR('Basisdaten zum Projekt'!$E$13),MONTH('Basisdaten zum Projekt'!$E$13),1),'Basisdaten zum Projekt'!$A$13,D95&lt;=DATE(YEAR('Basisdaten zum Projekt'!$E$14),MONTH('Basisdaten zum Projekt'!$E$14),1),'Basisdaten zum Projekt'!$A$14,D95&lt;=DATE(YEAR('Basisdaten zum Projekt'!$E$15),MONTH('Basisdaten zum Projekt'!$E$15),1),'Basisdaten zum Projekt'!$A$15,D95&lt;=DATE(YEAR('Basisdaten zum Projekt'!$E$16),MONTH('Basisdaten zum Projekt'!$E$16),1),'Basisdaten zum Projekt'!$A$16),""),"")</f>
        <v>P2</v>
      </c>
      <c r="C95" s="160">
        <f>IF(C94&gt;0,C94+1,IF(DATE(YEAR('Basisdaten zum Projekt'!$C$5),MONTH('Basisdaten zum Projekt'!$C$5),1)=D95,1,0))</f>
        <v>36</v>
      </c>
      <c r="D95" s="161">
        <f t="shared" si="35"/>
        <v>45717</v>
      </c>
      <c r="E95" s="162"/>
      <c r="F95" s="115">
        <f t="shared" si="32"/>
        <v>0</v>
      </c>
      <c r="G95" s="163"/>
      <c r="H95" s="162"/>
      <c r="I95" s="115">
        <f t="shared" si="33"/>
        <v>0</v>
      </c>
      <c r="J95" s="164"/>
      <c r="M95" s="161">
        <f t="shared" si="15"/>
        <v>45717</v>
      </c>
      <c r="N95" s="166"/>
      <c r="O95" s="166"/>
      <c r="P95" s="166"/>
      <c r="Q95" s="166"/>
      <c r="R95" s="166"/>
      <c r="S95" s="166"/>
      <c r="T95" s="166"/>
      <c r="U95" s="166"/>
      <c r="V95" s="166"/>
      <c r="W95" s="166"/>
      <c r="X95" s="166"/>
      <c r="Y95" s="166"/>
      <c r="Z95" s="166"/>
      <c r="AA95" s="166"/>
      <c r="AB95" s="166"/>
      <c r="AC95" s="137">
        <f t="shared" si="34"/>
        <v>0</v>
      </c>
      <c r="AD95" s="167"/>
    </row>
    <row r="96" spans="2:30" outlineLevel="1" x14ac:dyDescent="0.25">
      <c r="B96" s="160" t="str">
        <f>IF(C96&gt;0,IFERROR(_xlfn.IFS(D96&lt;=DATE(YEAR('Basisdaten zum Projekt'!$E$12),MONTH('Basisdaten zum Projekt'!$E$12),1),'Basisdaten zum Projekt'!$A$12,D96&lt;=DATE(YEAR('Basisdaten zum Projekt'!$E$13),MONTH('Basisdaten zum Projekt'!$E$13),1),'Basisdaten zum Projekt'!$A$13,D96&lt;=DATE(YEAR('Basisdaten zum Projekt'!$E$14),MONTH('Basisdaten zum Projekt'!$E$14),1),'Basisdaten zum Projekt'!$A$14,D96&lt;=DATE(YEAR('Basisdaten zum Projekt'!$E$15),MONTH('Basisdaten zum Projekt'!$E$15),1),'Basisdaten zum Projekt'!$A$15,D96&lt;=DATE(YEAR('Basisdaten zum Projekt'!$E$16),MONTH('Basisdaten zum Projekt'!$E$16),1),'Basisdaten zum Projekt'!$A$16),""),"")</f>
        <v/>
      </c>
      <c r="C96" s="160">
        <f>IF(C95&gt;0,C95+1,IF(DATE(YEAR('Basisdaten zum Projekt'!$C$5),MONTH('Basisdaten zum Projekt'!$C$5),1)=D96,1,0))</f>
        <v>37</v>
      </c>
      <c r="D96" s="161">
        <f t="shared" si="35"/>
        <v>45748</v>
      </c>
      <c r="E96" s="162"/>
      <c r="F96" s="115">
        <f t="shared" si="32"/>
        <v>0</v>
      </c>
      <c r="G96" s="163"/>
      <c r="H96" s="162"/>
      <c r="I96" s="115">
        <f t="shared" si="33"/>
        <v>0</v>
      </c>
      <c r="J96" s="164"/>
      <c r="M96" s="161">
        <f t="shared" si="15"/>
        <v>45748</v>
      </c>
      <c r="N96" s="166"/>
      <c r="O96" s="166"/>
      <c r="P96" s="166"/>
      <c r="Q96" s="166"/>
      <c r="R96" s="166"/>
      <c r="S96" s="166"/>
      <c r="T96" s="166"/>
      <c r="U96" s="166"/>
      <c r="V96" s="166"/>
      <c r="W96" s="166"/>
      <c r="X96" s="166"/>
      <c r="Y96" s="166"/>
      <c r="Z96" s="166"/>
      <c r="AA96" s="166"/>
      <c r="AB96" s="166"/>
      <c r="AC96" s="137">
        <f t="shared" si="34"/>
        <v>0</v>
      </c>
      <c r="AD96" s="167"/>
    </row>
    <row r="97" spans="2:30" outlineLevel="1" x14ac:dyDescent="0.25">
      <c r="B97" s="160" t="str">
        <f>IF(C97&gt;0,IFERROR(_xlfn.IFS(D97&lt;=DATE(YEAR('Basisdaten zum Projekt'!$E$12),MONTH('Basisdaten zum Projekt'!$E$12),1),'Basisdaten zum Projekt'!$A$12,D97&lt;=DATE(YEAR('Basisdaten zum Projekt'!$E$13),MONTH('Basisdaten zum Projekt'!$E$13),1),'Basisdaten zum Projekt'!$A$13,D97&lt;=DATE(YEAR('Basisdaten zum Projekt'!$E$14),MONTH('Basisdaten zum Projekt'!$E$14),1),'Basisdaten zum Projekt'!$A$14,D97&lt;=DATE(YEAR('Basisdaten zum Projekt'!$E$15),MONTH('Basisdaten zum Projekt'!$E$15),1),'Basisdaten zum Projekt'!$A$15,D97&lt;=DATE(YEAR('Basisdaten zum Projekt'!$E$16),MONTH('Basisdaten zum Projekt'!$E$16),1),'Basisdaten zum Projekt'!$A$16),""),"")</f>
        <v/>
      </c>
      <c r="C97" s="160">
        <f>IF(C96&gt;0,C96+1,IF(DATE(YEAR('Basisdaten zum Projekt'!$C$5),MONTH('Basisdaten zum Projekt'!$C$5),1)=D97,1,0))</f>
        <v>38</v>
      </c>
      <c r="D97" s="161">
        <f t="shared" si="35"/>
        <v>45778</v>
      </c>
      <c r="E97" s="162"/>
      <c r="F97" s="115">
        <f t="shared" si="32"/>
        <v>0</v>
      </c>
      <c r="G97" s="163"/>
      <c r="H97" s="162"/>
      <c r="I97" s="115">
        <f t="shared" si="33"/>
        <v>0</v>
      </c>
      <c r="J97" s="164"/>
      <c r="M97" s="161">
        <f t="shared" si="15"/>
        <v>45778</v>
      </c>
      <c r="N97" s="166"/>
      <c r="O97" s="166"/>
      <c r="P97" s="166"/>
      <c r="Q97" s="166"/>
      <c r="R97" s="166"/>
      <c r="S97" s="166"/>
      <c r="T97" s="166"/>
      <c r="U97" s="166"/>
      <c r="V97" s="166"/>
      <c r="W97" s="166"/>
      <c r="X97" s="166"/>
      <c r="Y97" s="166"/>
      <c r="Z97" s="166"/>
      <c r="AA97" s="166"/>
      <c r="AB97" s="166"/>
      <c r="AC97" s="137">
        <f t="shared" si="34"/>
        <v>0</v>
      </c>
      <c r="AD97" s="167"/>
    </row>
    <row r="98" spans="2:30" outlineLevel="1" x14ac:dyDescent="0.25">
      <c r="B98" s="160" t="str">
        <f>IF(C98&gt;0,IFERROR(_xlfn.IFS(D98&lt;=DATE(YEAR('Basisdaten zum Projekt'!$E$12),MONTH('Basisdaten zum Projekt'!$E$12),1),'Basisdaten zum Projekt'!$A$12,D98&lt;=DATE(YEAR('Basisdaten zum Projekt'!$E$13),MONTH('Basisdaten zum Projekt'!$E$13),1),'Basisdaten zum Projekt'!$A$13,D98&lt;=DATE(YEAR('Basisdaten zum Projekt'!$E$14),MONTH('Basisdaten zum Projekt'!$E$14),1),'Basisdaten zum Projekt'!$A$14,D98&lt;=DATE(YEAR('Basisdaten zum Projekt'!$E$15),MONTH('Basisdaten zum Projekt'!$E$15),1),'Basisdaten zum Projekt'!$A$15,D98&lt;=DATE(YEAR('Basisdaten zum Projekt'!$E$16),MONTH('Basisdaten zum Projekt'!$E$16),1),'Basisdaten zum Projekt'!$A$16),""),"")</f>
        <v/>
      </c>
      <c r="C98" s="160">
        <f>IF(C97&gt;0,C97+1,IF(DATE(YEAR('Basisdaten zum Projekt'!$C$5),MONTH('Basisdaten zum Projekt'!$C$5),1)=D98,1,0))</f>
        <v>39</v>
      </c>
      <c r="D98" s="161">
        <f t="shared" si="35"/>
        <v>45809</v>
      </c>
      <c r="E98" s="162"/>
      <c r="F98" s="115">
        <f t="shared" si="32"/>
        <v>0</v>
      </c>
      <c r="G98" s="163"/>
      <c r="H98" s="162"/>
      <c r="I98" s="115">
        <f t="shared" si="33"/>
        <v>0</v>
      </c>
      <c r="J98" s="164"/>
      <c r="M98" s="161">
        <f t="shared" si="15"/>
        <v>45809</v>
      </c>
      <c r="N98" s="166"/>
      <c r="O98" s="166"/>
      <c r="P98" s="166"/>
      <c r="Q98" s="166"/>
      <c r="R98" s="166"/>
      <c r="S98" s="166"/>
      <c r="T98" s="166"/>
      <c r="U98" s="166"/>
      <c r="V98" s="166"/>
      <c r="W98" s="166"/>
      <c r="X98" s="166"/>
      <c r="Y98" s="166"/>
      <c r="Z98" s="166"/>
      <c r="AA98" s="166"/>
      <c r="AB98" s="166"/>
      <c r="AC98" s="137">
        <f t="shared" si="34"/>
        <v>0</v>
      </c>
      <c r="AD98" s="167"/>
    </row>
    <row r="99" spans="2:30" outlineLevel="1" x14ac:dyDescent="0.25">
      <c r="B99" s="160" t="str">
        <f>IF(C99&gt;0,IFERROR(_xlfn.IFS(D99&lt;=DATE(YEAR('Basisdaten zum Projekt'!$E$12),MONTH('Basisdaten zum Projekt'!$E$12),1),'Basisdaten zum Projekt'!$A$12,D99&lt;=DATE(YEAR('Basisdaten zum Projekt'!$E$13),MONTH('Basisdaten zum Projekt'!$E$13),1),'Basisdaten zum Projekt'!$A$13,D99&lt;=DATE(YEAR('Basisdaten zum Projekt'!$E$14),MONTH('Basisdaten zum Projekt'!$E$14),1),'Basisdaten zum Projekt'!$A$14,D99&lt;=DATE(YEAR('Basisdaten zum Projekt'!$E$15),MONTH('Basisdaten zum Projekt'!$E$15),1),'Basisdaten zum Projekt'!$A$15,D99&lt;=DATE(YEAR('Basisdaten zum Projekt'!$E$16),MONTH('Basisdaten zum Projekt'!$E$16),1),'Basisdaten zum Projekt'!$A$16),""),"")</f>
        <v/>
      </c>
      <c r="C99" s="160">
        <f>IF(C98&gt;0,C98+1,IF(DATE(YEAR('Basisdaten zum Projekt'!$C$5),MONTH('Basisdaten zum Projekt'!$C$5),1)=D99,1,0))</f>
        <v>40</v>
      </c>
      <c r="D99" s="161">
        <f t="shared" si="35"/>
        <v>45839</v>
      </c>
      <c r="E99" s="162"/>
      <c r="F99" s="115">
        <f t="shared" si="32"/>
        <v>0</v>
      </c>
      <c r="G99" s="163"/>
      <c r="H99" s="162"/>
      <c r="I99" s="115">
        <f t="shared" si="33"/>
        <v>0</v>
      </c>
      <c r="J99" s="164"/>
      <c r="M99" s="161">
        <f t="shared" si="15"/>
        <v>45839</v>
      </c>
      <c r="N99" s="166"/>
      <c r="O99" s="166"/>
      <c r="P99" s="166"/>
      <c r="Q99" s="166"/>
      <c r="R99" s="166"/>
      <c r="S99" s="166"/>
      <c r="T99" s="166"/>
      <c r="U99" s="166"/>
      <c r="V99" s="166"/>
      <c r="W99" s="166"/>
      <c r="X99" s="166"/>
      <c r="Y99" s="166"/>
      <c r="Z99" s="166"/>
      <c r="AA99" s="166"/>
      <c r="AB99" s="166"/>
      <c r="AC99" s="137">
        <f t="shared" si="34"/>
        <v>0</v>
      </c>
      <c r="AD99" s="167"/>
    </row>
    <row r="100" spans="2:30" outlineLevel="1" x14ac:dyDescent="0.25">
      <c r="B100" s="160" t="str">
        <f>IF(C100&gt;0,IFERROR(_xlfn.IFS(D100&lt;=DATE(YEAR('Basisdaten zum Projekt'!$E$12),MONTH('Basisdaten zum Projekt'!$E$12),1),'Basisdaten zum Projekt'!$A$12,D100&lt;=DATE(YEAR('Basisdaten zum Projekt'!$E$13),MONTH('Basisdaten zum Projekt'!$E$13),1),'Basisdaten zum Projekt'!$A$13,D100&lt;=DATE(YEAR('Basisdaten zum Projekt'!$E$14),MONTH('Basisdaten zum Projekt'!$E$14),1),'Basisdaten zum Projekt'!$A$14,D100&lt;=DATE(YEAR('Basisdaten zum Projekt'!$E$15),MONTH('Basisdaten zum Projekt'!$E$15),1),'Basisdaten zum Projekt'!$A$15,D100&lt;=DATE(YEAR('Basisdaten zum Projekt'!$E$16),MONTH('Basisdaten zum Projekt'!$E$16),1),'Basisdaten zum Projekt'!$A$16),""),"")</f>
        <v/>
      </c>
      <c r="C100" s="160">
        <f>IF(C99&gt;0,C99+1,IF(DATE(YEAR('Basisdaten zum Projekt'!$C$5),MONTH('Basisdaten zum Projekt'!$C$5),1)=D100,1,0))</f>
        <v>41</v>
      </c>
      <c r="D100" s="161">
        <f t="shared" si="35"/>
        <v>45870</v>
      </c>
      <c r="E100" s="162"/>
      <c r="F100" s="115">
        <f t="shared" si="32"/>
        <v>0</v>
      </c>
      <c r="G100" s="163"/>
      <c r="H100" s="162"/>
      <c r="I100" s="115">
        <f t="shared" si="33"/>
        <v>0</v>
      </c>
      <c r="J100" s="164"/>
      <c r="M100" s="161">
        <f t="shared" si="15"/>
        <v>45870</v>
      </c>
      <c r="N100" s="166"/>
      <c r="O100" s="166"/>
      <c r="P100" s="166"/>
      <c r="Q100" s="166"/>
      <c r="R100" s="166"/>
      <c r="S100" s="166"/>
      <c r="T100" s="166"/>
      <c r="U100" s="166"/>
      <c r="V100" s="166"/>
      <c r="W100" s="166"/>
      <c r="X100" s="166"/>
      <c r="Y100" s="166"/>
      <c r="Z100" s="166"/>
      <c r="AA100" s="166"/>
      <c r="AB100" s="166"/>
      <c r="AC100" s="137">
        <f t="shared" si="34"/>
        <v>0</v>
      </c>
      <c r="AD100" s="167"/>
    </row>
    <row r="101" spans="2:30" outlineLevel="1" x14ac:dyDescent="0.25">
      <c r="B101" s="160" t="str">
        <f>IF(C101&gt;0,IFERROR(_xlfn.IFS(D101&lt;=DATE(YEAR('Basisdaten zum Projekt'!$E$12),MONTH('Basisdaten zum Projekt'!$E$12),1),'Basisdaten zum Projekt'!$A$12,D101&lt;=DATE(YEAR('Basisdaten zum Projekt'!$E$13),MONTH('Basisdaten zum Projekt'!$E$13),1),'Basisdaten zum Projekt'!$A$13,D101&lt;=DATE(YEAR('Basisdaten zum Projekt'!$E$14),MONTH('Basisdaten zum Projekt'!$E$14),1),'Basisdaten zum Projekt'!$A$14,D101&lt;=DATE(YEAR('Basisdaten zum Projekt'!$E$15),MONTH('Basisdaten zum Projekt'!$E$15),1),'Basisdaten zum Projekt'!$A$15,D101&lt;=DATE(YEAR('Basisdaten zum Projekt'!$E$16),MONTH('Basisdaten zum Projekt'!$E$16),1),'Basisdaten zum Projekt'!$A$16),""),"")</f>
        <v/>
      </c>
      <c r="C101" s="160">
        <f>IF(C100&gt;0,C100+1,IF(DATE(YEAR('Basisdaten zum Projekt'!$C$5),MONTH('Basisdaten zum Projekt'!$C$5),1)=D101,1,0))</f>
        <v>42</v>
      </c>
      <c r="D101" s="161">
        <f t="shared" si="35"/>
        <v>45901</v>
      </c>
      <c r="E101" s="162"/>
      <c r="F101" s="115">
        <f t="shared" si="32"/>
        <v>0</v>
      </c>
      <c r="G101" s="163"/>
      <c r="H101" s="162"/>
      <c r="I101" s="115">
        <f t="shared" si="33"/>
        <v>0</v>
      </c>
      <c r="J101" s="164"/>
      <c r="M101" s="161">
        <f t="shared" si="15"/>
        <v>45901</v>
      </c>
      <c r="N101" s="166"/>
      <c r="O101" s="166"/>
      <c r="P101" s="166"/>
      <c r="Q101" s="166"/>
      <c r="R101" s="166"/>
      <c r="S101" s="166"/>
      <c r="T101" s="166"/>
      <c r="U101" s="166"/>
      <c r="V101" s="166"/>
      <c r="W101" s="166"/>
      <c r="X101" s="166"/>
      <c r="Y101" s="166"/>
      <c r="Z101" s="166"/>
      <c r="AA101" s="166"/>
      <c r="AB101" s="166"/>
      <c r="AC101" s="137">
        <f t="shared" si="34"/>
        <v>0</v>
      </c>
      <c r="AD101" s="167"/>
    </row>
    <row r="102" spans="2:30" outlineLevel="1" x14ac:dyDescent="0.25">
      <c r="B102" s="160" t="str">
        <f>IF(C102&gt;0,IFERROR(_xlfn.IFS(D102&lt;=DATE(YEAR('Basisdaten zum Projekt'!$E$12),MONTH('Basisdaten zum Projekt'!$E$12),1),'Basisdaten zum Projekt'!$A$12,D102&lt;=DATE(YEAR('Basisdaten zum Projekt'!$E$13),MONTH('Basisdaten zum Projekt'!$E$13),1),'Basisdaten zum Projekt'!$A$13,D102&lt;=DATE(YEAR('Basisdaten zum Projekt'!$E$14),MONTH('Basisdaten zum Projekt'!$E$14),1),'Basisdaten zum Projekt'!$A$14,D102&lt;=DATE(YEAR('Basisdaten zum Projekt'!$E$15),MONTH('Basisdaten zum Projekt'!$E$15),1),'Basisdaten zum Projekt'!$A$15,D102&lt;=DATE(YEAR('Basisdaten zum Projekt'!$E$16),MONTH('Basisdaten zum Projekt'!$E$16),1),'Basisdaten zum Projekt'!$A$16),""),"")</f>
        <v/>
      </c>
      <c r="C102" s="160">
        <f>IF(C101&gt;0,C101+1,IF(DATE(YEAR('Basisdaten zum Projekt'!$C$5),MONTH('Basisdaten zum Projekt'!$C$5),1)=D102,1,0))</f>
        <v>43</v>
      </c>
      <c r="D102" s="161">
        <f t="shared" si="35"/>
        <v>45931</v>
      </c>
      <c r="E102" s="162"/>
      <c r="F102" s="115">
        <f t="shared" si="32"/>
        <v>0</v>
      </c>
      <c r="G102" s="163"/>
      <c r="H102" s="162"/>
      <c r="I102" s="115">
        <f t="shared" si="33"/>
        <v>0</v>
      </c>
      <c r="J102" s="164"/>
      <c r="M102" s="161">
        <f t="shared" si="15"/>
        <v>45931</v>
      </c>
      <c r="N102" s="166"/>
      <c r="O102" s="166"/>
      <c r="P102" s="166"/>
      <c r="Q102" s="166"/>
      <c r="R102" s="166"/>
      <c r="S102" s="166"/>
      <c r="T102" s="166"/>
      <c r="U102" s="166"/>
      <c r="V102" s="166"/>
      <c r="W102" s="166"/>
      <c r="X102" s="166"/>
      <c r="Y102" s="166"/>
      <c r="Z102" s="166"/>
      <c r="AA102" s="166"/>
      <c r="AB102" s="166"/>
      <c r="AC102" s="137">
        <f t="shared" si="34"/>
        <v>0</v>
      </c>
      <c r="AD102" s="167"/>
    </row>
    <row r="103" spans="2:30" outlineLevel="1" x14ac:dyDescent="0.25">
      <c r="B103" s="160" t="str">
        <f>IF(C103&gt;0,IFERROR(_xlfn.IFS(D103&lt;=DATE(YEAR('Basisdaten zum Projekt'!$E$12),MONTH('Basisdaten zum Projekt'!$E$12),1),'Basisdaten zum Projekt'!$A$12,D103&lt;=DATE(YEAR('Basisdaten zum Projekt'!$E$13),MONTH('Basisdaten zum Projekt'!$E$13),1),'Basisdaten zum Projekt'!$A$13,D103&lt;=DATE(YEAR('Basisdaten zum Projekt'!$E$14),MONTH('Basisdaten zum Projekt'!$E$14),1),'Basisdaten zum Projekt'!$A$14,D103&lt;=DATE(YEAR('Basisdaten zum Projekt'!$E$15),MONTH('Basisdaten zum Projekt'!$E$15),1),'Basisdaten zum Projekt'!$A$15,D103&lt;=DATE(YEAR('Basisdaten zum Projekt'!$E$16),MONTH('Basisdaten zum Projekt'!$E$16),1),'Basisdaten zum Projekt'!$A$16),""),"")</f>
        <v/>
      </c>
      <c r="C103" s="160">
        <f>IF(C102&gt;0,C102+1,IF(DATE(YEAR('Basisdaten zum Projekt'!$C$5),MONTH('Basisdaten zum Projekt'!$C$5),1)=D103,1,0))</f>
        <v>44</v>
      </c>
      <c r="D103" s="161">
        <f t="shared" si="35"/>
        <v>45962</v>
      </c>
      <c r="E103" s="162"/>
      <c r="F103" s="115">
        <f t="shared" si="32"/>
        <v>0</v>
      </c>
      <c r="G103" s="163"/>
      <c r="H103" s="162"/>
      <c r="I103" s="115">
        <f t="shared" si="33"/>
        <v>0</v>
      </c>
      <c r="J103" s="164"/>
      <c r="M103" s="161">
        <f t="shared" si="15"/>
        <v>45962</v>
      </c>
      <c r="N103" s="166"/>
      <c r="O103" s="166"/>
      <c r="P103" s="166"/>
      <c r="Q103" s="166"/>
      <c r="R103" s="166"/>
      <c r="S103" s="166"/>
      <c r="T103" s="166"/>
      <c r="U103" s="166"/>
      <c r="V103" s="166"/>
      <c r="W103" s="166"/>
      <c r="X103" s="166"/>
      <c r="Y103" s="166"/>
      <c r="Z103" s="166"/>
      <c r="AA103" s="166"/>
      <c r="AB103" s="166"/>
      <c r="AC103" s="137">
        <f t="shared" si="34"/>
        <v>0</v>
      </c>
      <c r="AD103" s="167"/>
    </row>
    <row r="104" spans="2:30" outlineLevel="1" x14ac:dyDescent="0.25">
      <c r="B104" s="160" t="str">
        <f>IF(C104&gt;0,IFERROR(_xlfn.IFS(D104&lt;=DATE(YEAR('Basisdaten zum Projekt'!$E$12),MONTH('Basisdaten zum Projekt'!$E$12),1),'Basisdaten zum Projekt'!$A$12,D104&lt;=DATE(YEAR('Basisdaten zum Projekt'!$E$13),MONTH('Basisdaten zum Projekt'!$E$13),1),'Basisdaten zum Projekt'!$A$13,D104&lt;=DATE(YEAR('Basisdaten zum Projekt'!$E$14),MONTH('Basisdaten zum Projekt'!$E$14),1),'Basisdaten zum Projekt'!$A$14,D104&lt;=DATE(YEAR('Basisdaten zum Projekt'!$E$15),MONTH('Basisdaten zum Projekt'!$E$15),1),'Basisdaten zum Projekt'!$A$15,D104&lt;=DATE(YEAR('Basisdaten zum Projekt'!$E$16),MONTH('Basisdaten zum Projekt'!$E$16),1),'Basisdaten zum Projekt'!$A$16),""),"")</f>
        <v/>
      </c>
      <c r="C104" s="160">
        <f>IF(C103&gt;0,C103+1,IF(DATE(YEAR('Basisdaten zum Projekt'!$C$5),MONTH('Basisdaten zum Projekt'!$C$5),1)=D104,1,0))</f>
        <v>45</v>
      </c>
      <c r="D104" s="161">
        <f t="shared" si="35"/>
        <v>45992</v>
      </c>
      <c r="E104" s="162"/>
      <c r="F104" s="115">
        <f t="shared" si="32"/>
        <v>0</v>
      </c>
      <c r="G104" s="163"/>
      <c r="H104" s="162"/>
      <c r="I104" s="115">
        <f t="shared" si="33"/>
        <v>0</v>
      </c>
      <c r="J104" s="164"/>
      <c r="M104" s="161">
        <f t="shared" si="15"/>
        <v>45992</v>
      </c>
      <c r="N104" s="166"/>
      <c r="O104" s="166"/>
      <c r="P104" s="166"/>
      <c r="Q104" s="166"/>
      <c r="R104" s="166"/>
      <c r="S104" s="166"/>
      <c r="T104" s="166"/>
      <c r="U104" s="166"/>
      <c r="V104" s="166"/>
      <c r="W104" s="166"/>
      <c r="X104" s="166"/>
      <c r="Y104" s="166"/>
      <c r="Z104" s="166"/>
      <c r="AA104" s="166"/>
      <c r="AB104" s="166"/>
      <c r="AC104" s="137">
        <f t="shared" si="34"/>
        <v>0</v>
      </c>
      <c r="AD104" s="167"/>
    </row>
    <row r="105" spans="2:30" x14ac:dyDescent="0.25">
      <c r="B105" s="169"/>
      <c r="C105" s="170"/>
      <c r="D105" s="171">
        <f>D104</f>
        <v>45992</v>
      </c>
      <c r="E105" s="172"/>
      <c r="F105" s="173">
        <f>SUM(F93:F104)</f>
        <v>0</v>
      </c>
      <c r="G105" s="174">
        <f>SUM(G93:G104)</f>
        <v>0</v>
      </c>
      <c r="H105" s="175"/>
      <c r="I105" s="173">
        <f>SUM(I93:I104)</f>
        <v>0</v>
      </c>
      <c r="J105" s="174">
        <f>SUM(J93:J104)</f>
        <v>0</v>
      </c>
      <c r="M105" s="171">
        <f t="shared" si="15"/>
        <v>45992</v>
      </c>
      <c r="N105" s="177">
        <f>SUM(N93:N104)</f>
        <v>0</v>
      </c>
      <c r="O105" s="177">
        <f>SUM(O93:O104)</f>
        <v>0</v>
      </c>
      <c r="P105" s="177">
        <f>SUM(P93:P104)</f>
        <v>0</v>
      </c>
      <c r="Q105" s="177">
        <f>SUM(Q93:Q104)</f>
        <v>0</v>
      </c>
      <c r="R105" s="177">
        <f>SUM(R93:R104)</f>
        <v>0</v>
      </c>
      <c r="S105" s="177">
        <f t="shared" ref="S105:AB105" si="36">SUM(S93:S104)</f>
        <v>0</v>
      </c>
      <c r="T105" s="177">
        <f t="shared" si="36"/>
        <v>0</v>
      </c>
      <c r="U105" s="177">
        <f t="shared" si="36"/>
        <v>0</v>
      </c>
      <c r="V105" s="177">
        <f t="shared" si="36"/>
        <v>0</v>
      </c>
      <c r="W105" s="177">
        <f t="shared" si="36"/>
        <v>0</v>
      </c>
      <c r="X105" s="177">
        <f t="shared" si="36"/>
        <v>0</v>
      </c>
      <c r="Y105" s="177">
        <f t="shared" si="36"/>
        <v>0</v>
      </c>
      <c r="Z105" s="177">
        <f t="shared" si="36"/>
        <v>0</v>
      </c>
      <c r="AA105" s="177">
        <f t="shared" si="36"/>
        <v>0</v>
      </c>
      <c r="AB105" s="177">
        <f t="shared" si="36"/>
        <v>0</v>
      </c>
      <c r="AC105" s="177">
        <f>SUM(AC93:AC104)</f>
        <v>0</v>
      </c>
      <c r="AD105" s="167"/>
    </row>
    <row r="106" spans="2:30" ht="28.5" customHeight="1" x14ac:dyDescent="0.25">
      <c r="B106" s="19"/>
      <c r="C106" s="19"/>
      <c r="N106" s="178">
        <f>IFERROR(N105/$H$6,0)</f>
        <v>0</v>
      </c>
      <c r="O106" s="178">
        <f>IFERROR(O105/$H$6,0)</f>
        <v>0</v>
      </c>
      <c r="P106" s="178">
        <f>IFERROR(P105/$H$6,0)</f>
        <v>0</v>
      </c>
      <c r="Q106" s="178">
        <f>IFERROR(Q105/$H$6,0)</f>
        <v>0</v>
      </c>
      <c r="R106" s="178">
        <f>IFERROR(R105/$H$6,0)</f>
        <v>0</v>
      </c>
      <c r="S106" s="178">
        <f t="shared" ref="S106:AB106" si="37">IFERROR(S105/$H$6,0)</f>
        <v>0</v>
      </c>
      <c r="T106" s="178">
        <f t="shared" si="37"/>
        <v>0</v>
      </c>
      <c r="U106" s="178">
        <f t="shared" si="37"/>
        <v>0</v>
      </c>
      <c r="V106" s="178">
        <f t="shared" si="37"/>
        <v>0</v>
      </c>
      <c r="W106" s="178">
        <f t="shared" si="37"/>
        <v>0</v>
      </c>
      <c r="X106" s="178">
        <f t="shared" si="37"/>
        <v>0</v>
      </c>
      <c r="Y106" s="178">
        <f t="shared" si="37"/>
        <v>0</v>
      </c>
      <c r="Z106" s="178">
        <f t="shared" si="37"/>
        <v>0</v>
      </c>
      <c r="AA106" s="178">
        <f t="shared" si="37"/>
        <v>0</v>
      </c>
      <c r="AB106" s="178">
        <f t="shared" si="37"/>
        <v>0</v>
      </c>
      <c r="AC106" s="178">
        <f>IFERROR(AC105/$H$6,0)</f>
        <v>0</v>
      </c>
      <c r="AD106" s="180" t="s">
        <v>370</v>
      </c>
    </row>
    <row r="107" spans="2:30" x14ac:dyDescent="0.25">
      <c r="B107" s="19"/>
      <c r="C107" s="19"/>
      <c r="N107" s="181"/>
      <c r="O107" s="181"/>
      <c r="P107" s="181"/>
      <c r="Q107" s="181"/>
      <c r="R107" s="181"/>
      <c r="S107" s="281"/>
      <c r="T107" s="282"/>
      <c r="U107" s="283"/>
      <c r="V107" s="283"/>
      <c r="W107" s="283"/>
      <c r="X107" s="283"/>
      <c r="Y107" s="283"/>
      <c r="Z107" s="283"/>
      <c r="AA107" s="283"/>
      <c r="AB107" s="284"/>
      <c r="AC107" s="181"/>
      <c r="AD107" s="182"/>
    </row>
    <row r="108" spans="2:30" outlineLevel="1" x14ac:dyDescent="0.25">
      <c r="B108" s="160" t="str">
        <f>IF(C108&gt;0,IFERROR(_xlfn.IFS(D108&lt;=DATE(YEAR('Basisdaten zum Projekt'!$E$12),MONTH('Basisdaten zum Projekt'!$E$12),1),'Basisdaten zum Projekt'!$A$12,D108&lt;=DATE(YEAR('Basisdaten zum Projekt'!$E$13),MONTH('Basisdaten zum Projekt'!$E$13),1),'Basisdaten zum Projekt'!$A$13,D108&lt;=DATE(YEAR('Basisdaten zum Projekt'!$E$14),MONTH('Basisdaten zum Projekt'!$E$14),1),'Basisdaten zum Projekt'!$A$14,D108&lt;=DATE(YEAR('Basisdaten zum Projekt'!$E$15),MONTH('Basisdaten zum Projekt'!$E$15),1),'Basisdaten zum Projekt'!$A$15,D108&lt;=DATE(YEAR('Basisdaten zum Projekt'!$E$16),MONTH('Basisdaten zum Projekt'!$E$16),1),'Basisdaten zum Projekt'!$A$16),""),"")</f>
        <v/>
      </c>
      <c r="C108" s="160">
        <f>IF(C104&gt;0,C104+1,IF(DATE(YEAR('Basisdaten zum Projekt'!$C$5),MONTH('Basisdaten zum Projekt'!$C$5),1)=D108,1,0))</f>
        <v>46</v>
      </c>
      <c r="D108" s="161">
        <f>DATE(YEAR(D104),MONTH(D104)+1,DAY(D104))</f>
        <v>46023</v>
      </c>
      <c r="E108" s="162"/>
      <c r="F108" s="115">
        <f t="shared" ref="F108:F119" si="38">215/12*E108</f>
        <v>0</v>
      </c>
      <c r="G108" s="163"/>
      <c r="H108" s="162"/>
      <c r="I108" s="115">
        <f t="shared" ref="I108:I119" si="39">215/12*H108</f>
        <v>0</v>
      </c>
      <c r="J108" s="164"/>
      <c r="M108" s="161">
        <f t="shared" ref="M108:M150" si="40">D108</f>
        <v>46023</v>
      </c>
      <c r="N108" s="166"/>
      <c r="O108" s="166"/>
      <c r="P108" s="166"/>
      <c r="Q108" s="166"/>
      <c r="R108" s="166"/>
      <c r="S108" s="166"/>
      <c r="T108" s="166"/>
      <c r="U108" s="166"/>
      <c r="V108" s="166"/>
      <c r="W108" s="166"/>
      <c r="X108" s="166"/>
      <c r="Y108" s="166"/>
      <c r="Z108" s="166"/>
      <c r="AA108" s="166"/>
      <c r="AB108" s="166"/>
      <c r="AC108" s="137">
        <f t="shared" ref="AC108:AC119" si="41">SUM(N108:AB108)</f>
        <v>0</v>
      </c>
      <c r="AD108" s="167"/>
    </row>
    <row r="109" spans="2:30" outlineLevel="1" x14ac:dyDescent="0.25">
      <c r="B109" s="160" t="str">
        <f>IF(C109&gt;0,IFERROR(_xlfn.IFS(D109&lt;=DATE(YEAR('Basisdaten zum Projekt'!$E$12),MONTH('Basisdaten zum Projekt'!$E$12),1),'Basisdaten zum Projekt'!$A$12,D109&lt;=DATE(YEAR('Basisdaten zum Projekt'!$E$13),MONTH('Basisdaten zum Projekt'!$E$13),1),'Basisdaten zum Projekt'!$A$13,D109&lt;=DATE(YEAR('Basisdaten zum Projekt'!$E$14),MONTH('Basisdaten zum Projekt'!$E$14),1),'Basisdaten zum Projekt'!$A$14,D109&lt;=DATE(YEAR('Basisdaten zum Projekt'!$E$15),MONTH('Basisdaten zum Projekt'!$E$15),1),'Basisdaten zum Projekt'!$A$15,D109&lt;=DATE(YEAR('Basisdaten zum Projekt'!$E$16),MONTH('Basisdaten zum Projekt'!$E$16),1),'Basisdaten zum Projekt'!$A$16),""),"")</f>
        <v/>
      </c>
      <c r="C109" s="160">
        <f>IF(C108&gt;0,C108+1,IF(DATE(YEAR('Basisdaten zum Projekt'!$C$5),MONTH('Basisdaten zum Projekt'!$C$5),1)=D109,1,0))</f>
        <v>47</v>
      </c>
      <c r="D109" s="161">
        <f t="shared" ref="D109:D119" si="42">DATE(YEAR(D108),MONTH(D108)+1,DAY(D108))</f>
        <v>46054</v>
      </c>
      <c r="E109" s="162"/>
      <c r="F109" s="115">
        <f t="shared" si="38"/>
        <v>0</v>
      </c>
      <c r="G109" s="163"/>
      <c r="H109" s="162"/>
      <c r="I109" s="115">
        <f t="shared" si="39"/>
        <v>0</v>
      </c>
      <c r="J109" s="164"/>
      <c r="M109" s="161">
        <f t="shared" si="40"/>
        <v>46054</v>
      </c>
      <c r="N109" s="166"/>
      <c r="O109" s="166"/>
      <c r="P109" s="166"/>
      <c r="Q109" s="166"/>
      <c r="R109" s="166"/>
      <c r="S109" s="166"/>
      <c r="T109" s="166"/>
      <c r="U109" s="166"/>
      <c r="V109" s="166"/>
      <c r="W109" s="166"/>
      <c r="X109" s="166"/>
      <c r="Y109" s="166"/>
      <c r="Z109" s="166"/>
      <c r="AA109" s="166"/>
      <c r="AB109" s="166"/>
      <c r="AC109" s="137">
        <f t="shared" si="41"/>
        <v>0</v>
      </c>
      <c r="AD109" s="167"/>
    </row>
    <row r="110" spans="2:30" outlineLevel="1" x14ac:dyDescent="0.25">
      <c r="B110" s="160" t="str">
        <f>IF(C110&gt;0,IFERROR(_xlfn.IFS(D110&lt;=DATE(YEAR('Basisdaten zum Projekt'!$E$12),MONTH('Basisdaten zum Projekt'!$E$12),1),'Basisdaten zum Projekt'!$A$12,D110&lt;=DATE(YEAR('Basisdaten zum Projekt'!$E$13),MONTH('Basisdaten zum Projekt'!$E$13),1),'Basisdaten zum Projekt'!$A$13,D110&lt;=DATE(YEAR('Basisdaten zum Projekt'!$E$14),MONTH('Basisdaten zum Projekt'!$E$14),1),'Basisdaten zum Projekt'!$A$14,D110&lt;=DATE(YEAR('Basisdaten zum Projekt'!$E$15),MONTH('Basisdaten zum Projekt'!$E$15),1),'Basisdaten zum Projekt'!$A$15,D110&lt;=DATE(YEAR('Basisdaten zum Projekt'!$E$16),MONTH('Basisdaten zum Projekt'!$E$16),1),'Basisdaten zum Projekt'!$A$16),""),"")</f>
        <v/>
      </c>
      <c r="C110" s="160">
        <f>IF(C109&gt;0,C109+1,IF(DATE(YEAR('Basisdaten zum Projekt'!$C$5),MONTH('Basisdaten zum Projekt'!$C$5),1)=D110,1,0))</f>
        <v>48</v>
      </c>
      <c r="D110" s="161">
        <f t="shared" si="42"/>
        <v>46082</v>
      </c>
      <c r="E110" s="162"/>
      <c r="F110" s="115">
        <f t="shared" si="38"/>
        <v>0</v>
      </c>
      <c r="G110" s="163"/>
      <c r="H110" s="162"/>
      <c r="I110" s="115">
        <f t="shared" si="39"/>
        <v>0</v>
      </c>
      <c r="J110" s="164"/>
      <c r="M110" s="161">
        <f t="shared" si="40"/>
        <v>46082</v>
      </c>
      <c r="N110" s="166"/>
      <c r="O110" s="166"/>
      <c r="P110" s="166"/>
      <c r="Q110" s="166"/>
      <c r="R110" s="166"/>
      <c r="S110" s="166"/>
      <c r="T110" s="166"/>
      <c r="U110" s="166"/>
      <c r="V110" s="166"/>
      <c r="W110" s="166"/>
      <c r="X110" s="166"/>
      <c r="Y110" s="166"/>
      <c r="Z110" s="166"/>
      <c r="AA110" s="166"/>
      <c r="AB110" s="166"/>
      <c r="AC110" s="137">
        <f t="shared" si="41"/>
        <v>0</v>
      </c>
      <c r="AD110" s="167"/>
    </row>
    <row r="111" spans="2:30" outlineLevel="1" x14ac:dyDescent="0.25">
      <c r="B111" s="160" t="str">
        <f>IF(C111&gt;0,IFERROR(_xlfn.IFS(D111&lt;=DATE(YEAR('Basisdaten zum Projekt'!$E$12),MONTH('Basisdaten zum Projekt'!$E$12),1),'Basisdaten zum Projekt'!$A$12,D111&lt;=DATE(YEAR('Basisdaten zum Projekt'!$E$13),MONTH('Basisdaten zum Projekt'!$E$13),1),'Basisdaten zum Projekt'!$A$13,D111&lt;=DATE(YEAR('Basisdaten zum Projekt'!$E$14),MONTH('Basisdaten zum Projekt'!$E$14),1),'Basisdaten zum Projekt'!$A$14,D111&lt;=DATE(YEAR('Basisdaten zum Projekt'!$E$15),MONTH('Basisdaten zum Projekt'!$E$15),1),'Basisdaten zum Projekt'!$A$15,D111&lt;=DATE(YEAR('Basisdaten zum Projekt'!$E$16),MONTH('Basisdaten zum Projekt'!$E$16),1),'Basisdaten zum Projekt'!$A$16),""),"")</f>
        <v/>
      </c>
      <c r="C111" s="160">
        <f>IF(C110&gt;0,C110+1,IF(DATE(YEAR('Basisdaten zum Projekt'!$C$5),MONTH('Basisdaten zum Projekt'!$C$5),1)=D111,1,0))</f>
        <v>49</v>
      </c>
      <c r="D111" s="161">
        <f t="shared" si="42"/>
        <v>46113</v>
      </c>
      <c r="E111" s="162"/>
      <c r="F111" s="115">
        <f t="shared" si="38"/>
        <v>0</v>
      </c>
      <c r="G111" s="163"/>
      <c r="H111" s="162"/>
      <c r="I111" s="115">
        <f t="shared" si="39"/>
        <v>0</v>
      </c>
      <c r="J111" s="164"/>
      <c r="M111" s="161">
        <f t="shared" si="40"/>
        <v>46113</v>
      </c>
      <c r="N111" s="166"/>
      <c r="O111" s="166"/>
      <c r="P111" s="166"/>
      <c r="Q111" s="166"/>
      <c r="R111" s="166"/>
      <c r="S111" s="166"/>
      <c r="T111" s="166"/>
      <c r="U111" s="166"/>
      <c r="V111" s="166"/>
      <c r="W111" s="166"/>
      <c r="X111" s="166"/>
      <c r="Y111" s="166"/>
      <c r="Z111" s="166"/>
      <c r="AA111" s="166"/>
      <c r="AB111" s="166"/>
      <c r="AC111" s="137">
        <f t="shared" si="41"/>
        <v>0</v>
      </c>
      <c r="AD111" s="167"/>
    </row>
    <row r="112" spans="2:30" outlineLevel="1" x14ac:dyDescent="0.25">
      <c r="B112" s="160" t="str">
        <f>IF(C112&gt;0,IFERROR(_xlfn.IFS(D112&lt;=DATE(YEAR('Basisdaten zum Projekt'!$E$12),MONTH('Basisdaten zum Projekt'!$E$12),1),'Basisdaten zum Projekt'!$A$12,D112&lt;=DATE(YEAR('Basisdaten zum Projekt'!$E$13),MONTH('Basisdaten zum Projekt'!$E$13),1),'Basisdaten zum Projekt'!$A$13,D112&lt;=DATE(YEAR('Basisdaten zum Projekt'!$E$14),MONTH('Basisdaten zum Projekt'!$E$14),1),'Basisdaten zum Projekt'!$A$14,D112&lt;=DATE(YEAR('Basisdaten zum Projekt'!$E$15),MONTH('Basisdaten zum Projekt'!$E$15),1),'Basisdaten zum Projekt'!$A$15,D112&lt;=DATE(YEAR('Basisdaten zum Projekt'!$E$16),MONTH('Basisdaten zum Projekt'!$E$16),1),'Basisdaten zum Projekt'!$A$16),""),"")</f>
        <v/>
      </c>
      <c r="C112" s="160">
        <f>IF(C111&gt;0,C111+1,IF(DATE(YEAR('Basisdaten zum Projekt'!$C$5),MONTH('Basisdaten zum Projekt'!$C$5),1)=D112,1,0))</f>
        <v>50</v>
      </c>
      <c r="D112" s="161">
        <f t="shared" si="42"/>
        <v>46143</v>
      </c>
      <c r="E112" s="162"/>
      <c r="F112" s="115">
        <f t="shared" si="38"/>
        <v>0</v>
      </c>
      <c r="G112" s="163"/>
      <c r="H112" s="162"/>
      <c r="I112" s="115">
        <f t="shared" si="39"/>
        <v>0</v>
      </c>
      <c r="J112" s="164"/>
      <c r="M112" s="161">
        <f t="shared" si="40"/>
        <v>46143</v>
      </c>
      <c r="N112" s="166"/>
      <c r="O112" s="166"/>
      <c r="P112" s="166"/>
      <c r="Q112" s="166"/>
      <c r="R112" s="166"/>
      <c r="S112" s="166"/>
      <c r="T112" s="166"/>
      <c r="U112" s="166"/>
      <c r="V112" s="166"/>
      <c r="W112" s="166"/>
      <c r="X112" s="166"/>
      <c r="Y112" s="166"/>
      <c r="Z112" s="166"/>
      <c r="AA112" s="166"/>
      <c r="AB112" s="166"/>
      <c r="AC112" s="137">
        <f t="shared" si="41"/>
        <v>0</v>
      </c>
      <c r="AD112" s="167"/>
    </row>
    <row r="113" spans="2:30" outlineLevel="1" x14ac:dyDescent="0.25">
      <c r="B113" s="160" t="str">
        <f>IF(C113&gt;0,IFERROR(_xlfn.IFS(D113&lt;=DATE(YEAR('Basisdaten zum Projekt'!$E$12),MONTH('Basisdaten zum Projekt'!$E$12),1),'Basisdaten zum Projekt'!$A$12,D113&lt;=DATE(YEAR('Basisdaten zum Projekt'!$E$13),MONTH('Basisdaten zum Projekt'!$E$13),1),'Basisdaten zum Projekt'!$A$13,D113&lt;=DATE(YEAR('Basisdaten zum Projekt'!$E$14),MONTH('Basisdaten zum Projekt'!$E$14),1),'Basisdaten zum Projekt'!$A$14,D113&lt;=DATE(YEAR('Basisdaten zum Projekt'!$E$15),MONTH('Basisdaten zum Projekt'!$E$15),1),'Basisdaten zum Projekt'!$A$15,D113&lt;=DATE(YEAR('Basisdaten zum Projekt'!$E$16),MONTH('Basisdaten zum Projekt'!$E$16),1),'Basisdaten zum Projekt'!$A$16),""),"")</f>
        <v/>
      </c>
      <c r="C113" s="160">
        <f>IF(C112&gt;0,C112+1,IF(DATE(YEAR('Basisdaten zum Projekt'!$C$5),MONTH('Basisdaten zum Projekt'!$C$5),1)=D113,1,0))</f>
        <v>51</v>
      </c>
      <c r="D113" s="161">
        <f t="shared" si="42"/>
        <v>46174</v>
      </c>
      <c r="E113" s="162"/>
      <c r="F113" s="115">
        <f t="shared" si="38"/>
        <v>0</v>
      </c>
      <c r="G113" s="163"/>
      <c r="H113" s="162"/>
      <c r="I113" s="115">
        <f t="shared" si="39"/>
        <v>0</v>
      </c>
      <c r="J113" s="164"/>
      <c r="M113" s="161">
        <f t="shared" si="40"/>
        <v>46174</v>
      </c>
      <c r="N113" s="166"/>
      <c r="O113" s="166"/>
      <c r="P113" s="166"/>
      <c r="Q113" s="166"/>
      <c r="R113" s="166"/>
      <c r="S113" s="166"/>
      <c r="T113" s="166"/>
      <c r="U113" s="166"/>
      <c r="V113" s="166"/>
      <c r="W113" s="166"/>
      <c r="X113" s="166"/>
      <c r="Y113" s="166"/>
      <c r="Z113" s="166"/>
      <c r="AA113" s="166"/>
      <c r="AB113" s="166"/>
      <c r="AC113" s="137">
        <f t="shared" si="41"/>
        <v>0</v>
      </c>
      <c r="AD113" s="167"/>
    </row>
    <row r="114" spans="2:30" outlineLevel="1" x14ac:dyDescent="0.25">
      <c r="B114" s="160" t="str">
        <f>IF(C114&gt;0,IFERROR(_xlfn.IFS(D114&lt;=DATE(YEAR('Basisdaten zum Projekt'!$E$12),MONTH('Basisdaten zum Projekt'!$E$12),1),'Basisdaten zum Projekt'!$A$12,D114&lt;=DATE(YEAR('Basisdaten zum Projekt'!$E$13),MONTH('Basisdaten zum Projekt'!$E$13),1),'Basisdaten zum Projekt'!$A$13,D114&lt;=DATE(YEAR('Basisdaten zum Projekt'!$E$14),MONTH('Basisdaten zum Projekt'!$E$14),1),'Basisdaten zum Projekt'!$A$14,D114&lt;=DATE(YEAR('Basisdaten zum Projekt'!$E$15),MONTH('Basisdaten zum Projekt'!$E$15),1),'Basisdaten zum Projekt'!$A$15,D114&lt;=DATE(YEAR('Basisdaten zum Projekt'!$E$16),MONTH('Basisdaten zum Projekt'!$E$16),1),'Basisdaten zum Projekt'!$A$16),""),"")</f>
        <v/>
      </c>
      <c r="C114" s="160">
        <f>IF(C113&gt;0,C113+1,IF(DATE(YEAR('Basisdaten zum Projekt'!$C$5),MONTH('Basisdaten zum Projekt'!$C$5),1)=D114,1,0))</f>
        <v>52</v>
      </c>
      <c r="D114" s="161">
        <f t="shared" si="42"/>
        <v>46204</v>
      </c>
      <c r="E114" s="162"/>
      <c r="F114" s="115">
        <f t="shared" si="38"/>
        <v>0</v>
      </c>
      <c r="G114" s="163"/>
      <c r="H114" s="162"/>
      <c r="I114" s="115">
        <f t="shared" si="39"/>
        <v>0</v>
      </c>
      <c r="J114" s="164"/>
      <c r="M114" s="161">
        <f t="shared" si="40"/>
        <v>46204</v>
      </c>
      <c r="N114" s="166"/>
      <c r="O114" s="166"/>
      <c r="P114" s="166"/>
      <c r="Q114" s="166"/>
      <c r="R114" s="166"/>
      <c r="S114" s="166"/>
      <c r="T114" s="166"/>
      <c r="U114" s="166"/>
      <c r="V114" s="166"/>
      <c r="W114" s="166"/>
      <c r="X114" s="166"/>
      <c r="Y114" s="166"/>
      <c r="Z114" s="166"/>
      <c r="AA114" s="166"/>
      <c r="AB114" s="166"/>
      <c r="AC114" s="137">
        <f t="shared" si="41"/>
        <v>0</v>
      </c>
      <c r="AD114" s="167"/>
    </row>
    <row r="115" spans="2:30" outlineLevel="1" x14ac:dyDescent="0.25">
      <c r="B115" s="160" t="str">
        <f>IF(C115&gt;0,IFERROR(_xlfn.IFS(D115&lt;=DATE(YEAR('Basisdaten zum Projekt'!$E$12),MONTH('Basisdaten zum Projekt'!$E$12),1),'Basisdaten zum Projekt'!$A$12,D115&lt;=DATE(YEAR('Basisdaten zum Projekt'!$E$13),MONTH('Basisdaten zum Projekt'!$E$13),1),'Basisdaten zum Projekt'!$A$13,D115&lt;=DATE(YEAR('Basisdaten zum Projekt'!$E$14),MONTH('Basisdaten zum Projekt'!$E$14),1),'Basisdaten zum Projekt'!$A$14,D115&lt;=DATE(YEAR('Basisdaten zum Projekt'!$E$15),MONTH('Basisdaten zum Projekt'!$E$15),1),'Basisdaten zum Projekt'!$A$15,D115&lt;=DATE(YEAR('Basisdaten zum Projekt'!$E$16),MONTH('Basisdaten zum Projekt'!$E$16),1),'Basisdaten zum Projekt'!$A$16),""),"")</f>
        <v/>
      </c>
      <c r="C115" s="160">
        <f>IF(C114&gt;0,C114+1,IF(DATE(YEAR('Basisdaten zum Projekt'!$C$5),MONTH('Basisdaten zum Projekt'!$C$5),1)=D115,1,0))</f>
        <v>53</v>
      </c>
      <c r="D115" s="161">
        <f t="shared" si="42"/>
        <v>46235</v>
      </c>
      <c r="E115" s="162"/>
      <c r="F115" s="115">
        <f t="shared" si="38"/>
        <v>0</v>
      </c>
      <c r="G115" s="163"/>
      <c r="H115" s="162"/>
      <c r="I115" s="115">
        <f t="shared" si="39"/>
        <v>0</v>
      </c>
      <c r="J115" s="164"/>
      <c r="M115" s="161">
        <f t="shared" si="40"/>
        <v>46235</v>
      </c>
      <c r="N115" s="166"/>
      <c r="O115" s="166"/>
      <c r="P115" s="166"/>
      <c r="Q115" s="166"/>
      <c r="R115" s="166"/>
      <c r="S115" s="166"/>
      <c r="T115" s="166"/>
      <c r="U115" s="166"/>
      <c r="V115" s="166"/>
      <c r="W115" s="166"/>
      <c r="X115" s="166"/>
      <c r="Y115" s="166"/>
      <c r="Z115" s="166"/>
      <c r="AA115" s="166"/>
      <c r="AB115" s="166"/>
      <c r="AC115" s="137">
        <f t="shared" si="41"/>
        <v>0</v>
      </c>
      <c r="AD115" s="167"/>
    </row>
    <row r="116" spans="2:30" outlineLevel="1" x14ac:dyDescent="0.25">
      <c r="B116" s="160" t="str">
        <f>IF(C116&gt;0,IFERROR(_xlfn.IFS(D116&lt;=DATE(YEAR('Basisdaten zum Projekt'!$E$12),MONTH('Basisdaten zum Projekt'!$E$12),1),'Basisdaten zum Projekt'!$A$12,D116&lt;=DATE(YEAR('Basisdaten zum Projekt'!$E$13),MONTH('Basisdaten zum Projekt'!$E$13),1),'Basisdaten zum Projekt'!$A$13,D116&lt;=DATE(YEAR('Basisdaten zum Projekt'!$E$14),MONTH('Basisdaten zum Projekt'!$E$14),1),'Basisdaten zum Projekt'!$A$14,D116&lt;=DATE(YEAR('Basisdaten zum Projekt'!$E$15),MONTH('Basisdaten zum Projekt'!$E$15),1),'Basisdaten zum Projekt'!$A$15,D116&lt;=DATE(YEAR('Basisdaten zum Projekt'!$E$16),MONTH('Basisdaten zum Projekt'!$E$16),1),'Basisdaten zum Projekt'!$A$16),""),"")</f>
        <v/>
      </c>
      <c r="C116" s="160">
        <f>IF(C115&gt;0,C115+1,IF(DATE(YEAR('Basisdaten zum Projekt'!$C$5),MONTH('Basisdaten zum Projekt'!$C$5),1)=D116,1,0))</f>
        <v>54</v>
      </c>
      <c r="D116" s="161">
        <f t="shared" si="42"/>
        <v>46266</v>
      </c>
      <c r="E116" s="162"/>
      <c r="F116" s="115">
        <f t="shared" si="38"/>
        <v>0</v>
      </c>
      <c r="G116" s="163"/>
      <c r="H116" s="162"/>
      <c r="I116" s="115">
        <f t="shared" si="39"/>
        <v>0</v>
      </c>
      <c r="J116" s="164"/>
      <c r="M116" s="161">
        <f t="shared" si="40"/>
        <v>46266</v>
      </c>
      <c r="N116" s="166"/>
      <c r="O116" s="166"/>
      <c r="P116" s="166"/>
      <c r="Q116" s="166"/>
      <c r="R116" s="166"/>
      <c r="S116" s="166"/>
      <c r="T116" s="166"/>
      <c r="U116" s="166"/>
      <c r="V116" s="166"/>
      <c r="W116" s="166"/>
      <c r="X116" s="166"/>
      <c r="Y116" s="166"/>
      <c r="Z116" s="166"/>
      <c r="AA116" s="166"/>
      <c r="AB116" s="166"/>
      <c r="AC116" s="137">
        <f t="shared" si="41"/>
        <v>0</v>
      </c>
      <c r="AD116" s="167"/>
    </row>
    <row r="117" spans="2:30" outlineLevel="1" x14ac:dyDescent="0.25">
      <c r="B117" s="160" t="str">
        <f>IF(C117&gt;0,IFERROR(_xlfn.IFS(D117&lt;=DATE(YEAR('Basisdaten zum Projekt'!$E$12),MONTH('Basisdaten zum Projekt'!$E$12),1),'Basisdaten zum Projekt'!$A$12,D117&lt;=DATE(YEAR('Basisdaten zum Projekt'!$E$13),MONTH('Basisdaten zum Projekt'!$E$13),1),'Basisdaten zum Projekt'!$A$13,D117&lt;=DATE(YEAR('Basisdaten zum Projekt'!$E$14),MONTH('Basisdaten zum Projekt'!$E$14),1),'Basisdaten zum Projekt'!$A$14,D117&lt;=DATE(YEAR('Basisdaten zum Projekt'!$E$15),MONTH('Basisdaten zum Projekt'!$E$15),1),'Basisdaten zum Projekt'!$A$15,D117&lt;=DATE(YEAR('Basisdaten zum Projekt'!$E$16),MONTH('Basisdaten zum Projekt'!$E$16),1),'Basisdaten zum Projekt'!$A$16),""),"")</f>
        <v/>
      </c>
      <c r="C117" s="160">
        <f>IF(C116&gt;0,C116+1,IF(DATE(YEAR('Basisdaten zum Projekt'!$C$5),MONTH('Basisdaten zum Projekt'!$C$5),1)=D117,1,0))</f>
        <v>55</v>
      </c>
      <c r="D117" s="161">
        <f t="shared" si="42"/>
        <v>46296</v>
      </c>
      <c r="E117" s="162"/>
      <c r="F117" s="115">
        <f t="shared" si="38"/>
        <v>0</v>
      </c>
      <c r="G117" s="163"/>
      <c r="H117" s="162"/>
      <c r="I117" s="115">
        <f t="shared" si="39"/>
        <v>0</v>
      </c>
      <c r="J117" s="164"/>
      <c r="M117" s="161">
        <f t="shared" si="40"/>
        <v>46296</v>
      </c>
      <c r="N117" s="166"/>
      <c r="O117" s="166"/>
      <c r="P117" s="166"/>
      <c r="Q117" s="166"/>
      <c r="R117" s="166"/>
      <c r="S117" s="166"/>
      <c r="T117" s="166"/>
      <c r="U117" s="166"/>
      <c r="V117" s="166"/>
      <c r="W117" s="166"/>
      <c r="X117" s="166"/>
      <c r="Y117" s="166"/>
      <c r="Z117" s="166"/>
      <c r="AA117" s="166"/>
      <c r="AB117" s="166"/>
      <c r="AC117" s="137">
        <f t="shared" si="41"/>
        <v>0</v>
      </c>
      <c r="AD117" s="167"/>
    </row>
    <row r="118" spans="2:30" outlineLevel="1" x14ac:dyDescent="0.25">
      <c r="B118" s="160" t="str">
        <f>IF(C118&gt;0,IFERROR(_xlfn.IFS(D118&lt;=DATE(YEAR('Basisdaten zum Projekt'!$E$12),MONTH('Basisdaten zum Projekt'!$E$12),1),'Basisdaten zum Projekt'!$A$12,D118&lt;=DATE(YEAR('Basisdaten zum Projekt'!$E$13),MONTH('Basisdaten zum Projekt'!$E$13),1),'Basisdaten zum Projekt'!$A$13,D118&lt;=DATE(YEAR('Basisdaten zum Projekt'!$E$14),MONTH('Basisdaten zum Projekt'!$E$14),1),'Basisdaten zum Projekt'!$A$14,D118&lt;=DATE(YEAR('Basisdaten zum Projekt'!$E$15),MONTH('Basisdaten zum Projekt'!$E$15),1),'Basisdaten zum Projekt'!$A$15,D118&lt;=DATE(YEAR('Basisdaten zum Projekt'!$E$16),MONTH('Basisdaten zum Projekt'!$E$16),1),'Basisdaten zum Projekt'!$A$16),""),"")</f>
        <v/>
      </c>
      <c r="C118" s="160">
        <f>IF(C117&gt;0,C117+1,IF(DATE(YEAR('Basisdaten zum Projekt'!$C$5),MONTH('Basisdaten zum Projekt'!$C$5),1)=D118,1,0))</f>
        <v>56</v>
      </c>
      <c r="D118" s="161">
        <f t="shared" si="42"/>
        <v>46327</v>
      </c>
      <c r="E118" s="162"/>
      <c r="F118" s="115">
        <f t="shared" si="38"/>
        <v>0</v>
      </c>
      <c r="G118" s="163"/>
      <c r="H118" s="162"/>
      <c r="I118" s="115">
        <f t="shared" si="39"/>
        <v>0</v>
      </c>
      <c r="J118" s="164"/>
      <c r="M118" s="161">
        <f t="shared" si="40"/>
        <v>46327</v>
      </c>
      <c r="N118" s="166"/>
      <c r="O118" s="166"/>
      <c r="P118" s="166"/>
      <c r="Q118" s="166"/>
      <c r="R118" s="166"/>
      <c r="S118" s="166"/>
      <c r="T118" s="166"/>
      <c r="U118" s="166"/>
      <c r="V118" s="166"/>
      <c r="W118" s="166"/>
      <c r="X118" s="166"/>
      <c r="Y118" s="166"/>
      <c r="Z118" s="166"/>
      <c r="AA118" s="166"/>
      <c r="AB118" s="166"/>
      <c r="AC118" s="137">
        <f t="shared" si="41"/>
        <v>0</v>
      </c>
      <c r="AD118" s="167"/>
    </row>
    <row r="119" spans="2:30" outlineLevel="1" x14ac:dyDescent="0.25">
      <c r="B119" s="160" t="str">
        <f>IF(C119&gt;0,IFERROR(_xlfn.IFS(D119&lt;=DATE(YEAR('Basisdaten zum Projekt'!$E$12),MONTH('Basisdaten zum Projekt'!$E$12),1),'Basisdaten zum Projekt'!$A$12,D119&lt;=DATE(YEAR('Basisdaten zum Projekt'!$E$13),MONTH('Basisdaten zum Projekt'!$E$13),1),'Basisdaten zum Projekt'!$A$13,D119&lt;=DATE(YEAR('Basisdaten zum Projekt'!$E$14),MONTH('Basisdaten zum Projekt'!$E$14),1),'Basisdaten zum Projekt'!$A$14,D119&lt;=DATE(YEAR('Basisdaten zum Projekt'!$E$15),MONTH('Basisdaten zum Projekt'!$E$15),1),'Basisdaten zum Projekt'!$A$15,D119&lt;=DATE(YEAR('Basisdaten zum Projekt'!$E$16),MONTH('Basisdaten zum Projekt'!$E$16),1),'Basisdaten zum Projekt'!$A$16),""),"")</f>
        <v/>
      </c>
      <c r="C119" s="160">
        <f>IF(C118&gt;0,C118+1,IF(DATE(YEAR('Basisdaten zum Projekt'!$C$5),MONTH('Basisdaten zum Projekt'!$C$5),1)=D119,1,0))</f>
        <v>57</v>
      </c>
      <c r="D119" s="161">
        <f t="shared" si="42"/>
        <v>46357</v>
      </c>
      <c r="E119" s="162"/>
      <c r="F119" s="115">
        <f t="shared" si="38"/>
        <v>0</v>
      </c>
      <c r="G119" s="163"/>
      <c r="H119" s="162"/>
      <c r="I119" s="115">
        <f t="shared" si="39"/>
        <v>0</v>
      </c>
      <c r="J119" s="164"/>
      <c r="M119" s="161">
        <f t="shared" si="40"/>
        <v>46357</v>
      </c>
      <c r="N119" s="166"/>
      <c r="O119" s="166"/>
      <c r="P119" s="166"/>
      <c r="Q119" s="166"/>
      <c r="R119" s="166"/>
      <c r="S119" s="166"/>
      <c r="T119" s="166"/>
      <c r="U119" s="166"/>
      <c r="V119" s="166"/>
      <c r="W119" s="166"/>
      <c r="X119" s="166"/>
      <c r="Y119" s="166"/>
      <c r="Z119" s="166"/>
      <c r="AA119" s="166"/>
      <c r="AB119" s="166"/>
      <c r="AC119" s="137">
        <f t="shared" si="41"/>
        <v>0</v>
      </c>
      <c r="AD119" s="167"/>
    </row>
    <row r="120" spans="2:30" x14ac:dyDescent="0.25">
      <c r="B120" s="169"/>
      <c r="C120" s="170"/>
      <c r="D120" s="171">
        <f>D119</f>
        <v>46357</v>
      </c>
      <c r="E120" s="172"/>
      <c r="F120" s="173">
        <f>SUM(F108:F119)</f>
        <v>0</v>
      </c>
      <c r="G120" s="174">
        <f>SUM(G108:G119)</f>
        <v>0</v>
      </c>
      <c r="H120" s="175"/>
      <c r="I120" s="173">
        <f>SUM(I108:I119)</f>
        <v>0</v>
      </c>
      <c r="J120" s="174">
        <f>SUM(J108:J119)</f>
        <v>0</v>
      </c>
      <c r="M120" s="171">
        <f t="shared" si="40"/>
        <v>46357</v>
      </c>
      <c r="N120" s="177">
        <f>SUM(N108:N119)</f>
        <v>0</v>
      </c>
      <c r="O120" s="177">
        <f>SUM(O108:O119)</f>
        <v>0</v>
      </c>
      <c r="P120" s="177">
        <f>SUM(P108:P119)</f>
        <v>0</v>
      </c>
      <c r="Q120" s="177">
        <f>SUM(Q108:Q119)</f>
        <v>0</v>
      </c>
      <c r="R120" s="177">
        <f>SUM(R108:R119)</f>
        <v>0</v>
      </c>
      <c r="S120" s="177">
        <f t="shared" ref="S120:AB120" si="43">SUM(S108:S119)</f>
        <v>0</v>
      </c>
      <c r="T120" s="177">
        <f t="shared" si="43"/>
        <v>0</v>
      </c>
      <c r="U120" s="177">
        <f t="shared" si="43"/>
        <v>0</v>
      </c>
      <c r="V120" s="177">
        <f t="shared" si="43"/>
        <v>0</v>
      </c>
      <c r="W120" s="177">
        <f t="shared" si="43"/>
        <v>0</v>
      </c>
      <c r="X120" s="177">
        <f t="shared" si="43"/>
        <v>0</v>
      </c>
      <c r="Y120" s="177">
        <f t="shared" si="43"/>
        <v>0</v>
      </c>
      <c r="Z120" s="177">
        <f t="shared" si="43"/>
        <v>0</v>
      </c>
      <c r="AA120" s="177">
        <f t="shared" si="43"/>
        <v>0</v>
      </c>
      <c r="AB120" s="177">
        <f t="shared" si="43"/>
        <v>0</v>
      </c>
      <c r="AC120" s="177">
        <f>SUM(AC108:AC119)</f>
        <v>0</v>
      </c>
      <c r="AD120" s="167"/>
    </row>
    <row r="121" spans="2:30" ht="28.5" customHeight="1" x14ac:dyDescent="0.25">
      <c r="B121" s="19"/>
      <c r="C121" s="19"/>
      <c r="N121" s="178">
        <f>IFERROR(N120/$H$6,0)</f>
        <v>0</v>
      </c>
      <c r="O121" s="178">
        <f>IFERROR(O120/$H$6,0)</f>
        <v>0</v>
      </c>
      <c r="P121" s="178">
        <f>IFERROR(P120/$H$6,0)</f>
        <v>0</v>
      </c>
      <c r="Q121" s="178">
        <f>IFERROR(Q120/$H$6,0)</f>
        <v>0</v>
      </c>
      <c r="R121" s="178">
        <f>IFERROR(R120/$H$6,0)</f>
        <v>0</v>
      </c>
      <c r="S121" s="178">
        <f t="shared" ref="S121:AB121" si="44">IFERROR(S120/$H$6,0)</f>
        <v>0</v>
      </c>
      <c r="T121" s="178">
        <f t="shared" si="44"/>
        <v>0</v>
      </c>
      <c r="U121" s="178">
        <f t="shared" si="44"/>
        <v>0</v>
      </c>
      <c r="V121" s="178">
        <f t="shared" si="44"/>
        <v>0</v>
      </c>
      <c r="W121" s="178">
        <f t="shared" si="44"/>
        <v>0</v>
      </c>
      <c r="X121" s="178">
        <f t="shared" si="44"/>
        <v>0</v>
      </c>
      <c r="Y121" s="178">
        <f t="shared" si="44"/>
        <v>0</v>
      </c>
      <c r="Z121" s="178">
        <f t="shared" si="44"/>
        <v>0</v>
      </c>
      <c r="AA121" s="178">
        <f t="shared" si="44"/>
        <v>0</v>
      </c>
      <c r="AB121" s="178">
        <f t="shared" si="44"/>
        <v>0</v>
      </c>
      <c r="AC121" s="178">
        <f>IFERROR(AC120/$H$6,0)</f>
        <v>0</v>
      </c>
      <c r="AD121" s="180" t="s">
        <v>370</v>
      </c>
    </row>
    <row r="122" spans="2:30" x14ac:dyDescent="0.25">
      <c r="B122" s="19"/>
      <c r="C122" s="19"/>
      <c r="N122" s="181"/>
      <c r="O122" s="181"/>
      <c r="P122" s="181"/>
      <c r="Q122" s="181"/>
      <c r="R122" s="181"/>
      <c r="S122" s="281"/>
      <c r="T122" s="282"/>
      <c r="U122" s="283"/>
      <c r="V122" s="283"/>
      <c r="W122" s="283"/>
      <c r="X122" s="283"/>
      <c r="Y122" s="283"/>
      <c r="Z122" s="283"/>
      <c r="AA122" s="283"/>
      <c r="AB122" s="284"/>
      <c r="AC122" s="181"/>
      <c r="AD122" s="188"/>
    </row>
    <row r="123" spans="2:30" outlineLevel="1" x14ac:dyDescent="0.25">
      <c r="B123" s="160" t="str">
        <f>IF(C123&gt;0,IFERROR(_xlfn.IFS(D123&lt;=DATE(YEAR('Basisdaten zum Projekt'!$E$12),MONTH('Basisdaten zum Projekt'!$E$12),1),'Basisdaten zum Projekt'!$A$12,D123&lt;=DATE(YEAR('Basisdaten zum Projekt'!$E$13),MONTH('Basisdaten zum Projekt'!$E$13),1),'Basisdaten zum Projekt'!$A$13,D123&lt;=DATE(YEAR('Basisdaten zum Projekt'!$E$14),MONTH('Basisdaten zum Projekt'!$E$14),1),'Basisdaten zum Projekt'!$A$14,D123&lt;=DATE(YEAR('Basisdaten zum Projekt'!$E$15),MONTH('Basisdaten zum Projekt'!$E$15),1),'Basisdaten zum Projekt'!$A$15,D123&lt;=DATE(YEAR('Basisdaten zum Projekt'!$E$16),MONTH('Basisdaten zum Projekt'!$E$16),1),'Basisdaten zum Projekt'!$A$16),""),"")</f>
        <v/>
      </c>
      <c r="C123" s="160">
        <f>IF(C119&gt;0,C119+1,IF(DATE(YEAR('Basisdaten zum Projekt'!$C$5),MONTH('Basisdaten zum Projekt'!$C$5),1)=D123,1,0))</f>
        <v>58</v>
      </c>
      <c r="D123" s="161">
        <f>DATE(YEAR(D119),MONTH(D119)+1,DAY(D119))</f>
        <v>46388</v>
      </c>
      <c r="E123" s="183"/>
      <c r="F123" s="184">
        <f t="shared" ref="F123:F134" si="45">215/12*E123</f>
        <v>0</v>
      </c>
      <c r="G123" s="185"/>
      <c r="H123" s="183"/>
      <c r="I123" s="184">
        <f t="shared" ref="I123:I134" si="46">215/12*H123</f>
        <v>0</v>
      </c>
      <c r="J123" s="186"/>
      <c r="M123" s="161">
        <f t="shared" si="40"/>
        <v>46388</v>
      </c>
      <c r="N123" s="166"/>
      <c r="O123" s="166"/>
      <c r="P123" s="166"/>
      <c r="Q123" s="166"/>
      <c r="R123" s="166"/>
      <c r="S123" s="166"/>
      <c r="T123" s="166"/>
      <c r="U123" s="166"/>
      <c r="V123" s="166"/>
      <c r="W123" s="166"/>
      <c r="X123" s="166"/>
      <c r="Y123" s="166"/>
      <c r="Z123" s="166"/>
      <c r="AA123" s="166"/>
      <c r="AB123" s="166"/>
      <c r="AC123" s="137">
        <f t="shared" ref="AC123:AC134" si="47">SUM(N123:AB123)</f>
        <v>0</v>
      </c>
      <c r="AD123" s="167"/>
    </row>
    <row r="124" spans="2:30" outlineLevel="1" x14ac:dyDescent="0.25">
      <c r="B124" s="160" t="str">
        <f>IF(C124&gt;0,IFERROR(_xlfn.IFS(D124&lt;=DATE(YEAR('Basisdaten zum Projekt'!$E$12),MONTH('Basisdaten zum Projekt'!$E$12),1),'Basisdaten zum Projekt'!$A$12,D124&lt;=DATE(YEAR('Basisdaten zum Projekt'!$E$13),MONTH('Basisdaten zum Projekt'!$E$13),1),'Basisdaten zum Projekt'!$A$13,D124&lt;=DATE(YEAR('Basisdaten zum Projekt'!$E$14),MONTH('Basisdaten zum Projekt'!$E$14),1),'Basisdaten zum Projekt'!$A$14,D124&lt;=DATE(YEAR('Basisdaten zum Projekt'!$E$15),MONTH('Basisdaten zum Projekt'!$E$15),1),'Basisdaten zum Projekt'!$A$15,D124&lt;=DATE(YEAR('Basisdaten zum Projekt'!$E$16),MONTH('Basisdaten zum Projekt'!$E$16),1),'Basisdaten zum Projekt'!$A$16),""),"")</f>
        <v/>
      </c>
      <c r="C124" s="160">
        <f>IF(C123&gt;0,C123+1,IF(DATE(YEAR('Basisdaten zum Projekt'!$C$5),MONTH('Basisdaten zum Projekt'!$C$5),1)=D124,1,0))</f>
        <v>59</v>
      </c>
      <c r="D124" s="161">
        <f t="shared" ref="D124:D134" si="48">DATE(YEAR(D123),MONTH(D123)+1,DAY(D123))</f>
        <v>46419</v>
      </c>
      <c r="E124" s="162"/>
      <c r="F124" s="115">
        <f t="shared" si="45"/>
        <v>0</v>
      </c>
      <c r="G124" s="163"/>
      <c r="H124" s="162"/>
      <c r="I124" s="115">
        <f t="shared" si="46"/>
        <v>0</v>
      </c>
      <c r="J124" s="164"/>
      <c r="M124" s="161">
        <f t="shared" si="40"/>
        <v>46419</v>
      </c>
      <c r="N124" s="166"/>
      <c r="O124" s="166"/>
      <c r="P124" s="166"/>
      <c r="Q124" s="166"/>
      <c r="R124" s="166"/>
      <c r="S124" s="166"/>
      <c r="T124" s="166"/>
      <c r="U124" s="166"/>
      <c r="V124" s="166"/>
      <c r="W124" s="166"/>
      <c r="X124" s="166"/>
      <c r="Y124" s="166"/>
      <c r="Z124" s="166"/>
      <c r="AA124" s="166"/>
      <c r="AB124" s="166"/>
      <c r="AC124" s="137">
        <f t="shared" si="47"/>
        <v>0</v>
      </c>
      <c r="AD124" s="167"/>
    </row>
    <row r="125" spans="2:30" outlineLevel="1" x14ac:dyDescent="0.25">
      <c r="B125" s="160" t="str">
        <f>IF(C125&gt;0,IFERROR(_xlfn.IFS(D125&lt;=DATE(YEAR('Basisdaten zum Projekt'!$E$12),MONTH('Basisdaten zum Projekt'!$E$12),1),'Basisdaten zum Projekt'!$A$12,D125&lt;=DATE(YEAR('Basisdaten zum Projekt'!$E$13),MONTH('Basisdaten zum Projekt'!$E$13),1),'Basisdaten zum Projekt'!$A$13,D125&lt;=DATE(YEAR('Basisdaten zum Projekt'!$E$14),MONTH('Basisdaten zum Projekt'!$E$14),1),'Basisdaten zum Projekt'!$A$14,D125&lt;=DATE(YEAR('Basisdaten zum Projekt'!$E$15),MONTH('Basisdaten zum Projekt'!$E$15),1),'Basisdaten zum Projekt'!$A$15,D125&lt;=DATE(YEAR('Basisdaten zum Projekt'!$E$16),MONTH('Basisdaten zum Projekt'!$E$16),1),'Basisdaten zum Projekt'!$A$16),""),"")</f>
        <v/>
      </c>
      <c r="C125" s="160">
        <f>IF(C124&gt;0,C124+1,IF(DATE(YEAR('Basisdaten zum Projekt'!$C$5),MONTH('Basisdaten zum Projekt'!$C$5),1)=D125,1,0))</f>
        <v>60</v>
      </c>
      <c r="D125" s="161">
        <f t="shared" si="48"/>
        <v>46447</v>
      </c>
      <c r="E125" s="162"/>
      <c r="F125" s="115">
        <f t="shared" si="45"/>
        <v>0</v>
      </c>
      <c r="G125" s="163"/>
      <c r="H125" s="162"/>
      <c r="I125" s="115">
        <f t="shared" si="46"/>
        <v>0</v>
      </c>
      <c r="J125" s="164"/>
      <c r="M125" s="161">
        <f t="shared" si="40"/>
        <v>46447</v>
      </c>
      <c r="N125" s="166"/>
      <c r="O125" s="166"/>
      <c r="P125" s="166"/>
      <c r="Q125" s="166"/>
      <c r="R125" s="166"/>
      <c r="S125" s="166"/>
      <c r="T125" s="166"/>
      <c r="U125" s="166"/>
      <c r="V125" s="166"/>
      <c r="W125" s="166"/>
      <c r="X125" s="166"/>
      <c r="Y125" s="166"/>
      <c r="Z125" s="166"/>
      <c r="AA125" s="166"/>
      <c r="AB125" s="166"/>
      <c r="AC125" s="137">
        <f t="shared" si="47"/>
        <v>0</v>
      </c>
      <c r="AD125" s="167"/>
    </row>
    <row r="126" spans="2:30" outlineLevel="1" x14ac:dyDescent="0.25">
      <c r="B126" s="160" t="str">
        <f>IF(C126&gt;0,IFERROR(_xlfn.IFS(D126&lt;=DATE(YEAR('Basisdaten zum Projekt'!$E$12),MONTH('Basisdaten zum Projekt'!$E$12),1),'Basisdaten zum Projekt'!$A$12,D126&lt;=DATE(YEAR('Basisdaten zum Projekt'!$E$13),MONTH('Basisdaten zum Projekt'!$E$13),1),'Basisdaten zum Projekt'!$A$13,D126&lt;=DATE(YEAR('Basisdaten zum Projekt'!$E$14),MONTH('Basisdaten zum Projekt'!$E$14),1),'Basisdaten zum Projekt'!$A$14,D126&lt;=DATE(YEAR('Basisdaten zum Projekt'!$E$15),MONTH('Basisdaten zum Projekt'!$E$15),1),'Basisdaten zum Projekt'!$A$15,D126&lt;=DATE(YEAR('Basisdaten zum Projekt'!$E$16),MONTH('Basisdaten zum Projekt'!$E$16),1),'Basisdaten zum Projekt'!$A$16),""),"")</f>
        <v/>
      </c>
      <c r="C126" s="160">
        <f>IF(C125&gt;0,C125+1,IF(DATE(YEAR('Basisdaten zum Projekt'!$C$5),MONTH('Basisdaten zum Projekt'!$C$5),1)=D126,1,0))</f>
        <v>61</v>
      </c>
      <c r="D126" s="161">
        <f t="shared" si="48"/>
        <v>46478</v>
      </c>
      <c r="E126" s="162"/>
      <c r="F126" s="115">
        <f t="shared" si="45"/>
        <v>0</v>
      </c>
      <c r="G126" s="163"/>
      <c r="H126" s="162"/>
      <c r="I126" s="115">
        <f t="shared" si="46"/>
        <v>0</v>
      </c>
      <c r="J126" s="164"/>
      <c r="M126" s="161">
        <f t="shared" si="40"/>
        <v>46478</v>
      </c>
      <c r="N126" s="166"/>
      <c r="O126" s="166"/>
      <c r="P126" s="166"/>
      <c r="Q126" s="166"/>
      <c r="R126" s="166"/>
      <c r="S126" s="166"/>
      <c r="T126" s="166"/>
      <c r="U126" s="166"/>
      <c r="V126" s="166"/>
      <c r="W126" s="166"/>
      <c r="X126" s="166"/>
      <c r="Y126" s="166"/>
      <c r="Z126" s="166"/>
      <c r="AA126" s="166"/>
      <c r="AB126" s="166"/>
      <c r="AC126" s="137">
        <f t="shared" si="47"/>
        <v>0</v>
      </c>
      <c r="AD126" s="167"/>
    </row>
    <row r="127" spans="2:30" outlineLevel="1" x14ac:dyDescent="0.25">
      <c r="B127" s="160" t="str">
        <f>IF(C127&gt;0,IFERROR(_xlfn.IFS(D127&lt;=DATE(YEAR('Basisdaten zum Projekt'!$E$12),MONTH('Basisdaten zum Projekt'!$E$12),1),'Basisdaten zum Projekt'!$A$12,D127&lt;=DATE(YEAR('Basisdaten zum Projekt'!$E$13),MONTH('Basisdaten zum Projekt'!$E$13),1),'Basisdaten zum Projekt'!$A$13,D127&lt;=DATE(YEAR('Basisdaten zum Projekt'!$E$14),MONTH('Basisdaten zum Projekt'!$E$14),1),'Basisdaten zum Projekt'!$A$14,D127&lt;=DATE(YEAR('Basisdaten zum Projekt'!$E$15),MONTH('Basisdaten zum Projekt'!$E$15),1),'Basisdaten zum Projekt'!$A$15,D127&lt;=DATE(YEAR('Basisdaten zum Projekt'!$E$16),MONTH('Basisdaten zum Projekt'!$E$16),1),'Basisdaten zum Projekt'!$A$16),""),"")</f>
        <v/>
      </c>
      <c r="C127" s="160">
        <f>IF(C126&gt;0,C126+1,IF(DATE(YEAR('Basisdaten zum Projekt'!$C$5),MONTH('Basisdaten zum Projekt'!$C$5),1)=D127,1,0))</f>
        <v>62</v>
      </c>
      <c r="D127" s="161">
        <f t="shared" si="48"/>
        <v>46508</v>
      </c>
      <c r="E127" s="162"/>
      <c r="F127" s="115">
        <f t="shared" si="45"/>
        <v>0</v>
      </c>
      <c r="G127" s="163"/>
      <c r="H127" s="162"/>
      <c r="I127" s="115">
        <f t="shared" si="46"/>
        <v>0</v>
      </c>
      <c r="J127" s="164"/>
      <c r="M127" s="161">
        <f t="shared" si="40"/>
        <v>46508</v>
      </c>
      <c r="N127" s="166"/>
      <c r="O127" s="166"/>
      <c r="P127" s="166"/>
      <c r="Q127" s="166"/>
      <c r="R127" s="166"/>
      <c r="S127" s="166"/>
      <c r="T127" s="166"/>
      <c r="U127" s="166"/>
      <c r="V127" s="166"/>
      <c r="W127" s="166"/>
      <c r="X127" s="166"/>
      <c r="Y127" s="166"/>
      <c r="Z127" s="166"/>
      <c r="AA127" s="166"/>
      <c r="AB127" s="166"/>
      <c r="AC127" s="137">
        <f t="shared" si="47"/>
        <v>0</v>
      </c>
      <c r="AD127" s="167"/>
    </row>
    <row r="128" spans="2:30" outlineLevel="1" x14ac:dyDescent="0.25">
      <c r="B128" s="160" t="str">
        <f>IF(C128&gt;0,IFERROR(_xlfn.IFS(D128&lt;=DATE(YEAR('Basisdaten zum Projekt'!$E$12),MONTH('Basisdaten zum Projekt'!$E$12),1),'Basisdaten zum Projekt'!$A$12,D128&lt;=DATE(YEAR('Basisdaten zum Projekt'!$E$13),MONTH('Basisdaten zum Projekt'!$E$13),1),'Basisdaten zum Projekt'!$A$13,D128&lt;=DATE(YEAR('Basisdaten zum Projekt'!$E$14),MONTH('Basisdaten zum Projekt'!$E$14),1),'Basisdaten zum Projekt'!$A$14,D128&lt;=DATE(YEAR('Basisdaten zum Projekt'!$E$15),MONTH('Basisdaten zum Projekt'!$E$15),1),'Basisdaten zum Projekt'!$A$15,D128&lt;=DATE(YEAR('Basisdaten zum Projekt'!$E$16),MONTH('Basisdaten zum Projekt'!$E$16),1),'Basisdaten zum Projekt'!$A$16),""),"")</f>
        <v/>
      </c>
      <c r="C128" s="160">
        <f>IF(C127&gt;0,C127+1,IF(DATE(YEAR('Basisdaten zum Projekt'!$C$5),MONTH('Basisdaten zum Projekt'!$C$5),1)=D128,1,0))</f>
        <v>63</v>
      </c>
      <c r="D128" s="161">
        <f t="shared" si="48"/>
        <v>46539</v>
      </c>
      <c r="E128" s="162"/>
      <c r="F128" s="115">
        <f t="shared" si="45"/>
        <v>0</v>
      </c>
      <c r="G128" s="163"/>
      <c r="H128" s="162"/>
      <c r="I128" s="115">
        <f t="shared" si="46"/>
        <v>0</v>
      </c>
      <c r="J128" s="164"/>
      <c r="M128" s="161">
        <f t="shared" si="40"/>
        <v>46539</v>
      </c>
      <c r="N128" s="166"/>
      <c r="O128" s="166"/>
      <c r="P128" s="166"/>
      <c r="Q128" s="166"/>
      <c r="R128" s="166"/>
      <c r="S128" s="166"/>
      <c r="T128" s="166"/>
      <c r="U128" s="166"/>
      <c r="V128" s="166"/>
      <c r="W128" s="166"/>
      <c r="X128" s="166"/>
      <c r="Y128" s="166"/>
      <c r="Z128" s="166"/>
      <c r="AA128" s="166"/>
      <c r="AB128" s="166"/>
      <c r="AC128" s="137">
        <f t="shared" si="47"/>
        <v>0</v>
      </c>
      <c r="AD128" s="167"/>
    </row>
    <row r="129" spans="2:30" outlineLevel="1" x14ac:dyDescent="0.25">
      <c r="B129" s="160" t="str">
        <f>IF(C129&gt;0,IFERROR(_xlfn.IFS(D129&lt;=DATE(YEAR('Basisdaten zum Projekt'!$E$12),MONTH('Basisdaten zum Projekt'!$E$12),1),'Basisdaten zum Projekt'!$A$12,D129&lt;=DATE(YEAR('Basisdaten zum Projekt'!$E$13),MONTH('Basisdaten zum Projekt'!$E$13),1),'Basisdaten zum Projekt'!$A$13,D129&lt;=DATE(YEAR('Basisdaten zum Projekt'!$E$14),MONTH('Basisdaten zum Projekt'!$E$14),1),'Basisdaten zum Projekt'!$A$14,D129&lt;=DATE(YEAR('Basisdaten zum Projekt'!$E$15),MONTH('Basisdaten zum Projekt'!$E$15),1),'Basisdaten zum Projekt'!$A$15,D129&lt;=DATE(YEAR('Basisdaten zum Projekt'!$E$16),MONTH('Basisdaten zum Projekt'!$E$16),1),'Basisdaten zum Projekt'!$A$16),""),"")</f>
        <v/>
      </c>
      <c r="C129" s="160">
        <f>IF(C128&gt;0,C128+1,IF(DATE(YEAR('Basisdaten zum Projekt'!$C$5),MONTH('Basisdaten zum Projekt'!$C$5),1)=D129,1,0))</f>
        <v>64</v>
      </c>
      <c r="D129" s="161">
        <f t="shared" si="48"/>
        <v>46569</v>
      </c>
      <c r="E129" s="162"/>
      <c r="F129" s="115">
        <f t="shared" si="45"/>
        <v>0</v>
      </c>
      <c r="G129" s="163"/>
      <c r="H129" s="162"/>
      <c r="I129" s="115">
        <f t="shared" si="46"/>
        <v>0</v>
      </c>
      <c r="J129" s="164"/>
      <c r="M129" s="161">
        <f t="shared" si="40"/>
        <v>46569</v>
      </c>
      <c r="N129" s="166"/>
      <c r="O129" s="166"/>
      <c r="P129" s="166"/>
      <c r="Q129" s="166"/>
      <c r="R129" s="166"/>
      <c r="S129" s="166"/>
      <c r="T129" s="166"/>
      <c r="U129" s="166"/>
      <c r="V129" s="166"/>
      <c r="W129" s="166"/>
      <c r="X129" s="166"/>
      <c r="Y129" s="166"/>
      <c r="Z129" s="166"/>
      <c r="AA129" s="166"/>
      <c r="AB129" s="166"/>
      <c r="AC129" s="137">
        <f t="shared" si="47"/>
        <v>0</v>
      </c>
      <c r="AD129" s="167"/>
    </row>
    <row r="130" spans="2:30" outlineLevel="1" x14ac:dyDescent="0.25">
      <c r="B130" s="160" t="str">
        <f>IF(C130&gt;0,IFERROR(_xlfn.IFS(D130&lt;=DATE(YEAR('Basisdaten zum Projekt'!$E$12),MONTH('Basisdaten zum Projekt'!$E$12),1),'Basisdaten zum Projekt'!$A$12,D130&lt;=DATE(YEAR('Basisdaten zum Projekt'!$E$13),MONTH('Basisdaten zum Projekt'!$E$13),1),'Basisdaten zum Projekt'!$A$13,D130&lt;=DATE(YEAR('Basisdaten zum Projekt'!$E$14),MONTH('Basisdaten zum Projekt'!$E$14),1),'Basisdaten zum Projekt'!$A$14,D130&lt;=DATE(YEAR('Basisdaten zum Projekt'!$E$15),MONTH('Basisdaten zum Projekt'!$E$15),1),'Basisdaten zum Projekt'!$A$15,D130&lt;=DATE(YEAR('Basisdaten zum Projekt'!$E$16),MONTH('Basisdaten zum Projekt'!$E$16),1),'Basisdaten zum Projekt'!$A$16),""),"")</f>
        <v/>
      </c>
      <c r="C130" s="160">
        <f>IF(C129&gt;0,C129+1,IF(DATE(YEAR('Basisdaten zum Projekt'!$C$5),MONTH('Basisdaten zum Projekt'!$C$5),1)=D130,1,0))</f>
        <v>65</v>
      </c>
      <c r="D130" s="161">
        <f t="shared" si="48"/>
        <v>46600</v>
      </c>
      <c r="E130" s="162"/>
      <c r="F130" s="115">
        <f t="shared" si="45"/>
        <v>0</v>
      </c>
      <c r="G130" s="163"/>
      <c r="H130" s="162"/>
      <c r="I130" s="115">
        <f t="shared" si="46"/>
        <v>0</v>
      </c>
      <c r="J130" s="164"/>
      <c r="M130" s="161">
        <f t="shared" si="40"/>
        <v>46600</v>
      </c>
      <c r="N130" s="166"/>
      <c r="O130" s="166"/>
      <c r="P130" s="166"/>
      <c r="Q130" s="166"/>
      <c r="R130" s="166"/>
      <c r="S130" s="166"/>
      <c r="T130" s="166"/>
      <c r="U130" s="166"/>
      <c r="V130" s="166"/>
      <c r="W130" s="166"/>
      <c r="X130" s="166"/>
      <c r="Y130" s="166"/>
      <c r="Z130" s="166"/>
      <c r="AA130" s="166"/>
      <c r="AB130" s="166"/>
      <c r="AC130" s="137">
        <f t="shared" si="47"/>
        <v>0</v>
      </c>
      <c r="AD130" s="167"/>
    </row>
    <row r="131" spans="2:30" outlineLevel="1" x14ac:dyDescent="0.25">
      <c r="B131" s="160" t="str">
        <f>IF(C131&gt;0,IFERROR(_xlfn.IFS(D131&lt;=DATE(YEAR('Basisdaten zum Projekt'!$E$12),MONTH('Basisdaten zum Projekt'!$E$12),1),'Basisdaten zum Projekt'!$A$12,D131&lt;=DATE(YEAR('Basisdaten zum Projekt'!$E$13),MONTH('Basisdaten zum Projekt'!$E$13),1),'Basisdaten zum Projekt'!$A$13,D131&lt;=DATE(YEAR('Basisdaten zum Projekt'!$E$14),MONTH('Basisdaten zum Projekt'!$E$14),1),'Basisdaten zum Projekt'!$A$14,D131&lt;=DATE(YEAR('Basisdaten zum Projekt'!$E$15),MONTH('Basisdaten zum Projekt'!$E$15),1),'Basisdaten zum Projekt'!$A$15,D131&lt;=DATE(YEAR('Basisdaten zum Projekt'!$E$16),MONTH('Basisdaten zum Projekt'!$E$16),1),'Basisdaten zum Projekt'!$A$16),""),"")</f>
        <v/>
      </c>
      <c r="C131" s="160">
        <f>IF(C130&gt;0,C130+1,IF(DATE(YEAR('Basisdaten zum Projekt'!$C$5),MONTH('Basisdaten zum Projekt'!$C$5),1)=D131,1,0))</f>
        <v>66</v>
      </c>
      <c r="D131" s="161">
        <f t="shared" si="48"/>
        <v>46631</v>
      </c>
      <c r="E131" s="162"/>
      <c r="F131" s="115">
        <f t="shared" si="45"/>
        <v>0</v>
      </c>
      <c r="G131" s="163"/>
      <c r="H131" s="162"/>
      <c r="I131" s="115">
        <f t="shared" si="46"/>
        <v>0</v>
      </c>
      <c r="J131" s="164"/>
      <c r="M131" s="161">
        <f t="shared" si="40"/>
        <v>46631</v>
      </c>
      <c r="N131" s="166"/>
      <c r="O131" s="166"/>
      <c r="P131" s="166"/>
      <c r="Q131" s="166"/>
      <c r="R131" s="166"/>
      <c r="S131" s="166"/>
      <c r="T131" s="166"/>
      <c r="U131" s="166"/>
      <c r="V131" s="166"/>
      <c r="W131" s="166"/>
      <c r="X131" s="166"/>
      <c r="Y131" s="166"/>
      <c r="Z131" s="166"/>
      <c r="AA131" s="166"/>
      <c r="AB131" s="166"/>
      <c r="AC131" s="137">
        <f t="shared" si="47"/>
        <v>0</v>
      </c>
      <c r="AD131" s="167"/>
    </row>
    <row r="132" spans="2:30" outlineLevel="1" x14ac:dyDescent="0.25">
      <c r="B132" s="160" t="str">
        <f>IF(C132&gt;0,IFERROR(_xlfn.IFS(D132&lt;=DATE(YEAR('Basisdaten zum Projekt'!$E$12),MONTH('Basisdaten zum Projekt'!$E$12),1),'Basisdaten zum Projekt'!$A$12,D132&lt;=DATE(YEAR('Basisdaten zum Projekt'!$E$13),MONTH('Basisdaten zum Projekt'!$E$13),1),'Basisdaten zum Projekt'!$A$13,D132&lt;=DATE(YEAR('Basisdaten zum Projekt'!$E$14),MONTH('Basisdaten zum Projekt'!$E$14),1),'Basisdaten zum Projekt'!$A$14,D132&lt;=DATE(YEAR('Basisdaten zum Projekt'!$E$15),MONTH('Basisdaten zum Projekt'!$E$15),1),'Basisdaten zum Projekt'!$A$15,D132&lt;=DATE(YEAR('Basisdaten zum Projekt'!$E$16),MONTH('Basisdaten zum Projekt'!$E$16),1),'Basisdaten zum Projekt'!$A$16),""),"")</f>
        <v/>
      </c>
      <c r="C132" s="160">
        <f>IF(C131&gt;0,C131+1,IF(DATE(YEAR('Basisdaten zum Projekt'!$C$5),MONTH('Basisdaten zum Projekt'!$C$5),1)=D132,1,0))</f>
        <v>67</v>
      </c>
      <c r="D132" s="161">
        <f t="shared" si="48"/>
        <v>46661</v>
      </c>
      <c r="E132" s="162"/>
      <c r="F132" s="115">
        <f t="shared" si="45"/>
        <v>0</v>
      </c>
      <c r="G132" s="163"/>
      <c r="H132" s="162"/>
      <c r="I132" s="115">
        <f t="shared" si="46"/>
        <v>0</v>
      </c>
      <c r="J132" s="164"/>
      <c r="M132" s="161">
        <f t="shared" si="40"/>
        <v>46661</v>
      </c>
      <c r="N132" s="166"/>
      <c r="O132" s="166"/>
      <c r="P132" s="166"/>
      <c r="Q132" s="166"/>
      <c r="R132" s="166"/>
      <c r="S132" s="166"/>
      <c r="T132" s="166"/>
      <c r="U132" s="166"/>
      <c r="V132" s="166"/>
      <c r="W132" s="166"/>
      <c r="X132" s="166"/>
      <c r="Y132" s="166"/>
      <c r="Z132" s="166"/>
      <c r="AA132" s="166"/>
      <c r="AB132" s="166"/>
      <c r="AC132" s="137">
        <f t="shared" si="47"/>
        <v>0</v>
      </c>
      <c r="AD132" s="167"/>
    </row>
    <row r="133" spans="2:30" outlineLevel="1" x14ac:dyDescent="0.25">
      <c r="B133" s="160" t="str">
        <f>IF(C133&gt;0,IFERROR(_xlfn.IFS(D133&lt;=DATE(YEAR('Basisdaten zum Projekt'!$E$12),MONTH('Basisdaten zum Projekt'!$E$12),1),'Basisdaten zum Projekt'!$A$12,D133&lt;=DATE(YEAR('Basisdaten zum Projekt'!$E$13),MONTH('Basisdaten zum Projekt'!$E$13),1),'Basisdaten zum Projekt'!$A$13,D133&lt;=DATE(YEAR('Basisdaten zum Projekt'!$E$14),MONTH('Basisdaten zum Projekt'!$E$14),1),'Basisdaten zum Projekt'!$A$14,D133&lt;=DATE(YEAR('Basisdaten zum Projekt'!$E$15),MONTH('Basisdaten zum Projekt'!$E$15),1),'Basisdaten zum Projekt'!$A$15,D133&lt;=DATE(YEAR('Basisdaten zum Projekt'!$E$16),MONTH('Basisdaten zum Projekt'!$E$16),1),'Basisdaten zum Projekt'!$A$16),""),"")</f>
        <v/>
      </c>
      <c r="C133" s="160">
        <f>IF(C132&gt;0,C132+1,IF(DATE(YEAR('Basisdaten zum Projekt'!$C$5),MONTH('Basisdaten zum Projekt'!$C$5),1)=D133,1,0))</f>
        <v>68</v>
      </c>
      <c r="D133" s="161">
        <f t="shared" si="48"/>
        <v>46692</v>
      </c>
      <c r="E133" s="162"/>
      <c r="F133" s="115">
        <f t="shared" si="45"/>
        <v>0</v>
      </c>
      <c r="G133" s="163"/>
      <c r="H133" s="162"/>
      <c r="I133" s="115">
        <f t="shared" si="46"/>
        <v>0</v>
      </c>
      <c r="J133" s="164"/>
      <c r="M133" s="161">
        <f t="shared" si="40"/>
        <v>46692</v>
      </c>
      <c r="N133" s="166"/>
      <c r="O133" s="166"/>
      <c r="P133" s="166"/>
      <c r="Q133" s="166"/>
      <c r="R133" s="166"/>
      <c r="S133" s="166"/>
      <c r="T133" s="166"/>
      <c r="U133" s="166"/>
      <c r="V133" s="166"/>
      <c r="W133" s="166"/>
      <c r="X133" s="166"/>
      <c r="Y133" s="166"/>
      <c r="Z133" s="166"/>
      <c r="AA133" s="166"/>
      <c r="AB133" s="166"/>
      <c r="AC133" s="137">
        <f t="shared" si="47"/>
        <v>0</v>
      </c>
      <c r="AD133" s="167"/>
    </row>
    <row r="134" spans="2:30" outlineLevel="1" x14ac:dyDescent="0.25">
      <c r="B134" s="160" t="str">
        <f>IF(C134&gt;0,IFERROR(_xlfn.IFS(D134&lt;=DATE(YEAR('Basisdaten zum Projekt'!$E$12),MONTH('Basisdaten zum Projekt'!$E$12),1),'Basisdaten zum Projekt'!$A$12,D134&lt;=DATE(YEAR('Basisdaten zum Projekt'!$E$13),MONTH('Basisdaten zum Projekt'!$E$13),1),'Basisdaten zum Projekt'!$A$13,D134&lt;=DATE(YEAR('Basisdaten zum Projekt'!$E$14),MONTH('Basisdaten zum Projekt'!$E$14),1),'Basisdaten zum Projekt'!$A$14,D134&lt;=DATE(YEAR('Basisdaten zum Projekt'!$E$15),MONTH('Basisdaten zum Projekt'!$E$15),1),'Basisdaten zum Projekt'!$A$15,D134&lt;=DATE(YEAR('Basisdaten zum Projekt'!$E$16),MONTH('Basisdaten zum Projekt'!$E$16),1),'Basisdaten zum Projekt'!$A$16),""),"")</f>
        <v/>
      </c>
      <c r="C134" s="160">
        <f>IF(C133&gt;0,C133+1,IF(DATE(YEAR('Basisdaten zum Projekt'!$C$5),MONTH('Basisdaten zum Projekt'!$C$5),1)=D134,1,0))</f>
        <v>69</v>
      </c>
      <c r="D134" s="161">
        <f t="shared" si="48"/>
        <v>46722</v>
      </c>
      <c r="E134" s="162"/>
      <c r="F134" s="115">
        <f t="shared" si="45"/>
        <v>0</v>
      </c>
      <c r="G134" s="163"/>
      <c r="H134" s="162"/>
      <c r="I134" s="115">
        <f t="shared" si="46"/>
        <v>0</v>
      </c>
      <c r="J134" s="164"/>
      <c r="M134" s="161">
        <f t="shared" si="40"/>
        <v>46722</v>
      </c>
      <c r="N134" s="166"/>
      <c r="O134" s="166"/>
      <c r="P134" s="166"/>
      <c r="Q134" s="166"/>
      <c r="R134" s="166"/>
      <c r="S134" s="166"/>
      <c r="T134" s="166"/>
      <c r="U134" s="166"/>
      <c r="V134" s="166"/>
      <c r="W134" s="166"/>
      <c r="X134" s="166"/>
      <c r="Y134" s="166"/>
      <c r="Z134" s="166"/>
      <c r="AA134" s="166"/>
      <c r="AB134" s="166"/>
      <c r="AC134" s="137">
        <f t="shared" si="47"/>
        <v>0</v>
      </c>
      <c r="AD134" s="167"/>
    </row>
    <row r="135" spans="2:30" x14ac:dyDescent="0.25">
      <c r="B135" s="169"/>
      <c r="C135" s="170"/>
      <c r="D135" s="171">
        <f>D134</f>
        <v>46722</v>
      </c>
      <c r="E135" s="172"/>
      <c r="F135" s="173">
        <f>SUM(F123:F134)</f>
        <v>0</v>
      </c>
      <c r="G135" s="174">
        <f>SUM(G123:G134)</f>
        <v>0</v>
      </c>
      <c r="H135" s="175"/>
      <c r="I135" s="173">
        <f>SUM(I123:I134)</f>
        <v>0</v>
      </c>
      <c r="J135" s="174">
        <f>SUM(J123:J134)</f>
        <v>0</v>
      </c>
      <c r="M135" s="171">
        <f t="shared" si="40"/>
        <v>46722</v>
      </c>
      <c r="N135" s="177">
        <f>SUM(N123:N134)</f>
        <v>0</v>
      </c>
      <c r="O135" s="177">
        <f>SUM(O123:O134)</f>
        <v>0</v>
      </c>
      <c r="P135" s="177">
        <f>SUM(P123:P134)</f>
        <v>0</v>
      </c>
      <c r="Q135" s="177">
        <f>SUM(Q123:Q134)</f>
        <v>0</v>
      </c>
      <c r="R135" s="177">
        <f>SUM(R123:R134)</f>
        <v>0</v>
      </c>
      <c r="S135" s="177">
        <f t="shared" ref="S135:AB135" si="49">SUM(S123:S134)</f>
        <v>0</v>
      </c>
      <c r="T135" s="177">
        <f t="shared" si="49"/>
        <v>0</v>
      </c>
      <c r="U135" s="177">
        <f t="shared" si="49"/>
        <v>0</v>
      </c>
      <c r="V135" s="177">
        <f t="shared" si="49"/>
        <v>0</v>
      </c>
      <c r="W135" s="177">
        <f t="shared" si="49"/>
        <v>0</v>
      </c>
      <c r="X135" s="177">
        <f t="shared" si="49"/>
        <v>0</v>
      </c>
      <c r="Y135" s="177">
        <f t="shared" si="49"/>
        <v>0</v>
      </c>
      <c r="Z135" s="177">
        <f t="shared" si="49"/>
        <v>0</v>
      </c>
      <c r="AA135" s="177">
        <f t="shared" si="49"/>
        <v>0</v>
      </c>
      <c r="AB135" s="177">
        <f t="shared" si="49"/>
        <v>0</v>
      </c>
      <c r="AC135" s="177">
        <f>SUM(AC123:AC134)</f>
        <v>0</v>
      </c>
      <c r="AD135" s="167"/>
    </row>
    <row r="136" spans="2:30" ht="28.5" customHeight="1" x14ac:dyDescent="0.25">
      <c r="B136" s="19"/>
      <c r="C136" s="19"/>
      <c r="N136" s="178">
        <f>IFERROR(N135/$H$6,0)</f>
        <v>0</v>
      </c>
      <c r="O136" s="178">
        <f>IFERROR(O135/$H$6,0)</f>
        <v>0</v>
      </c>
      <c r="P136" s="178">
        <f>IFERROR(P135/$H$6,0)</f>
        <v>0</v>
      </c>
      <c r="Q136" s="178">
        <f>IFERROR(Q135/$H$6,0)</f>
        <v>0</v>
      </c>
      <c r="R136" s="178">
        <f>IFERROR(R135/$H$6,0)</f>
        <v>0</v>
      </c>
      <c r="S136" s="178">
        <f t="shared" ref="S136:AB136" si="50">IFERROR(S135/$H$6,0)</f>
        <v>0</v>
      </c>
      <c r="T136" s="178">
        <f t="shared" si="50"/>
        <v>0</v>
      </c>
      <c r="U136" s="178">
        <f t="shared" si="50"/>
        <v>0</v>
      </c>
      <c r="V136" s="178">
        <f t="shared" si="50"/>
        <v>0</v>
      </c>
      <c r="W136" s="178">
        <f t="shared" si="50"/>
        <v>0</v>
      </c>
      <c r="X136" s="178">
        <f t="shared" si="50"/>
        <v>0</v>
      </c>
      <c r="Y136" s="178">
        <f t="shared" si="50"/>
        <v>0</v>
      </c>
      <c r="Z136" s="178">
        <f t="shared" si="50"/>
        <v>0</v>
      </c>
      <c r="AA136" s="178">
        <f t="shared" si="50"/>
        <v>0</v>
      </c>
      <c r="AB136" s="178">
        <f t="shared" si="50"/>
        <v>0</v>
      </c>
      <c r="AC136" s="178">
        <f>IFERROR(AC135/$H$6,0)</f>
        <v>0</v>
      </c>
      <c r="AD136" s="180" t="s">
        <v>370</v>
      </c>
    </row>
    <row r="137" spans="2:30" x14ac:dyDescent="0.25">
      <c r="B137" s="19"/>
      <c r="C137" s="19"/>
      <c r="N137" s="181"/>
      <c r="O137" s="181"/>
      <c r="P137" s="181"/>
      <c r="Q137" s="181"/>
      <c r="R137" s="181"/>
      <c r="S137" s="281"/>
      <c r="T137" s="282"/>
      <c r="U137" s="283"/>
      <c r="V137" s="283"/>
      <c r="W137" s="283"/>
      <c r="X137" s="283"/>
      <c r="Y137" s="283"/>
      <c r="Z137" s="283"/>
      <c r="AA137" s="283"/>
      <c r="AB137" s="284"/>
      <c r="AC137" s="181"/>
      <c r="AD137" s="188"/>
    </row>
    <row r="138" spans="2:30" outlineLevel="1" x14ac:dyDescent="0.25">
      <c r="B138" s="160" t="str">
        <f>IF(C138&gt;0,IFERROR(_xlfn.IFS(D138&lt;=DATE(YEAR('Basisdaten zum Projekt'!$E$12),MONTH('Basisdaten zum Projekt'!$E$12),1),'Basisdaten zum Projekt'!$A$12,D138&lt;=DATE(YEAR('Basisdaten zum Projekt'!$E$13),MONTH('Basisdaten zum Projekt'!$E$13),1),'Basisdaten zum Projekt'!$A$13,D138&lt;=DATE(YEAR('Basisdaten zum Projekt'!$E$14),MONTH('Basisdaten zum Projekt'!$E$14),1),'Basisdaten zum Projekt'!$A$14,D138&lt;=DATE(YEAR('Basisdaten zum Projekt'!$E$15),MONTH('Basisdaten zum Projekt'!$E$15),1),'Basisdaten zum Projekt'!$A$15,D138&lt;=DATE(YEAR('Basisdaten zum Projekt'!$E$16),MONTH('Basisdaten zum Projekt'!$E$16),1),'Basisdaten zum Projekt'!$A$16),""),"")</f>
        <v/>
      </c>
      <c r="C138" s="160">
        <f>IF(C134&gt;0,C134+1,IF(DATE(YEAR('Basisdaten zum Projekt'!$C$5),MONTH('Basisdaten zum Projekt'!$C$5),1)=D138,1,0))</f>
        <v>70</v>
      </c>
      <c r="D138" s="161">
        <f>DATE(YEAR(D134),MONTH(D134)+1,DAY(D134))</f>
        <v>46753</v>
      </c>
      <c r="E138" s="183"/>
      <c r="F138" s="184">
        <f t="shared" ref="F138:F149" si="51">215/12*E138</f>
        <v>0</v>
      </c>
      <c r="G138" s="185"/>
      <c r="H138" s="183"/>
      <c r="I138" s="184">
        <f t="shared" ref="I138:I149" si="52">215/12*H138</f>
        <v>0</v>
      </c>
      <c r="J138" s="186"/>
      <c r="M138" s="161">
        <f t="shared" si="40"/>
        <v>46753</v>
      </c>
      <c r="N138" s="166"/>
      <c r="O138" s="166"/>
      <c r="P138" s="166"/>
      <c r="Q138" s="166"/>
      <c r="R138" s="166"/>
      <c r="S138" s="166"/>
      <c r="T138" s="166"/>
      <c r="U138" s="166"/>
      <c r="V138" s="166"/>
      <c r="W138" s="166"/>
      <c r="X138" s="166"/>
      <c r="Y138" s="166"/>
      <c r="Z138" s="166"/>
      <c r="AA138" s="166"/>
      <c r="AB138" s="166"/>
      <c r="AC138" s="137">
        <f t="shared" ref="AC138:AC149" si="53">SUM(N138:AB138)</f>
        <v>0</v>
      </c>
      <c r="AD138" s="167"/>
    </row>
    <row r="139" spans="2:30" outlineLevel="1" x14ac:dyDescent="0.25">
      <c r="B139" s="160" t="str">
        <f>IF(C139&gt;0,IFERROR(_xlfn.IFS(D139&lt;=DATE(YEAR('Basisdaten zum Projekt'!$E$12),MONTH('Basisdaten zum Projekt'!$E$12),1),'Basisdaten zum Projekt'!$A$12,D139&lt;=DATE(YEAR('Basisdaten zum Projekt'!$E$13),MONTH('Basisdaten zum Projekt'!$E$13),1),'Basisdaten zum Projekt'!$A$13,D139&lt;=DATE(YEAR('Basisdaten zum Projekt'!$E$14),MONTH('Basisdaten zum Projekt'!$E$14),1),'Basisdaten zum Projekt'!$A$14,D139&lt;=DATE(YEAR('Basisdaten zum Projekt'!$E$15),MONTH('Basisdaten zum Projekt'!$E$15),1),'Basisdaten zum Projekt'!$A$15,D139&lt;=DATE(YEAR('Basisdaten zum Projekt'!$E$16),MONTH('Basisdaten zum Projekt'!$E$16),1),'Basisdaten zum Projekt'!$A$16),""),"")</f>
        <v/>
      </c>
      <c r="C139" s="160">
        <f>IF(C138&gt;0,C138+1,IF(DATE(YEAR('Basisdaten zum Projekt'!$C$5),MONTH('Basisdaten zum Projekt'!$C$5),1)=D139,1,0))</f>
        <v>71</v>
      </c>
      <c r="D139" s="161">
        <f t="shared" ref="D139:D149" si="54">DATE(YEAR(D138),MONTH(D138)+1,DAY(D138))</f>
        <v>46784</v>
      </c>
      <c r="E139" s="162"/>
      <c r="F139" s="115">
        <f t="shared" si="51"/>
        <v>0</v>
      </c>
      <c r="G139" s="163"/>
      <c r="H139" s="162"/>
      <c r="I139" s="115">
        <f t="shared" si="52"/>
        <v>0</v>
      </c>
      <c r="J139" s="164"/>
      <c r="M139" s="161">
        <f t="shared" si="40"/>
        <v>46784</v>
      </c>
      <c r="N139" s="166"/>
      <c r="O139" s="166"/>
      <c r="P139" s="166"/>
      <c r="Q139" s="166"/>
      <c r="R139" s="166"/>
      <c r="S139" s="166"/>
      <c r="T139" s="166"/>
      <c r="U139" s="166"/>
      <c r="V139" s="166"/>
      <c r="W139" s="166"/>
      <c r="X139" s="166"/>
      <c r="Y139" s="166"/>
      <c r="Z139" s="166"/>
      <c r="AA139" s="166"/>
      <c r="AB139" s="166"/>
      <c r="AC139" s="137">
        <f t="shared" si="53"/>
        <v>0</v>
      </c>
      <c r="AD139" s="167"/>
    </row>
    <row r="140" spans="2:30" outlineLevel="1" x14ac:dyDescent="0.25">
      <c r="B140" s="160" t="str">
        <f>IF(C140&gt;0,IFERROR(_xlfn.IFS(D140&lt;=DATE(YEAR('Basisdaten zum Projekt'!$E$12),MONTH('Basisdaten zum Projekt'!$E$12),1),'Basisdaten zum Projekt'!$A$12,D140&lt;=DATE(YEAR('Basisdaten zum Projekt'!$E$13),MONTH('Basisdaten zum Projekt'!$E$13),1),'Basisdaten zum Projekt'!$A$13,D140&lt;=DATE(YEAR('Basisdaten zum Projekt'!$E$14),MONTH('Basisdaten zum Projekt'!$E$14),1),'Basisdaten zum Projekt'!$A$14,D140&lt;=DATE(YEAR('Basisdaten zum Projekt'!$E$15),MONTH('Basisdaten zum Projekt'!$E$15),1),'Basisdaten zum Projekt'!$A$15,D140&lt;=DATE(YEAR('Basisdaten zum Projekt'!$E$16),MONTH('Basisdaten zum Projekt'!$E$16),1),'Basisdaten zum Projekt'!$A$16),""),"")</f>
        <v/>
      </c>
      <c r="C140" s="160">
        <f>IF(C139&gt;0,C139+1,IF(DATE(YEAR('Basisdaten zum Projekt'!$C$5),MONTH('Basisdaten zum Projekt'!$C$5),1)=D140,1,0))</f>
        <v>72</v>
      </c>
      <c r="D140" s="161">
        <f t="shared" si="54"/>
        <v>46813</v>
      </c>
      <c r="E140" s="162"/>
      <c r="F140" s="115">
        <f t="shared" si="51"/>
        <v>0</v>
      </c>
      <c r="G140" s="163"/>
      <c r="H140" s="162"/>
      <c r="I140" s="115">
        <f t="shared" si="52"/>
        <v>0</v>
      </c>
      <c r="J140" s="164"/>
      <c r="M140" s="161">
        <f t="shared" si="40"/>
        <v>46813</v>
      </c>
      <c r="N140" s="166"/>
      <c r="O140" s="166"/>
      <c r="P140" s="166"/>
      <c r="Q140" s="166"/>
      <c r="R140" s="166"/>
      <c r="S140" s="166"/>
      <c r="T140" s="166"/>
      <c r="U140" s="166"/>
      <c r="V140" s="166"/>
      <c r="W140" s="166"/>
      <c r="X140" s="166"/>
      <c r="Y140" s="166"/>
      <c r="Z140" s="166"/>
      <c r="AA140" s="166"/>
      <c r="AB140" s="166"/>
      <c r="AC140" s="137">
        <f t="shared" si="53"/>
        <v>0</v>
      </c>
      <c r="AD140" s="167"/>
    </row>
    <row r="141" spans="2:30" outlineLevel="1" x14ac:dyDescent="0.25">
      <c r="B141" s="160" t="str">
        <f>IF(C141&gt;0,IFERROR(_xlfn.IFS(D141&lt;=DATE(YEAR('Basisdaten zum Projekt'!$E$12),MONTH('Basisdaten zum Projekt'!$E$12),1),'Basisdaten zum Projekt'!$A$12,D141&lt;=DATE(YEAR('Basisdaten zum Projekt'!$E$13),MONTH('Basisdaten zum Projekt'!$E$13),1),'Basisdaten zum Projekt'!$A$13,D141&lt;=DATE(YEAR('Basisdaten zum Projekt'!$E$14),MONTH('Basisdaten zum Projekt'!$E$14),1),'Basisdaten zum Projekt'!$A$14,D141&lt;=DATE(YEAR('Basisdaten zum Projekt'!$E$15),MONTH('Basisdaten zum Projekt'!$E$15),1),'Basisdaten zum Projekt'!$A$15,D141&lt;=DATE(YEAR('Basisdaten zum Projekt'!$E$16),MONTH('Basisdaten zum Projekt'!$E$16),1),'Basisdaten zum Projekt'!$A$16),""),"")</f>
        <v/>
      </c>
      <c r="C141" s="160">
        <f>IF(C140&gt;0,C140+1,IF(DATE(YEAR('Basisdaten zum Projekt'!$C$5),MONTH('Basisdaten zum Projekt'!$C$5),1)=D141,1,0))</f>
        <v>73</v>
      </c>
      <c r="D141" s="161">
        <f t="shared" si="54"/>
        <v>46844</v>
      </c>
      <c r="E141" s="162"/>
      <c r="F141" s="115">
        <f t="shared" si="51"/>
        <v>0</v>
      </c>
      <c r="G141" s="163"/>
      <c r="H141" s="162"/>
      <c r="I141" s="115">
        <f t="shared" si="52"/>
        <v>0</v>
      </c>
      <c r="J141" s="164"/>
      <c r="M141" s="161">
        <f t="shared" si="40"/>
        <v>46844</v>
      </c>
      <c r="N141" s="166"/>
      <c r="O141" s="166"/>
      <c r="P141" s="166"/>
      <c r="Q141" s="166"/>
      <c r="R141" s="166"/>
      <c r="S141" s="166"/>
      <c r="T141" s="166"/>
      <c r="U141" s="166"/>
      <c r="V141" s="166"/>
      <c r="W141" s="166"/>
      <c r="X141" s="166"/>
      <c r="Y141" s="166"/>
      <c r="Z141" s="166"/>
      <c r="AA141" s="166"/>
      <c r="AB141" s="166"/>
      <c r="AC141" s="137">
        <f t="shared" si="53"/>
        <v>0</v>
      </c>
      <c r="AD141" s="167"/>
    </row>
    <row r="142" spans="2:30" outlineLevel="1" x14ac:dyDescent="0.25">
      <c r="B142" s="160" t="str">
        <f>IF(C142&gt;0,IFERROR(_xlfn.IFS(D142&lt;=DATE(YEAR('Basisdaten zum Projekt'!$E$12),MONTH('Basisdaten zum Projekt'!$E$12),1),'Basisdaten zum Projekt'!$A$12,D142&lt;=DATE(YEAR('Basisdaten zum Projekt'!$E$13),MONTH('Basisdaten zum Projekt'!$E$13),1),'Basisdaten zum Projekt'!$A$13,D142&lt;=DATE(YEAR('Basisdaten zum Projekt'!$E$14),MONTH('Basisdaten zum Projekt'!$E$14),1),'Basisdaten zum Projekt'!$A$14,D142&lt;=DATE(YEAR('Basisdaten zum Projekt'!$E$15),MONTH('Basisdaten zum Projekt'!$E$15),1),'Basisdaten zum Projekt'!$A$15,D142&lt;=DATE(YEAR('Basisdaten zum Projekt'!$E$16),MONTH('Basisdaten zum Projekt'!$E$16),1),'Basisdaten zum Projekt'!$A$16),""),"")</f>
        <v/>
      </c>
      <c r="C142" s="160">
        <f>IF(C141&gt;0,C141+1,IF(DATE(YEAR('Basisdaten zum Projekt'!$C$5),MONTH('Basisdaten zum Projekt'!$C$5),1)=D142,1,0))</f>
        <v>74</v>
      </c>
      <c r="D142" s="161">
        <f t="shared" si="54"/>
        <v>46874</v>
      </c>
      <c r="E142" s="162"/>
      <c r="F142" s="115">
        <f t="shared" si="51"/>
        <v>0</v>
      </c>
      <c r="G142" s="163"/>
      <c r="H142" s="162"/>
      <c r="I142" s="115">
        <f t="shared" si="52"/>
        <v>0</v>
      </c>
      <c r="J142" s="164"/>
      <c r="M142" s="161">
        <f t="shared" si="40"/>
        <v>46874</v>
      </c>
      <c r="N142" s="165"/>
      <c r="O142" s="166"/>
      <c r="P142" s="166"/>
      <c r="Q142" s="166"/>
      <c r="R142" s="166"/>
      <c r="S142" s="166"/>
      <c r="T142" s="166"/>
      <c r="U142" s="166"/>
      <c r="V142" s="166"/>
      <c r="W142" s="166"/>
      <c r="X142" s="166"/>
      <c r="Y142" s="166"/>
      <c r="Z142" s="166"/>
      <c r="AA142" s="166"/>
      <c r="AB142" s="166"/>
      <c r="AC142" s="137">
        <f t="shared" si="53"/>
        <v>0</v>
      </c>
      <c r="AD142" s="167"/>
    </row>
    <row r="143" spans="2:30" outlineLevel="1" x14ac:dyDescent="0.25">
      <c r="B143" s="160" t="str">
        <f>IF(C143&gt;0,IFERROR(_xlfn.IFS(D143&lt;=DATE(YEAR('Basisdaten zum Projekt'!$E$12),MONTH('Basisdaten zum Projekt'!$E$12),1),'Basisdaten zum Projekt'!$A$12,D143&lt;=DATE(YEAR('Basisdaten zum Projekt'!$E$13),MONTH('Basisdaten zum Projekt'!$E$13),1),'Basisdaten zum Projekt'!$A$13,D143&lt;=DATE(YEAR('Basisdaten zum Projekt'!$E$14),MONTH('Basisdaten zum Projekt'!$E$14),1),'Basisdaten zum Projekt'!$A$14,D143&lt;=DATE(YEAR('Basisdaten zum Projekt'!$E$15),MONTH('Basisdaten zum Projekt'!$E$15),1),'Basisdaten zum Projekt'!$A$15,D143&lt;=DATE(YEAR('Basisdaten zum Projekt'!$E$16),MONTH('Basisdaten zum Projekt'!$E$16),1),'Basisdaten zum Projekt'!$A$16),""),"")</f>
        <v/>
      </c>
      <c r="C143" s="160">
        <f>IF(C142&gt;0,C142+1,IF(DATE(YEAR('Basisdaten zum Projekt'!$C$5),MONTH('Basisdaten zum Projekt'!$C$5),1)=D143,1,0))</f>
        <v>75</v>
      </c>
      <c r="D143" s="161">
        <f t="shared" si="54"/>
        <v>46905</v>
      </c>
      <c r="E143" s="162"/>
      <c r="F143" s="115">
        <f t="shared" si="51"/>
        <v>0</v>
      </c>
      <c r="G143" s="163"/>
      <c r="H143" s="162"/>
      <c r="I143" s="115">
        <f t="shared" si="52"/>
        <v>0</v>
      </c>
      <c r="J143" s="164"/>
      <c r="M143" s="161">
        <f t="shared" si="40"/>
        <v>46905</v>
      </c>
      <c r="N143" s="165"/>
      <c r="O143" s="166"/>
      <c r="P143" s="166"/>
      <c r="Q143" s="166"/>
      <c r="R143" s="166"/>
      <c r="S143" s="166"/>
      <c r="T143" s="166"/>
      <c r="U143" s="166"/>
      <c r="V143" s="166"/>
      <c r="W143" s="166"/>
      <c r="X143" s="166"/>
      <c r="Y143" s="166"/>
      <c r="Z143" s="166"/>
      <c r="AA143" s="166"/>
      <c r="AB143" s="166"/>
      <c r="AC143" s="137">
        <f t="shared" si="53"/>
        <v>0</v>
      </c>
      <c r="AD143" s="167"/>
    </row>
    <row r="144" spans="2:30" outlineLevel="1" x14ac:dyDescent="0.25">
      <c r="B144" s="160" t="str">
        <f>IF(C144&gt;0,IFERROR(_xlfn.IFS(D144&lt;=DATE(YEAR('Basisdaten zum Projekt'!$E$12),MONTH('Basisdaten zum Projekt'!$E$12),1),'Basisdaten zum Projekt'!$A$12,D144&lt;=DATE(YEAR('Basisdaten zum Projekt'!$E$13),MONTH('Basisdaten zum Projekt'!$E$13),1),'Basisdaten zum Projekt'!$A$13,D144&lt;=DATE(YEAR('Basisdaten zum Projekt'!$E$14),MONTH('Basisdaten zum Projekt'!$E$14),1),'Basisdaten zum Projekt'!$A$14,D144&lt;=DATE(YEAR('Basisdaten zum Projekt'!$E$15),MONTH('Basisdaten zum Projekt'!$E$15),1),'Basisdaten zum Projekt'!$A$15,D144&lt;=DATE(YEAR('Basisdaten zum Projekt'!$E$16),MONTH('Basisdaten zum Projekt'!$E$16),1),'Basisdaten zum Projekt'!$A$16),""),"")</f>
        <v/>
      </c>
      <c r="C144" s="160">
        <f>IF(C143&gt;0,C143+1,IF(DATE(YEAR('Basisdaten zum Projekt'!$C$5),MONTH('Basisdaten zum Projekt'!$C$5),1)=D144,1,0))</f>
        <v>76</v>
      </c>
      <c r="D144" s="161">
        <f t="shared" si="54"/>
        <v>46935</v>
      </c>
      <c r="E144" s="162"/>
      <c r="F144" s="115">
        <f t="shared" si="51"/>
        <v>0</v>
      </c>
      <c r="G144" s="163"/>
      <c r="H144" s="162"/>
      <c r="I144" s="115">
        <f t="shared" si="52"/>
        <v>0</v>
      </c>
      <c r="J144" s="164"/>
      <c r="M144" s="161">
        <f t="shared" si="40"/>
        <v>46935</v>
      </c>
      <c r="N144" s="165"/>
      <c r="O144" s="166"/>
      <c r="P144" s="166"/>
      <c r="Q144" s="166"/>
      <c r="R144" s="166"/>
      <c r="S144" s="166"/>
      <c r="T144" s="166"/>
      <c r="U144" s="166"/>
      <c r="V144" s="166"/>
      <c r="W144" s="166"/>
      <c r="X144" s="166"/>
      <c r="Y144" s="166"/>
      <c r="Z144" s="166"/>
      <c r="AA144" s="166"/>
      <c r="AB144" s="166"/>
      <c r="AC144" s="137">
        <f t="shared" si="53"/>
        <v>0</v>
      </c>
      <c r="AD144" s="167"/>
    </row>
    <row r="145" spans="1:30" outlineLevel="1" x14ac:dyDescent="0.25">
      <c r="B145" s="160" t="str">
        <f>IF(C145&gt;0,IFERROR(_xlfn.IFS(D145&lt;=DATE(YEAR('Basisdaten zum Projekt'!$E$12),MONTH('Basisdaten zum Projekt'!$E$12),1),'Basisdaten zum Projekt'!$A$12,D145&lt;=DATE(YEAR('Basisdaten zum Projekt'!$E$13),MONTH('Basisdaten zum Projekt'!$E$13),1),'Basisdaten zum Projekt'!$A$13,D145&lt;=DATE(YEAR('Basisdaten zum Projekt'!$E$14),MONTH('Basisdaten zum Projekt'!$E$14),1),'Basisdaten zum Projekt'!$A$14,D145&lt;=DATE(YEAR('Basisdaten zum Projekt'!$E$15),MONTH('Basisdaten zum Projekt'!$E$15),1),'Basisdaten zum Projekt'!$A$15,D145&lt;=DATE(YEAR('Basisdaten zum Projekt'!$E$16),MONTH('Basisdaten zum Projekt'!$E$16),1),'Basisdaten zum Projekt'!$A$16),""),"")</f>
        <v/>
      </c>
      <c r="C145" s="160">
        <f>IF(C144&gt;0,C144+1,IF(DATE(YEAR('Basisdaten zum Projekt'!$C$5),MONTH('Basisdaten zum Projekt'!$C$5),1)=D145,1,0))</f>
        <v>77</v>
      </c>
      <c r="D145" s="161">
        <f t="shared" si="54"/>
        <v>46966</v>
      </c>
      <c r="E145" s="162"/>
      <c r="F145" s="115">
        <f t="shared" si="51"/>
        <v>0</v>
      </c>
      <c r="G145" s="163"/>
      <c r="H145" s="162"/>
      <c r="I145" s="115">
        <f t="shared" si="52"/>
        <v>0</v>
      </c>
      <c r="J145" s="164"/>
      <c r="M145" s="161">
        <f t="shared" si="40"/>
        <v>46966</v>
      </c>
      <c r="N145" s="165"/>
      <c r="O145" s="166"/>
      <c r="P145" s="166"/>
      <c r="Q145" s="166"/>
      <c r="R145" s="166"/>
      <c r="S145" s="166"/>
      <c r="T145" s="166"/>
      <c r="U145" s="166"/>
      <c r="V145" s="166"/>
      <c r="W145" s="166"/>
      <c r="X145" s="166"/>
      <c r="Y145" s="166"/>
      <c r="Z145" s="166"/>
      <c r="AA145" s="166"/>
      <c r="AB145" s="166"/>
      <c r="AC145" s="137">
        <f t="shared" si="53"/>
        <v>0</v>
      </c>
      <c r="AD145" s="167"/>
    </row>
    <row r="146" spans="1:30" outlineLevel="1" x14ac:dyDescent="0.25">
      <c r="B146" s="160" t="str">
        <f>IF(C146&gt;0,IFERROR(_xlfn.IFS(D146&lt;=DATE(YEAR('Basisdaten zum Projekt'!$E$12),MONTH('Basisdaten zum Projekt'!$E$12),1),'Basisdaten zum Projekt'!$A$12,D146&lt;=DATE(YEAR('Basisdaten zum Projekt'!$E$13),MONTH('Basisdaten zum Projekt'!$E$13),1),'Basisdaten zum Projekt'!$A$13,D146&lt;=DATE(YEAR('Basisdaten zum Projekt'!$E$14),MONTH('Basisdaten zum Projekt'!$E$14),1),'Basisdaten zum Projekt'!$A$14,D146&lt;=DATE(YEAR('Basisdaten zum Projekt'!$E$15),MONTH('Basisdaten zum Projekt'!$E$15),1),'Basisdaten zum Projekt'!$A$15,D146&lt;=DATE(YEAR('Basisdaten zum Projekt'!$E$16),MONTH('Basisdaten zum Projekt'!$E$16),1),'Basisdaten zum Projekt'!$A$16),""),"")</f>
        <v/>
      </c>
      <c r="C146" s="160">
        <f>IF(C145&gt;0,C145+1,IF(DATE(YEAR('Basisdaten zum Projekt'!$C$5),MONTH('Basisdaten zum Projekt'!$C$5),1)=D146,1,0))</f>
        <v>78</v>
      </c>
      <c r="D146" s="161">
        <f t="shared" si="54"/>
        <v>46997</v>
      </c>
      <c r="E146" s="162"/>
      <c r="F146" s="115">
        <f t="shared" si="51"/>
        <v>0</v>
      </c>
      <c r="G146" s="163"/>
      <c r="H146" s="162"/>
      <c r="I146" s="115">
        <f t="shared" si="52"/>
        <v>0</v>
      </c>
      <c r="J146" s="164"/>
      <c r="M146" s="161">
        <f t="shared" si="40"/>
        <v>46997</v>
      </c>
      <c r="N146" s="165"/>
      <c r="O146" s="166"/>
      <c r="P146" s="166"/>
      <c r="Q146" s="166"/>
      <c r="R146" s="166"/>
      <c r="S146" s="166"/>
      <c r="T146" s="166"/>
      <c r="U146" s="166"/>
      <c r="V146" s="166"/>
      <c r="W146" s="166"/>
      <c r="X146" s="166"/>
      <c r="Y146" s="166"/>
      <c r="Z146" s="166"/>
      <c r="AA146" s="166"/>
      <c r="AB146" s="166"/>
      <c r="AC146" s="137">
        <f t="shared" si="53"/>
        <v>0</v>
      </c>
      <c r="AD146" s="167"/>
    </row>
    <row r="147" spans="1:30" outlineLevel="1" x14ac:dyDescent="0.25">
      <c r="B147" s="160" t="str">
        <f>IF(C147&gt;0,IFERROR(_xlfn.IFS(D147&lt;=DATE(YEAR('Basisdaten zum Projekt'!$E$12),MONTH('Basisdaten zum Projekt'!$E$12),1),'Basisdaten zum Projekt'!$A$12,D147&lt;=DATE(YEAR('Basisdaten zum Projekt'!$E$13),MONTH('Basisdaten zum Projekt'!$E$13),1),'Basisdaten zum Projekt'!$A$13,D147&lt;=DATE(YEAR('Basisdaten zum Projekt'!$E$14),MONTH('Basisdaten zum Projekt'!$E$14),1),'Basisdaten zum Projekt'!$A$14,D147&lt;=DATE(YEAR('Basisdaten zum Projekt'!$E$15),MONTH('Basisdaten zum Projekt'!$E$15),1),'Basisdaten zum Projekt'!$A$15,D147&lt;=DATE(YEAR('Basisdaten zum Projekt'!$E$16),MONTH('Basisdaten zum Projekt'!$E$16),1),'Basisdaten zum Projekt'!$A$16),""),"")</f>
        <v/>
      </c>
      <c r="C147" s="160">
        <f>IF(C146&gt;0,C146+1,IF(DATE(YEAR('Basisdaten zum Projekt'!$C$5),MONTH('Basisdaten zum Projekt'!$C$5),1)=D147,1,0))</f>
        <v>79</v>
      </c>
      <c r="D147" s="161">
        <f t="shared" si="54"/>
        <v>47027</v>
      </c>
      <c r="E147" s="162"/>
      <c r="F147" s="115">
        <f t="shared" si="51"/>
        <v>0</v>
      </c>
      <c r="G147" s="163"/>
      <c r="H147" s="162"/>
      <c r="I147" s="115">
        <f t="shared" si="52"/>
        <v>0</v>
      </c>
      <c r="J147" s="164"/>
      <c r="M147" s="161">
        <f t="shared" si="40"/>
        <v>47027</v>
      </c>
      <c r="N147" s="165"/>
      <c r="O147" s="166"/>
      <c r="P147" s="166"/>
      <c r="Q147" s="166"/>
      <c r="R147" s="166"/>
      <c r="S147" s="166"/>
      <c r="T147" s="166"/>
      <c r="U147" s="166"/>
      <c r="V147" s="166"/>
      <c r="W147" s="166"/>
      <c r="X147" s="166"/>
      <c r="Y147" s="166"/>
      <c r="Z147" s="166"/>
      <c r="AA147" s="166"/>
      <c r="AB147" s="166"/>
      <c r="AC147" s="137">
        <f t="shared" si="53"/>
        <v>0</v>
      </c>
      <c r="AD147" s="167"/>
    </row>
    <row r="148" spans="1:30" outlineLevel="1" x14ac:dyDescent="0.25">
      <c r="B148" s="160" t="str">
        <f>IF(C148&gt;0,IFERROR(_xlfn.IFS(D148&lt;=DATE(YEAR('Basisdaten zum Projekt'!$E$12),MONTH('Basisdaten zum Projekt'!$E$12),1),'Basisdaten zum Projekt'!$A$12,D148&lt;=DATE(YEAR('Basisdaten zum Projekt'!$E$13),MONTH('Basisdaten zum Projekt'!$E$13),1),'Basisdaten zum Projekt'!$A$13,D148&lt;=DATE(YEAR('Basisdaten zum Projekt'!$E$14),MONTH('Basisdaten zum Projekt'!$E$14),1),'Basisdaten zum Projekt'!$A$14,D148&lt;=DATE(YEAR('Basisdaten zum Projekt'!$E$15),MONTH('Basisdaten zum Projekt'!$E$15),1),'Basisdaten zum Projekt'!$A$15,D148&lt;=DATE(YEAR('Basisdaten zum Projekt'!$E$16),MONTH('Basisdaten zum Projekt'!$E$16),1),'Basisdaten zum Projekt'!$A$16),""),"")</f>
        <v/>
      </c>
      <c r="C148" s="160">
        <f>IF(C147&gt;0,C147+1,IF(DATE(YEAR('Basisdaten zum Projekt'!$C$5),MONTH('Basisdaten zum Projekt'!$C$5),1)=D148,1,0))</f>
        <v>80</v>
      </c>
      <c r="D148" s="161">
        <f t="shared" si="54"/>
        <v>47058</v>
      </c>
      <c r="E148" s="162"/>
      <c r="F148" s="115">
        <f t="shared" si="51"/>
        <v>0</v>
      </c>
      <c r="G148" s="163"/>
      <c r="H148" s="162"/>
      <c r="I148" s="115">
        <f t="shared" si="52"/>
        <v>0</v>
      </c>
      <c r="J148" s="164"/>
      <c r="M148" s="161">
        <f t="shared" si="40"/>
        <v>47058</v>
      </c>
      <c r="N148" s="165"/>
      <c r="O148" s="166"/>
      <c r="P148" s="166"/>
      <c r="Q148" s="166"/>
      <c r="R148" s="166"/>
      <c r="S148" s="166"/>
      <c r="T148" s="166"/>
      <c r="U148" s="166"/>
      <c r="V148" s="166"/>
      <c r="W148" s="166"/>
      <c r="X148" s="166"/>
      <c r="Y148" s="166"/>
      <c r="Z148" s="166"/>
      <c r="AA148" s="166"/>
      <c r="AB148" s="166"/>
      <c r="AC148" s="137">
        <f t="shared" si="53"/>
        <v>0</v>
      </c>
      <c r="AD148" s="167"/>
    </row>
    <row r="149" spans="1:30" outlineLevel="1" x14ac:dyDescent="0.25">
      <c r="B149" s="160" t="str">
        <f>IF(C149&gt;0,IFERROR(_xlfn.IFS(D149&lt;=DATE(YEAR('Basisdaten zum Projekt'!$E$12),MONTH('Basisdaten zum Projekt'!$E$12),1),'Basisdaten zum Projekt'!$A$12,D149&lt;=DATE(YEAR('Basisdaten zum Projekt'!$E$13),MONTH('Basisdaten zum Projekt'!$E$13),1),'Basisdaten zum Projekt'!$A$13,D149&lt;=DATE(YEAR('Basisdaten zum Projekt'!$E$14),MONTH('Basisdaten zum Projekt'!$E$14),1),'Basisdaten zum Projekt'!$A$14,D149&lt;=DATE(YEAR('Basisdaten zum Projekt'!$E$15),MONTH('Basisdaten zum Projekt'!$E$15),1),'Basisdaten zum Projekt'!$A$15,D149&lt;=DATE(YEAR('Basisdaten zum Projekt'!$E$16),MONTH('Basisdaten zum Projekt'!$E$16),1),'Basisdaten zum Projekt'!$A$16),""),"")</f>
        <v/>
      </c>
      <c r="C149" s="160">
        <f>IF(C148&gt;0,C148+1,IF(DATE(YEAR('Basisdaten zum Projekt'!$C$5),MONTH('Basisdaten zum Projekt'!$C$5),1)=D149,1,0))</f>
        <v>81</v>
      </c>
      <c r="D149" s="161">
        <f t="shared" si="54"/>
        <v>47088</v>
      </c>
      <c r="E149" s="162"/>
      <c r="F149" s="115">
        <f t="shared" si="51"/>
        <v>0</v>
      </c>
      <c r="G149" s="163"/>
      <c r="H149" s="162"/>
      <c r="I149" s="115">
        <f t="shared" si="52"/>
        <v>0</v>
      </c>
      <c r="J149" s="164"/>
      <c r="M149" s="161">
        <f t="shared" si="40"/>
        <v>47088</v>
      </c>
      <c r="N149" s="165"/>
      <c r="O149" s="166"/>
      <c r="P149" s="166"/>
      <c r="Q149" s="166"/>
      <c r="R149" s="166"/>
      <c r="S149" s="166"/>
      <c r="T149" s="166"/>
      <c r="U149" s="166"/>
      <c r="V149" s="166"/>
      <c r="W149" s="166"/>
      <c r="X149" s="166"/>
      <c r="Y149" s="166"/>
      <c r="Z149" s="166"/>
      <c r="AA149" s="166"/>
      <c r="AB149" s="166"/>
      <c r="AC149" s="137">
        <f t="shared" si="53"/>
        <v>0</v>
      </c>
      <c r="AD149" s="167"/>
    </row>
    <row r="150" spans="1:30" x14ac:dyDescent="0.25">
      <c r="B150" s="169"/>
      <c r="C150" s="170"/>
      <c r="D150" s="171">
        <f>D149</f>
        <v>47088</v>
      </c>
      <c r="E150" s="172"/>
      <c r="F150" s="173">
        <f>SUM(F138:F149)</f>
        <v>0</v>
      </c>
      <c r="G150" s="174">
        <f>SUM(G138:G149)</f>
        <v>0</v>
      </c>
      <c r="H150" s="175"/>
      <c r="I150" s="173">
        <f>SUM(I138:I149)</f>
        <v>0</v>
      </c>
      <c r="J150" s="174">
        <f>SUM(J138:J149)</f>
        <v>0</v>
      </c>
      <c r="M150" s="171">
        <f t="shared" si="40"/>
        <v>47088</v>
      </c>
      <c r="N150" s="179">
        <f>SUM(N138:N149)</f>
        <v>0</v>
      </c>
      <c r="O150" s="177">
        <f>SUM(O138:O149)</f>
        <v>0</v>
      </c>
      <c r="P150" s="177">
        <f>SUM(P138:P149)</f>
        <v>0</v>
      </c>
      <c r="Q150" s="177">
        <f>SUM(Q138:Q149)</f>
        <v>0</v>
      </c>
      <c r="R150" s="177">
        <f>SUM(R138:R149)</f>
        <v>0</v>
      </c>
      <c r="S150" s="177">
        <f t="shared" ref="S150:AB150" si="55">SUM(S138:S149)</f>
        <v>0</v>
      </c>
      <c r="T150" s="177">
        <f t="shared" si="55"/>
        <v>0</v>
      </c>
      <c r="U150" s="177">
        <f t="shared" si="55"/>
        <v>0</v>
      </c>
      <c r="V150" s="177">
        <f t="shared" si="55"/>
        <v>0</v>
      </c>
      <c r="W150" s="177">
        <f t="shared" si="55"/>
        <v>0</v>
      </c>
      <c r="X150" s="177">
        <f t="shared" si="55"/>
        <v>0</v>
      </c>
      <c r="Y150" s="177">
        <f t="shared" si="55"/>
        <v>0</v>
      </c>
      <c r="Z150" s="177">
        <f t="shared" si="55"/>
        <v>0</v>
      </c>
      <c r="AA150" s="177">
        <f t="shared" si="55"/>
        <v>0</v>
      </c>
      <c r="AB150" s="177">
        <f t="shared" si="55"/>
        <v>0</v>
      </c>
      <c r="AC150" s="177">
        <f>SUM(AC138:AC149)</f>
        <v>0</v>
      </c>
      <c r="AD150" s="167"/>
    </row>
    <row r="151" spans="1:30" ht="28.5" customHeight="1" x14ac:dyDescent="0.25">
      <c r="A151" s="19"/>
      <c r="B151" s="19"/>
      <c r="C151" s="19"/>
      <c r="D151" s="19"/>
      <c r="N151" s="176">
        <f>IFERROR(N150/$H$6,0)</f>
        <v>0</v>
      </c>
      <c r="O151" s="178">
        <f>IFERROR(O150/$H$6,0)</f>
        <v>0</v>
      </c>
      <c r="P151" s="178">
        <f>IFERROR(P150/$H$6,0)</f>
        <v>0</v>
      </c>
      <c r="Q151" s="178">
        <f>IFERROR(Q150/$H$6,0)</f>
        <v>0</v>
      </c>
      <c r="R151" s="178">
        <f>IFERROR(R150/$H$6,0)</f>
        <v>0</v>
      </c>
      <c r="S151" s="178">
        <f t="shared" ref="S151:AB151" si="56">IFERROR(S150/$H$6,0)</f>
        <v>0</v>
      </c>
      <c r="T151" s="178">
        <f t="shared" si="56"/>
        <v>0</v>
      </c>
      <c r="U151" s="178">
        <f t="shared" si="56"/>
        <v>0</v>
      </c>
      <c r="V151" s="178">
        <f t="shared" si="56"/>
        <v>0</v>
      </c>
      <c r="W151" s="178">
        <f t="shared" si="56"/>
        <v>0</v>
      </c>
      <c r="X151" s="178">
        <f t="shared" si="56"/>
        <v>0</v>
      </c>
      <c r="Y151" s="178">
        <f t="shared" si="56"/>
        <v>0</v>
      </c>
      <c r="Z151" s="178">
        <f t="shared" si="56"/>
        <v>0</v>
      </c>
      <c r="AA151" s="178">
        <f t="shared" si="56"/>
        <v>0</v>
      </c>
      <c r="AB151" s="178">
        <f t="shared" si="56"/>
        <v>0</v>
      </c>
      <c r="AC151" s="178">
        <f>IFERROR(AC150/$H$6,0)</f>
        <v>0</v>
      </c>
      <c r="AD151" s="180" t="s">
        <v>370</v>
      </c>
    </row>
    <row r="152" spans="1:30" x14ac:dyDescent="0.25">
      <c r="A152" s="19"/>
      <c r="B152" s="19"/>
      <c r="C152" s="19"/>
      <c r="D152" s="19"/>
      <c r="N152" s="189"/>
      <c r="O152" s="189"/>
      <c r="P152" s="189"/>
      <c r="Q152" s="189"/>
      <c r="R152" s="189"/>
      <c r="AD152" s="188"/>
    </row>
    <row r="153" spans="1:30" x14ac:dyDescent="0.25">
      <c r="L153" s="168"/>
      <c r="N153" s="132"/>
      <c r="O153" s="132"/>
      <c r="P153" s="132"/>
      <c r="Q153" s="132"/>
      <c r="R153" s="132"/>
      <c r="AC153" s="168"/>
    </row>
    <row r="154" spans="1:30" x14ac:dyDescent="0.25">
      <c r="L154" s="168"/>
      <c r="N154" s="132"/>
      <c r="O154" s="132"/>
      <c r="P154" s="132"/>
      <c r="Q154" s="132"/>
      <c r="R154" s="132"/>
      <c r="AC154" s="168"/>
    </row>
    <row r="155" spans="1:30" x14ac:dyDescent="0.25">
      <c r="N155" s="132"/>
      <c r="O155" s="132"/>
      <c r="P155" s="132"/>
      <c r="Q155" s="132"/>
      <c r="R155" s="132"/>
      <c r="AC155" s="168"/>
    </row>
    <row r="156" spans="1:30" x14ac:dyDescent="0.25">
      <c r="N156" s="132"/>
      <c r="O156" s="132"/>
      <c r="P156" s="132"/>
      <c r="Q156" s="132"/>
      <c r="R156" s="132"/>
      <c r="AC156" s="132"/>
    </row>
    <row r="157" spans="1:30" x14ac:dyDescent="0.25">
      <c r="N157" s="132"/>
      <c r="O157" s="132"/>
      <c r="P157" s="132"/>
      <c r="Q157" s="132"/>
      <c r="R157" s="132"/>
      <c r="AC157" s="132"/>
    </row>
    <row r="158" spans="1:30" x14ac:dyDescent="0.25">
      <c r="N158" s="132"/>
      <c r="O158" s="132"/>
      <c r="P158" s="132"/>
      <c r="Q158" s="132"/>
      <c r="R158" s="132"/>
      <c r="AC158" s="132"/>
    </row>
    <row r="159" spans="1:30" x14ac:dyDescent="0.25">
      <c r="N159" s="132"/>
      <c r="O159" s="132"/>
      <c r="P159" s="132"/>
      <c r="Q159" s="132"/>
      <c r="R159" s="132"/>
      <c r="AC159" s="132"/>
    </row>
    <row r="160" spans="1:30" x14ac:dyDescent="0.25">
      <c r="N160" s="132"/>
      <c r="O160" s="132"/>
      <c r="P160" s="132"/>
      <c r="Q160" s="132"/>
      <c r="R160" s="132"/>
      <c r="AC160" s="132"/>
    </row>
    <row r="161" spans="14:29" x14ac:dyDescent="0.25">
      <c r="N161" s="132"/>
      <c r="O161" s="132"/>
      <c r="P161" s="132"/>
      <c r="Q161" s="132"/>
      <c r="R161" s="132"/>
      <c r="AC161" s="132"/>
    </row>
    <row r="162" spans="14:29" x14ac:dyDescent="0.25">
      <c r="N162" s="132"/>
      <c r="O162" s="132"/>
      <c r="P162" s="132"/>
      <c r="Q162" s="132"/>
      <c r="R162" s="132"/>
      <c r="AC162" s="132"/>
    </row>
    <row r="163" spans="14:29" x14ac:dyDescent="0.25">
      <c r="N163" s="132"/>
      <c r="O163" s="132"/>
      <c r="P163" s="132"/>
      <c r="Q163" s="132"/>
      <c r="R163" s="132"/>
      <c r="AC163" s="132"/>
    </row>
    <row r="164" spans="14:29" x14ac:dyDescent="0.25">
      <c r="N164" s="132"/>
      <c r="O164" s="132"/>
      <c r="P164" s="132"/>
      <c r="Q164" s="132"/>
      <c r="R164" s="132"/>
      <c r="AC164" s="132"/>
    </row>
    <row r="165" spans="14:29" x14ac:dyDescent="0.25">
      <c r="N165" s="132"/>
      <c r="O165" s="132"/>
      <c r="P165" s="132"/>
      <c r="Q165" s="132"/>
      <c r="R165" s="132"/>
      <c r="AC165" s="132"/>
    </row>
    <row r="166" spans="14:29" x14ac:dyDescent="0.25">
      <c r="N166" s="132"/>
      <c r="O166" s="132"/>
      <c r="P166" s="132"/>
      <c r="Q166" s="132"/>
      <c r="R166" s="132"/>
      <c r="AC166" s="132"/>
    </row>
    <row r="167" spans="14:29" x14ac:dyDescent="0.25">
      <c r="N167" s="132"/>
      <c r="O167" s="132"/>
      <c r="P167" s="132"/>
      <c r="Q167" s="132"/>
      <c r="R167" s="132"/>
      <c r="AC167" s="132"/>
    </row>
    <row r="168" spans="14:29" x14ac:dyDescent="0.25">
      <c r="N168" s="132"/>
      <c r="O168" s="132"/>
      <c r="P168" s="132"/>
      <c r="Q168" s="132"/>
      <c r="R168" s="132"/>
      <c r="AC168" s="132"/>
    </row>
    <row r="169" spans="14:29" x14ac:dyDescent="0.25">
      <c r="N169" s="132"/>
      <c r="O169" s="132"/>
      <c r="P169" s="132"/>
      <c r="Q169" s="132"/>
      <c r="R169" s="132"/>
      <c r="AC169" s="132"/>
    </row>
    <row r="170" spans="14:29" x14ac:dyDescent="0.25">
      <c r="N170" s="132"/>
      <c r="O170" s="132"/>
      <c r="P170" s="132"/>
      <c r="Q170" s="132"/>
      <c r="R170" s="132"/>
      <c r="AC170" s="132"/>
    </row>
    <row r="171" spans="14:29" x14ac:dyDescent="0.25">
      <c r="N171" s="132"/>
      <c r="O171" s="132"/>
      <c r="P171" s="132"/>
      <c r="Q171" s="132"/>
      <c r="R171" s="132"/>
      <c r="AC171" s="132"/>
    </row>
    <row r="172" spans="14:29" x14ac:dyDescent="0.25">
      <c r="N172" s="132"/>
      <c r="O172" s="132"/>
      <c r="P172" s="132"/>
      <c r="Q172" s="132"/>
      <c r="R172" s="132"/>
      <c r="AC172" s="132"/>
    </row>
    <row r="173" spans="14:29" x14ac:dyDescent="0.25">
      <c r="N173" s="132"/>
      <c r="O173" s="132"/>
      <c r="P173" s="132"/>
      <c r="Q173" s="132"/>
      <c r="R173" s="132"/>
      <c r="AC173" s="132"/>
    </row>
    <row r="174" spans="14:29" x14ac:dyDescent="0.25">
      <c r="N174" s="132"/>
      <c r="O174" s="132"/>
      <c r="P174" s="132"/>
      <c r="Q174" s="132"/>
      <c r="R174" s="132"/>
      <c r="AC174" s="132"/>
    </row>
    <row r="175" spans="14:29" x14ac:dyDescent="0.25">
      <c r="N175" s="132"/>
      <c r="O175" s="132"/>
      <c r="P175" s="132"/>
      <c r="Q175" s="132"/>
      <c r="R175" s="132"/>
      <c r="AC175" s="132"/>
    </row>
    <row r="176" spans="14:29" x14ac:dyDescent="0.25">
      <c r="N176" s="132"/>
      <c r="O176" s="132"/>
      <c r="P176" s="132"/>
      <c r="Q176" s="132"/>
      <c r="R176" s="132"/>
      <c r="AC176" s="132"/>
    </row>
    <row r="177" spans="14:18" x14ac:dyDescent="0.25">
      <c r="N177" s="132"/>
      <c r="O177" s="132"/>
      <c r="P177" s="132"/>
      <c r="Q177" s="132"/>
      <c r="R177" s="132"/>
    </row>
    <row r="178" spans="14:18" x14ac:dyDescent="0.25">
      <c r="N178" s="132"/>
      <c r="O178" s="132"/>
      <c r="P178" s="132"/>
      <c r="Q178" s="132"/>
      <c r="R178" s="132"/>
    </row>
    <row r="179" spans="14:18" x14ac:dyDescent="0.25">
      <c r="N179" s="132"/>
      <c r="O179" s="132"/>
      <c r="P179" s="132"/>
      <c r="Q179" s="132"/>
      <c r="R179" s="132"/>
    </row>
    <row r="180" spans="14:18" x14ac:dyDescent="0.25">
      <c r="N180" s="132"/>
      <c r="O180" s="132"/>
      <c r="P180" s="132"/>
      <c r="Q180" s="132"/>
      <c r="R180" s="132"/>
    </row>
  </sheetData>
  <mergeCells count="62">
    <mergeCell ref="C3:H3"/>
    <mergeCell ref="D6:E6"/>
    <mergeCell ref="C8:C13"/>
    <mergeCell ref="C17:K17"/>
    <mergeCell ref="M17:AE18"/>
    <mergeCell ref="M3:AE3"/>
    <mergeCell ref="C14:C15"/>
    <mergeCell ref="D14:D15"/>
    <mergeCell ref="C19:E19"/>
    <mergeCell ref="G19:I19"/>
    <mergeCell ref="A20:B20"/>
    <mergeCell ref="A21:A22"/>
    <mergeCell ref="B21:B22"/>
    <mergeCell ref="C21:C22"/>
    <mergeCell ref="D21:D22"/>
    <mergeCell ref="E21:E22"/>
    <mergeCell ref="F21:F22"/>
    <mergeCell ref="G21:G22"/>
    <mergeCell ref="H21:H22"/>
    <mergeCell ref="I21:I22"/>
    <mergeCell ref="J21:J22"/>
    <mergeCell ref="K21:K22"/>
    <mergeCell ref="A23:A24"/>
    <mergeCell ref="B23:B24"/>
    <mergeCell ref="C23:C24"/>
    <mergeCell ref="D23:D24"/>
    <mergeCell ref="E23:E24"/>
    <mergeCell ref="F23:F24"/>
    <mergeCell ref="G23:G24"/>
    <mergeCell ref="H23:H24"/>
    <mergeCell ref="I23:I24"/>
    <mergeCell ref="J23:J24"/>
    <mergeCell ref="K23:K24"/>
    <mergeCell ref="J25:J26"/>
    <mergeCell ref="A25:A26"/>
    <mergeCell ref="B25:B26"/>
    <mergeCell ref="C25:C26"/>
    <mergeCell ref="D25:D26"/>
    <mergeCell ref="E25:E26"/>
    <mergeCell ref="K25:K26"/>
    <mergeCell ref="A27:A28"/>
    <mergeCell ref="B27:B28"/>
    <mergeCell ref="C27:C28"/>
    <mergeCell ref="D27:D28"/>
    <mergeCell ref="E27:E28"/>
    <mergeCell ref="F27:F28"/>
    <mergeCell ref="G27:G28"/>
    <mergeCell ref="H27:H28"/>
    <mergeCell ref="I27:I28"/>
    <mergeCell ref="J27:J28"/>
    <mergeCell ref="K27:K28"/>
    <mergeCell ref="F25:F26"/>
    <mergeCell ref="G25:G26"/>
    <mergeCell ref="H25:H26"/>
    <mergeCell ref="I25:I26"/>
    <mergeCell ref="C32:I32"/>
    <mergeCell ref="H35:H41"/>
    <mergeCell ref="B44:J44"/>
    <mergeCell ref="M44:AE44"/>
    <mergeCell ref="E46:G46"/>
    <mergeCell ref="H46:J46"/>
    <mergeCell ref="N46:AC46"/>
  </mergeCells>
  <conditionalFormatting sqref="J30">
    <cfRule type="cellIs" dxfId="2609" priority="335" operator="notEqual">
      <formula>0</formula>
    </cfRule>
  </conditionalFormatting>
  <conditionalFormatting sqref="C48:C59 F48 C93:C104 C108:C119 C123:C134 C138:C149 F50 G151:G186">
    <cfRule type="cellIs" dxfId="2608" priority="334" operator="equal">
      <formula>0</formula>
    </cfRule>
  </conditionalFormatting>
  <conditionalFormatting sqref="AC48:AC59">
    <cfRule type="cellIs" dxfId="2607" priority="333" operator="equal">
      <formula>0</formula>
    </cfRule>
  </conditionalFormatting>
  <conditionalFormatting sqref="F60:F62">
    <cfRule type="cellIs" dxfId="2606" priority="332" operator="equal">
      <formula>0</formula>
    </cfRule>
  </conditionalFormatting>
  <conditionalFormatting sqref="F49">
    <cfRule type="cellIs" dxfId="2605" priority="331" operator="equal">
      <formula>0</formula>
    </cfRule>
  </conditionalFormatting>
  <conditionalFormatting sqref="F75:F77">
    <cfRule type="cellIs" dxfId="2604" priority="330" operator="equal">
      <formula>0</formula>
    </cfRule>
  </conditionalFormatting>
  <conditionalFormatting sqref="F90:F92">
    <cfRule type="cellIs" dxfId="2603" priority="329" operator="equal">
      <formula>0</formula>
    </cfRule>
  </conditionalFormatting>
  <conditionalFormatting sqref="F105:F107">
    <cfRule type="cellIs" dxfId="2602" priority="328" operator="equal">
      <formula>0</formula>
    </cfRule>
  </conditionalFormatting>
  <conditionalFormatting sqref="F120:F122">
    <cfRule type="cellIs" dxfId="2601" priority="327" operator="equal">
      <formula>0</formula>
    </cfRule>
  </conditionalFormatting>
  <conditionalFormatting sqref="F135:F137">
    <cfRule type="cellIs" dxfId="2600" priority="326" operator="equal">
      <formula>0</formula>
    </cfRule>
  </conditionalFormatting>
  <conditionalFormatting sqref="F51:F59">
    <cfRule type="cellIs" dxfId="2599" priority="325" operator="equal">
      <formula>0</formula>
    </cfRule>
  </conditionalFormatting>
  <conditionalFormatting sqref="E42:H43 AC15:AC16">
    <cfRule type="cellIs" dxfId="2598" priority="323" operator="equal">
      <formula>0</formula>
    </cfRule>
  </conditionalFormatting>
  <conditionalFormatting sqref="I43:J43">
    <cfRule type="cellIs" dxfId="2597" priority="321" operator="notEqual">
      <formula>0</formula>
    </cfRule>
  </conditionalFormatting>
  <conditionalFormatting sqref="K30:K31">
    <cfRule type="cellIs" dxfId="2596" priority="319" operator="notEqual">
      <formula>0</formula>
    </cfRule>
  </conditionalFormatting>
  <conditionalFormatting sqref="I42:J42">
    <cfRule type="cellIs" dxfId="2595" priority="314" operator="equal">
      <formula>0</formula>
    </cfRule>
  </conditionalFormatting>
  <conditionalFormatting sqref="B93:B104 B108:B119 B122:B134 B138:B149 B48:B59">
    <cfRule type="cellIs" dxfId="2594" priority="313" operator="equal">
      <formula>"P1"</formula>
    </cfRule>
  </conditionalFormatting>
  <conditionalFormatting sqref="B93:B104 B108:B119 B122:B134 B138:B149 B48:B59">
    <cfRule type="cellIs" dxfId="2593" priority="312" operator="equal">
      <formula>"P2"</formula>
    </cfRule>
  </conditionalFormatting>
  <conditionalFormatting sqref="B93:B104 B108:B119 B122:B134 B138:B149 B48:B59">
    <cfRule type="cellIs" dxfId="2592" priority="311" operator="equal">
      <formula>"P3"</formula>
    </cfRule>
  </conditionalFormatting>
  <conditionalFormatting sqref="B93:B104 B108:B119 B122:B134 B138:B149 B48:B59">
    <cfRule type="cellIs" dxfId="2591" priority="310" operator="equal">
      <formula>"P4"</formula>
    </cfRule>
  </conditionalFormatting>
  <conditionalFormatting sqref="B93:B104 B108:B119 B123:B134 B138:B149 B48:B59">
    <cfRule type="cellIs" dxfId="2590" priority="309" operator="equal">
      <formula>"P5"</formula>
    </cfRule>
  </conditionalFormatting>
  <conditionalFormatting sqref="I48 I50">
    <cfRule type="cellIs" dxfId="2589" priority="308" operator="equal">
      <formula>0</formula>
    </cfRule>
  </conditionalFormatting>
  <conditionalFormatting sqref="I60">
    <cfRule type="cellIs" dxfId="2588" priority="307" operator="equal">
      <formula>0</formula>
    </cfRule>
  </conditionalFormatting>
  <conditionalFormatting sqref="I49">
    <cfRule type="cellIs" dxfId="2587" priority="306" operator="equal">
      <formula>0</formula>
    </cfRule>
  </conditionalFormatting>
  <conditionalFormatting sqref="I51:I59">
    <cfRule type="cellIs" dxfId="2586" priority="305" operator="equal">
      <formula>0</formula>
    </cfRule>
  </conditionalFormatting>
  <conditionalFormatting sqref="I75">
    <cfRule type="cellIs" dxfId="2585" priority="304" operator="equal">
      <formula>0</formula>
    </cfRule>
  </conditionalFormatting>
  <conditionalFormatting sqref="I90">
    <cfRule type="cellIs" dxfId="2584" priority="303" operator="equal">
      <formula>0</formula>
    </cfRule>
  </conditionalFormatting>
  <conditionalFormatting sqref="I105">
    <cfRule type="cellIs" dxfId="2583" priority="302" operator="equal">
      <formula>0</formula>
    </cfRule>
  </conditionalFormatting>
  <conditionalFormatting sqref="I120">
    <cfRule type="cellIs" dxfId="2582" priority="301" operator="equal">
      <formula>0</formula>
    </cfRule>
  </conditionalFormatting>
  <conditionalFormatting sqref="I135">
    <cfRule type="cellIs" dxfId="2581" priority="300" operator="equal">
      <formula>0</formula>
    </cfRule>
  </conditionalFormatting>
  <conditionalFormatting sqref="H62">
    <cfRule type="cellIs" dxfId="2580" priority="299" operator="equal">
      <formula>0</formula>
    </cfRule>
  </conditionalFormatting>
  <conditionalFormatting sqref="H77">
    <cfRule type="cellIs" dxfId="2579" priority="298" operator="equal">
      <formula>0</formula>
    </cfRule>
  </conditionalFormatting>
  <conditionalFormatting sqref="H92">
    <cfRule type="cellIs" dxfId="2578" priority="297" operator="equal">
      <formula>0</formula>
    </cfRule>
  </conditionalFormatting>
  <conditionalFormatting sqref="H107">
    <cfRule type="cellIs" dxfId="2577" priority="296" operator="equal">
      <formula>0</formula>
    </cfRule>
  </conditionalFormatting>
  <conditionalFormatting sqref="H122">
    <cfRule type="cellIs" dxfId="2576" priority="295" operator="equal">
      <formula>0</formula>
    </cfRule>
  </conditionalFormatting>
  <conditionalFormatting sqref="H137">
    <cfRule type="cellIs" dxfId="2575" priority="288" operator="equal">
      <formula>0</formula>
    </cfRule>
  </conditionalFormatting>
  <conditionalFormatting sqref="F63 F65">
    <cfRule type="cellIs" dxfId="2574" priority="282" operator="equal">
      <formula>0</formula>
    </cfRule>
  </conditionalFormatting>
  <conditionalFormatting sqref="F64">
    <cfRule type="cellIs" dxfId="2573" priority="281" operator="equal">
      <formula>0</formula>
    </cfRule>
  </conditionalFormatting>
  <conditionalFormatting sqref="F66:F74">
    <cfRule type="cellIs" dxfId="2572" priority="280" operator="equal">
      <formula>0</formula>
    </cfRule>
  </conditionalFormatting>
  <conditionalFormatting sqref="I63 I65">
    <cfRule type="cellIs" dxfId="2571" priority="279" operator="equal">
      <formula>0</formula>
    </cfRule>
  </conditionalFormatting>
  <conditionalFormatting sqref="I64">
    <cfRule type="cellIs" dxfId="2570" priority="278" operator="equal">
      <formula>0</formula>
    </cfRule>
  </conditionalFormatting>
  <conditionalFormatting sqref="I66:I74">
    <cfRule type="cellIs" dxfId="2569" priority="277" operator="equal">
      <formula>0</formula>
    </cfRule>
  </conditionalFormatting>
  <conditionalFormatting sqref="E66:E74">
    <cfRule type="expression" dxfId="2568" priority="276">
      <formula>$B66=""</formula>
    </cfRule>
  </conditionalFormatting>
  <conditionalFormatting sqref="G66:G74">
    <cfRule type="expression" dxfId="2567" priority="275">
      <formula>$B66=""</formula>
    </cfRule>
  </conditionalFormatting>
  <conditionalFormatting sqref="H66:H74">
    <cfRule type="expression" dxfId="2566" priority="274">
      <formula>$B66=""</formula>
    </cfRule>
  </conditionalFormatting>
  <conditionalFormatting sqref="J66:J74">
    <cfRule type="expression" dxfId="2565" priority="273">
      <formula>$B66=""</formula>
    </cfRule>
  </conditionalFormatting>
  <conditionalFormatting sqref="F78 F80">
    <cfRule type="cellIs" dxfId="2564" priority="272" operator="equal">
      <formula>0</formula>
    </cfRule>
  </conditionalFormatting>
  <conditionalFormatting sqref="F79">
    <cfRule type="cellIs" dxfId="2563" priority="271" operator="equal">
      <formula>0</formula>
    </cfRule>
  </conditionalFormatting>
  <conditionalFormatting sqref="F81:F89">
    <cfRule type="cellIs" dxfId="2562" priority="270" operator="equal">
      <formula>0</formula>
    </cfRule>
  </conditionalFormatting>
  <conditionalFormatting sqref="I78 I80">
    <cfRule type="cellIs" dxfId="2561" priority="269" operator="equal">
      <formula>0</formula>
    </cfRule>
  </conditionalFormatting>
  <conditionalFormatting sqref="I79">
    <cfRule type="cellIs" dxfId="2560" priority="268" operator="equal">
      <formula>0</formula>
    </cfRule>
  </conditionalFormatting>
  <conditionalFormatting sqref="I81:I89">
    <cfRule type="cellIs" dxfId="2559" priority="267" operator="equal">
      <formula>0</formula>
    </cfRule>
  </conditionalFormatting>
  <conditionalFormatting sqref="E78:E89">
    <cfRule type="expression" dxfId="2558" priority="266">
      <formula>$B78=""</formula>
    </cfRule>
  </conditionalFormatting>
  <conditionalFormatting sqref="G78:G89">
    <cfRule type="expression" dxfId="2557" priority="265">
      <formula>$B78=""</formula>
    </cfRule>
  </conditionalFormatting>
  <conditionalFormatting sqref="H78:H89">
    <cfRule type="expression" dxfId="2556" priority="264">
      <formula>$B78=""</formula>
    </cfRule>
  </conditionalFormatting>
  <conditionalFormatting sqref="J78:J89">
    <cfRule type="expression" dxfId="2555" priority="263">
      <formula>$B78=""</formula>
    </cfRule>
  </conditionalFormatting>
  <conditionalFormatting sqref="F93 F95">
    <cfRule type="cellIs" dxfId="2554" priority="262" operator="equal">
      <formula>0</formula>
    </cfRule>
  </conditionalFormatting>
  <conditionalFormatting sqref="F94">
    <cfRule type="cellIs" dxfId="2553" priority="261" operator="equal">
      <formula>0</formula>
    </cfRule>
  </conditionalFormatting>
  <conditionalFormatting sqref="F96:F104">
    <cfRule type="cellIs" dxfId="2552" priority="260" operator="equal">
      <formula>0</formula>
    </cfRule>
  </conditionalFormatting>
  <conditionalFormatting sqref="I93 I95">
    <cfRule type="cellIs" dxfId="2551" priority="259" operator="equal">
      <formula>0</formula>
    </cfRule>
  </conditionalFormatting>
  <conditionalFormatting sqref="I94">
    <cfRule type="cellIs" dxfId="2550" priority="258" operator="equal">
      <formula>0</formula>
    </cfRule>
  </conditionalFormatting>
  <conditionalFormatting sqref="I96:I104">
    <cfRule type="cellIs" dxfId="2549" priority="257" operator="equal">
      <formula>0</formula>
    </cfRule>
  </conditionalFormatting>
  <conditionalFormatting sqref="E93:E104">
    <cfRule type="expression" dxfId="2548" priority="256">
      <formula>$B93=""</formula>
    </cfRule>
  </conditionalFormatting>
  <conditionalFormatting sqref="G93:G104">
    <cfRule type="expression" dxfId="2547" priority="255">
      <formula>$B93=""</formula>
    </cfRule>
  </conditionalFormatting>
  <conditionalFormatting sqref="H93:H104">
    <cfRule type="expression" dxfId="2546" priority="254">
      <formula>$B93=""</formula>
    </cfRule>
  </conditionalFormatting>
  <conditionalFormatting sqref="J93:J104">
    <cfRule type="expression" dxfId="2545" priority="253">
      <formula>$B93=""</formula>
    </cfRule>
  </conditionalFormatting>
  <conditionalFormatting sqref="F108 F110">
    <cfRule type="cellIs" dxfId="2544" priority="252" operator="equal">
      <formula>0</formula>
    </cfRule>
  </conditionalFormatting>
  <conditionalFormatting sqref="F109">
    <cfRule type="cellIs" dxfId="2543" priority="251" operator="equal">
      <formula>0</formula>
    </cfRule>
  </conditionalFormatting>
  <conditionalFormatting sqref="F111:F119">
    <cfRule type="cellIs" dxfId="2542" priority="250" operator="equal">
      <formula>0</formula>
    </cfRule>
  </conditionalFormatting>
  <conditionalFormatting sqref="I108 I110">
    <cfRule type="cellIs" dxfId="2541" priority="249" operator="equal">
      <formula>0</formula>
    </cfRule>
  </conditionalFormatting>
  <conditionalFormatting sqref="I109">
    <cfRule type="cellIs" dxfId="2540" priority="248" operator="equal">
      <formula>0</formula>
    </cfRule>
  </conditionalFormatting>
  <conditionalFormatting sqref="I111:I119">
    <cfRule type="cellIs" dxfId="2539" priority="247" operator="equal">
      <formula>0</formula>
    </cfRule>
  </conditionalFormatting>
  <conditionalFormatting sqref="E108:E119">
    <cfRule type="expression" dxfId="2538" priority="246">
      <formula>$B108=""</formula>
    </cfRule>
  </conditionalFormatting>
  <conditionalFormatting sqref="G108:G119">
    <cfRule type="expression" dxfId="2537" priority="245">
      <formula>$B108=""</formula>
    </cfRule>
  </conditionalFormatting>
  <conditionalFormatting sqref="H108:H119">
    <cfRule type="expression" dxfId="2536" priority="244">
      <formula>$B108=""</formula>
    </cfRule>
  </conditionalFormatting>
  <conditionalFormatting sqref="J108:J119">
    <cfRule type="expression" dxfId="2535" priority="243">
      <formula>$B108=""</formula>
    </cfRule>
  </conditionalFormatting>
  <conditionalFormatting sqref="F123 F125">
    <cfRule type="cellIs" dxfId="2534" priority="242" operator="equal">
      <formula>0</formula>
    </cfRule>
  </conditionalFormatting>
  <conditionalFormatting sqref="F124">
    <cfRule type="cellIs" dxfId="2533" priority="241" operator="equal">
      <formula>0</formula>
    </cfRule>
  </conditionalFormatting>
  <conditionalFormatting sqref="F126:F134">
    <cfRule type="cellIs" dxfId="2532" priority="240" operator="equal">
      <formula>0</formula>
    </cfRule>
  </conditionalFormatting>
  <conditionalFormatting sqref="I123 I125">
    <cfRule type="cellIs" dxfId="2531" priority="239" operator="equal">
      <formula>0</formula>
    </cfRule>
  </conditionalFormatting>
  <conditionalFormatting sqref="I124">
    <cfRule type="cellIs" dxfId="2530" priority="238" operator="equal">
      <formula>0</formula>
    </cfRule>
  </conditionalFormatting>
  <conditionalFormatting sqref="I126:I134">
    <cfRule type="cellIs" dxfId="2529" priority="237" operator="equal">
      <formula>0</formula>
    </cfRule>
  </conditionalFormatting>
  <conditionalFormatting sqref="E123:E134">
    <cfRule type="expression" dxfId="2528" priority="236">
      <formula>$B123=""</formula>
    </cfRule>
  </conditionalFormatting>
  <conditionalFormatting sqref="G123:G134">
    <cfRule type="expression" dxfId="2527" priority="235">
      <formula>$B123=""</formula>
    </cfRule>
  </conditionalFormatting>
  <conditionalFormatting sqref="H123:H134">
    <cfRule type="expression" dxfId="2526" priority="234">
      <formula>$B123=""</formula>
    </cfRule>
  </conditionalFormatting>
  <conditionalFormatting sqref="J123:J134">
    <cfRule type="expression" dxfId="2525" priority="233">
      <formula>$B123=""</formula>
    </cfRule>
  </conditionalFormatting>
  <conditionalFormatting sqref="F150">
    <cfRule type="cellIs" dxfId="2524" priority="232" operator="equal">
      <formula>0</formula>
    </cfRule>
  </conditionalFormatting>
  <conditionalFormatting sqref="I150">
    <cfRule type="cellIs" dxfId="2523" priority="231" operator="equal">
      <formula>0</formula>
    </cfRule>
  </conditionalFormatting>
  <conditionalFormatting sqref="F138 F140">
    <cfRule type="cellIs" dxfId="2522" priority="230" operator="equal">
      <formula>0</formula>
    </cfRule>
  </conditionalFormatting>
  <conditionalFormatting sqref="F139">
    <cfRule type="cellIs" dxfId="2521" priority="229" operator="equal">
      <formula>0</formula>
    </cfRule>
  </conditionalFormatting>
  <conditionalFormatting sqref="F141:F149">
    <cfRule type="cellIs" dxfId="2520" priority="228" operator="equal">
      <formula>0</formula>
    </cfRule>
  </conditionalFormatting>
  <conditionalFormatting sqref="I138 I140">
    <cfRule type="cellIs" dxfId="2519" priority="227" operator="equal">
      <formula>0</formula>
    </cfRule>
  </conditionalFormatting>
  <conditionalFormatting sqref="I139">
    <cfRule type="cellIs" dxfId="2518" priority="226" operator="equal">
      <formula>0</formula>
    </cfRule>
  </conditionalFormatting>
  <conditionalFormatting sqref="I141:I149">
    <cfRule type="cellIs" dxfId="2517" priority="225" operator="equal">
      <formula>0</formula>
    </cfRule>
  </conditionalFormatting>
  <conditionalFormatting sqref="E138:E149">
    <cfRule type="expression" dxfId="2516" priority="224">
      <formula>$B138=""</formula>
    </cfRule>
  </conditionalFormatting>
  <conditionalFormatting sqref="G138:G149">
    <cfRule type="expression" dxfId="2515" priority="223">
      <formula>$B138=""</formula>
    </cfRule>
  </conditionalFormatting>
  <conditionalFormatting sqref="H138:H149">
    <cfRule type="expression" dxfId="2514" priority="222">
      <formula>$B138=""</formula>
    </cfRule>
  </conditionalFormatting>
  <conditionalFormatting sqref="J138:J149">
    <cfRule type="expression" dxfId="2513" priority="206">
      <formula>$B138=""</formula>
    </cfRule>
  </conditionalFormatting>
  <conditionalFormatting sqref="E57:E59">
    <cfRule type="expression" dxfId="2512" priority="205">
      <formula>$B57=""</formula>
    </cfRule>
  </conditionalFormatting>
  <conditionalFormatting sqref="E55:E56">
    <cfRule type="expression" dxfId="2511" priority="203">
      <formula>$B55=""</formula>
    </cfRule>
  </conditionalFormatting>
  <conditionalFormatting sqref="G57:G59">
    <cfRule type="expression" dxfId="2510" priority="202">
      <formula>$B57=""</formula>
    </cfRule>
  </conditionalFormatting>
  <conditionalFormatting sqref="G55:G56">
    <cfRule type="expression" dxfId="2509" priority="200">
      <formula>$B55=""</formula>
    </cfRule>
  </conditionalFormatting>
  <conditionalFormatting sqref="H57:H59">
    <cfRule type="expression" dxfId="2508" priority="199">
      <formula>$B57=""</formula>
    </cfRule>
  </conditionalFormatting>
  <conditionalFormatting sqref="H55:H56">
    <cfRule type="expression" dxfId="2507" priority="197">
      <formula>$B55=""</formula>
    </cfRule>
  </conditionalFormatting>
  <conditionalFormatting sqref="J57:J59">
    <cfRule type="expression" dxfId="2506" priority="196">
      <formula>$B57=""</formula>
    </cfRule>
  </conditionalFormatting>
  <conditionalFormatting sqref="J55:J56">
    <cfRule type="expression" dxfId="2505" priority="193">
      <formula>$B55=""</formula>
    </cfRule>
  </conditionalFormatting>
  <conditionalFormatting sqref="G63">
    <cfRule type="expression" dxfId="2504" priority="191">
      <formula>$B63=""</formula>
    </cfRule>
  </conditionalFormatting>
  <conditionalFormatting sqref="H63">
    <cfRule type="expression" dxfId="2503" priority="190">
      <formula>$B63=""</formula>
    </cfRule>
  </conditionalFormatting>
  <conditionalFormatting sqref="J63">
    <cfRule type="expression" dxfId="2502" priority="165">
      <formula>$B63=""</formula>
    </cfRule>
  </conditionalFormatting>
  <conditionalFormatting sqref="N11:R14 AD11:AE14 AE6:AE10">
    <cfRule type="cellIs" dxfId="2501" priority="164" operator="equal">
      <formula>0</formula>
    </cfRule>
  </conditionalFormatting>
  <conditionalFormatting sqref="N6">
    <cfRule type="cellIs" dxfId="2500" priority="163" operator="equal">
      <formula>0</formula>
    </cfRule>
  </conditionalFormatting>
  <conditionalFormatting sqref="N6:AB14 AD6:AE14">
    <cfRule type="cellIs" dxfId="2499" priority="162" operator="equal">
      <formula>0</formula>
    </cfRule>
  </conditionalFormatting>
  <conditionalFormatting sqref="AD28 AD26 AD24 AD22">
    <cfRule type="cellIs" dxfId="2498" priority="154" operator="equal">
      <formula>0</formula>
    </cfRule>
  </conditionalFormatting>
  <conditionalFormatting sqref="AE22:AE26">
    <cfRule type="cellIs" dxfId="2497" priority="153" operator="equal">
      <formula>"""adjustment needed"""</formula>
    </cfRule>
  </conditionalFormatting>
  <conditionalFormatting sqref="AE22 AE24 AE26">
    <cfRule type="cellIs" dxfId="2496" priority="152" operator="equal">
      <formula>"adjustment needed"</formula>
    </cfRule>
  </conditionalFormatting>
  <conditionalFormatting sqref="AE28">
    <cfRule type="cellIs" dxfId="2495" priority="151" operator="equal">
      <formula>"""adjustment needed"""</formula>
    </cfRule>
  </conditionalFormatting>
  <conditionalFormatting sqref="AE28">
    <cfRule type="cellIs" dxfId="2494" priority="150" operator="equal">
      <formula>"adjustment needed"</formula>
    </cfRule>
  </conditionalFormatting>
  <conditionalFormatting sqref="AD21:AD29">
    <cfRule type="cellIs" dxfId="2493" priority="149" operator="equal">
      <formula>0</formula>
    </cfRule>
  </conditionalFormatting>
  <conditionalFormatting sqref="C63:C74">
    <cfRule type="cellIs" dxfId="2492" priority="133" operator="equal">
      <formula>0</formula>
    </cfRule>
  </conditionalFormatting>
  <conditionalFormatting sqref="B63 B65:B74">
    <cfRule type="cellIs" dxfId="2491" priority="130" operator="equal">
      <formula>"P4"</formula>
    </cfRule>
  </conditionalFormatting>
  <conditionalFormatting sqref="B63 B65:B74">
    <cfRule type="cellIs" dxfId="2490" priority="128" operator="equal">
      <formula>"P1"</formula>
    </cfRule>
  </conditionalFormatting>
  <conditionalFormatting sqref="B63 B65:B74">
    <cfRule type="cellIs" dxfId="2489" priority="127" operator="equal">
      <formula>"P2"</formula>
    </cfRule>
  </conditionalFormatting>
  <conditionalFormatting sqref="B63 B65:B74">
    <cfRule type="cellIs" dxfId="2488" priority="126" operator="equal">
      <formula>"P3"</formula>
    </cfRule>
  </conditionalFormatting>
  <conditionalFormatting sqref="B63 B65:B74">
    <cfRule type="cellIs" dxfId="2487" priority="124" operator="equal">
      <formula>"P5"</formula>
    </cfRule>
  </conditionalFormatting>
  <conditionalFormatting sqref="C78:C89">
    <cfRule type="cellIs" dxfId="2486" priority="121" operator="equal">
      <formula>0</formula>
    </cfRule>
  </conditionalFormatting>
  <conditionalFormatting sqref="B78:B89">
    <cfRule type="cellIs" dxfId="2485" priority="119" operator="equal">
      <formula>"P1"</formula>
    </cfRule>
  </conditionalFormatting>
  <conditionalFormatting sqref="B78:B89">
    <cfRule type="cellIs" dxfId="2484" priority="118" operator="equal">
      <formula>"P2"</formula>
    </cfRule>
  </conditionalFormatting>
  <conditionalFormatting sqref="B78:B89">
    <cfRule type="cellIs" dxfId="2483" priority="117" operator="equal">
      <formula>"P3"</formula>
    </cfRule>
  </conditionalFormatting>
  <conditionalFormatting sqref="B78:B89">
    <cfRule type="cellIs" dxfId="2482" priority="116" operator="equal">
      <formula>"P4"</formula>
    </cfRule>
  </conditionalFormatting>
  <conditionalFormatting sqref="B78:B89">
    <cfRule type="cellIs" dxfId="2481" priority="115" operator="equal">
      <formula>"P5"</formula>
    </cfRule>
  </conditionalFormatting>
  <conditionalFormatting sqref="E48:E51">
    <cfRule type="expression" dxfId="2480" priority="114">
      <formula>$B48=""</formula>
    </cfRule>
  </conditionalFormatting>
  <conditionalFormatting sqref="G48:G51">
    <cfRule type="expression" dxfId="2479" priority="112">
      <formula>$B48=""</formula>
    </cfRule>
  </conditionalFormatting>
  <conditionalFormatting sqref="H48:H51">
    <cfRule type="expression" dxfId="2478" priority="111">
      <formula>$B48=""</formula>
    </cfRule>
  </conditionalFormatting>
  <conditionalFormatting sqref="J48:J49">
    <cfRule type="expression" dxfId="2477" priority="108">
      <formula>$B48=""</formula>
    </cfRule>
  </conditionalFormatting>
  <conditionalFormatting sqref="J50:J51">
    <cfRule type="expression" dxfId="2476" priority="107">
      <formula>$B50=""</formula>
    </cfRule>
  </conditionalFormatting>
  <conditionalFormatting sqref="E63">
    <cfRule type="expression" dxfId="2475" priority="105">
      <formula>$B63=""</formula>
    </cfRule>
  </conditionalFormatting>
  <conditionalFormatting sqref="H35:H41">
    <cfRule type="expression" dxfId="2474" priority="96">
      <formula>$D14="yes"</formula>
    </cfRule>
  </conditionalFormatting>
  <conditionalFormatting sqref="B64">
    <cfRule type="cellIs" dxfId="2473" priority="95" operator="equal">
      <formula>"P1"</formula>
    </cfRule>
  </conditionalFormatting>
  <conditionalFormatting sqref="B64">
    <cfRule type="cellIs" dxfId="2472" priority="94" operator="equal">
      <formula>"P2"</formula>
    </cfRule>
  </conditionalFormatting>
  <conditionalFormatting sqref="B64">
    <cfRule type="cellIs" dxfId="2471" priority="93" operator="equal">
      <formula>"P3"</formula>
    </cfRule>
  </conditionalFormatting>
  <conditionalFormatting sqref="B64">
    <cfRule type="cellIs" dxfId="2470" priority="92" operator="equal">
      <formula>"P4"</formula>
    </cfRule>
  </conditionalFormatting>
  <conditionalFormatting sqref="B64">
    <cfRule type="cellIs" dxfId="2469" priority="91" operator="equal">
      <formula>"P5"</formula>
    </cfRule>
  </conditionalFormatting>
  <conditionalFormatting sqref="D48:D60">
    <cfRule type="expression" dxfId="2468" priority="90">
      <formula>$D$48=0</formula>
    </cfRule>
  </conditionalFormatting>
  <conditionalFormatting sqref="D49:D59">
    <cfRule type="cellIs" dxfId="2467" priority="89" operator="equal">
      <formula>0</formula>
    </cfRule>
  </conditionalFormatting>
  <conditionalFormatting sqref="D63:D75">
    <cfRule type="expression" dxfId="2466" priority="88">
      <formula>$D$48=0</formula>
    </cfRule>
  </conditionalFormatting>
  <conditionalFormatting sqref="D64:D74">
    <cfRule type="cellIs" dxfId="2465" priority="87" operator="equal">
      <formula>0</formula>
    </cfRule>
  </conditionalFormatting>
  <conditionalFormatting sqref="D78:D90">
    <cfRule type="expression" dxfId="2464" priority="86">
      <formula>$D$48=0</formula>
    </cfRule>
  </conditionalFormatting>
  <conditionalFormatting sqref="D79:D89">
    <cfRule type="cellIs" dxfId="2463" priority="85" operator="equal">
      <formula>0</formula>
    </cfRule>
  </conditionalFormatting>
  <conditionalFormatting sqref="D93:D105">
    <cfRule type="expression" dxfId="2462" priority="84">
      <formula>$D$48=0</formula>
    </cfRule>
  </conditionalFormatting>
  <conditionalFormatting sqref="D94:D104">
    <cfRule type="cellIs" dxfId="2461" priority="83" operator="equal">
      <formula>0</formula>
    </cfRule>
  </conditionalFormatting>
  <conditionalFormatting sqref="D108:D120">
    <cfRule type="expression" dxfId="2460" priority="82">
      <formula>$D$48=0</formula>
    </cfRule>
  </conditionalFormatting>
  <conditionalFormatting sqref="D109:D119">
    <cfRule type="cellIs" dxfId="2459" priority="81" operator="equal">
      <formula>0</formula>
    </cfRule>
  </conditionalFormatting>
  <conditionalFormatting sqref="D123:D135">
    <cfRule type="expression" dxfId="2458" priority="80">
      <formula>$D$48=0</formula>
    </cfRule>
  </conditionalFormatting>
  <conditionalFormatting sqref="D124:D134">
    <cfRule type="cellIs" dxfId="2457" priority="79" operator="equal">
      <formula>0</formula>
    </cfRule>
  </conditionalFormatting>
  <conditionalFormatting sqref="D138:D150">
    <cfRule type="expression" dxfId="2456" priority="78">
      <formula>$D$48=0</formula>
    </cfRule>
  </conditionalFormatting>
  <conditionalFormatting sqref="D139:D149">
    <cfRule type="cellIs" dxfId="2455" priority="77" operator="equal">
      <formula>0</formula>
    </cfRule>
  </conditionalFormatting>
  <conditionalFormatting sqref="M48:M59">
    <cfRule type="expression" dxfId="2454" priority="76">
      <formula>$D$48=0</formula>
    </cfRule>
  </conditionalFormatting>
  <conditionalFormatting sqref="M49:M59">
    <cfRule type="cellIs" dxfId="2453" priority="75" operator="equal">
      <formula>0</formula>
    </cfRule>
  </conditionalFormatting>
  <conditionalFormatting sqref="N62:S62 N77:S77 N92:S92 N107:S107 N122:S122 N137:S137 N60:AC61 N75:AC76 N90:AC91 N105:AC106 N120:AC121 N135:AC136 N150:AC151">
    <cfRule type="cellIs" dxfId="2452" priority="44" operator="equal">
      <formula>0</formula>
    </cfRule>
  </conditionalFormatting>
  <conditionalFormatting sqref="AC63:AC74 AC78:AC89 AC93:AC104 AC108:AC119 AC123:AC134 AC138:AC149">
    <cfRule type="cellIs" dxfId="2451" priority="43" operator="equal">
      <formula>0</formula>
    </cfRule>
  </conditionalFormatting>
  <conditionalFormatting sqref="U62:AC62 U77:AC77 U92:AC92 U107:AC107 U122:AC122 U137:AC137 AC63:AC74 AC78:AC89 AC93:AC104 AC108:AC119 AC123:AC134 AC138:AC149">
    <cfRule type="cellIs" dxfId="2450" priority="42" operator="equal">
      <formula>0</formula>
    </cfRule>
  </conditionalFormatting>
  <conditionalFormatting sqref="M60">
    <cfRule type="expression" dxfId="2449" priority="41">
      <formula>$D$48=0</formula>
    </cfRule>
  </conditionalFormatting>
  <conditionalFormatting sqref="M63:M75">
    <cfRule type="expression" dxfId="2448" priority="40">
      <formula>$D$48=0</formula>
    </cfRule>
  </conditionalFormatting>
  <conditionalFormatting sqref="M64:M74">
    <cfRule type="cellIs" dxfId="2447" priority="39" operator="equal">
      <formula>0</formula>
    </cfRule>
  </conditionalFormatting>
  <conditionalFormatting sqref="M78:M90">
    <cfRule type="expression" dxfId="2446" priority="38">
      <formula>$D$48=0</formula>
    </cfRule>
  </conditionalFormatting>
  <conditionalFormatting sqref="M79:M89">
    <cfRule type="cellIs" dxfId="2445" priority="37" operator="equal">
      <formula>0</formula>
    </cfRule>
  </conditionalFormatting>
  <conditionalFormatting sqref="M93:M105">
    <cfRule type="expression" dxfId="2444" priority="36">
      <formula>$D$48=0</formula>
    </cfRule>
  </conditionalFormatting>
  <conditionalFormatting sqref="M94:M104">
    <cfRule type="cellIs" dxfId="2443" priority="35" operator="equal">
      <formula>0</formula>
    </cfRule>
  </conditionalFormatting>
  <conditionalFormatting sqref="M108:M120">
    <cfRule type="expression" dxfId="2442" priority="34">
      <formula>$D$48=0</formula>
    </cfRule>
  </conditionalFormatting>
  <conditionalFormatting sqref="M109:M119">
    <cfRule type="cellIs" dxfId="2441" priority="33" operator="equal">
      <formula>0</formula>
    </cfRule>
  </conditionalFormatting>
  <conditionalFormatting sqref="M123:M135">
    <cfRule type="expression" dxfId="2440" priority="32">
      <formula>$D$48=0</formula>
    </cfRule>
  </conditionalFormatting>
  <conditionalFormatting sqref="M124:M134">
    <cfRule type="cellIs" dxfId="2439" priority="31" operator="equal">
      <formula>0</formula>
    </cfRule>
  </conditionalFormatting>
  <conditionalFormatting sqref="M138:M150">
    <cfRule type="expression" dxfId="2438" priority="30">
      <formula>$D$48=0</formula>
    </cfRule>
  </conditionalFormatting>
  <conditionalFormatting sqref="M139:M149">
    <cfRule type="cellIs" dxfId="2437" priority="29" operator="equal">
      <formula>0</formula>
    </cfRule>
  </conditionalFormatting>
  <conditionalFormatting sqref="F35:F41">
    <cfRule type="cellIs" dxfId="2436" priority="28" operator="notEqual">
      <formula>0</formula>
    </cfRule>
  </conditionalFormatting>
  <conditionalFormatting sqref="D35:F35 C36:E38 C39:F41">
    <cfRule type="cellIs" dxfId="2435" priority="27" operator="equal">
      <formula>0</formula>
    </cfRule>
  </conditionalFormatting>
  <conditionalFormatting sqref="F36:F38">
    <cfRule type="cellIs" dxfId="2434" priority="26" operator="equal">
      <formula>0</formula>
    </cfRule>
  </conditionalFormatting>
  <conditionalFormatting sqref="G35:G41">
    <cfRule type="cellIs" dxfId="2433" priority="25" operator="equal">
      <formula>0</formula>
    </cfRule>
  </conditionalFormatting>
  <conditionalFormatting sqref="C35">
    <cfRule type="cellIs" dxfId="2432" priority="24" operator="equal">
      <formula>0</formula>
    </cfRule>
  </conditionalFormatting>
  <conditionalFormatting sqref="K21 H21 H29 K23 K25 K27">
    <cfRule type="cellIs" dxfId="2431" priority="23" operator="notEqual">
      <formula>0</formula>
    </cfRule>
  </conditionalFormatting>
  <conditionalFormatting sqref="K29">
    <cfRule type="cellIs" dxfId="2430" priority="22" operator="notEqual">
      <formula>0</formula>
    </cfRule>
  </conditionalFormatting>
  <conditionalFormatting sqref="H23">
    <cfRule type="cellIs" dxfId="2429" priority="21" operator="notEqual">
      <formula>0</formula>
    </cfRule>
  </conditionalFormatting>
  <conditionalFormatting sqref="H25">
    <cfRule type="cellIs" dxfId="2428" priority="20" operator="notEqual">
      <formula>0</formula>
    </cfRule>
  </conditionalFormatting>
  <conditionalFormatting sqref="H27">
    <cfRule type="cellIs" dxfId="2427" priority="19" operator="notEqual">
      <formula>0</formula>
    </cfRule>
  </conditionalFormatting>
  <conditionalFormatting sqref="N21:AC21 N22:AB29">
    <cfRule type="cellIs" dxfId="2426" priority="18" operator="equal">
      <formula>0</formula>
    </cfRule>
  </conditionalFormatting>
  <conditionalFormatting sqref="AC22:AC29">
    <cfRule type="cellIs" dxfId="2425" priority="17" operator="equal">
      <formula>0</formula>
    </cfRule>
  </conditionalFormatting>
  <conditionalFormatting sqref="AC6:AC14">
    <cfRule type="cellIs" dxfId="2424" priority="16" operator="equal">
      <formula>0</formula>
    </cfRule>
  </conditionalFormatting>
  <conditionalFormatting sqref="E53:E54">
    <cfRule type="expression" dxfId="2423" priority="15">
      <formula>$B53=""</formula>
    </cfRule>
  </conditionalFormatting>
  <conditionalFormatting sqref="E52">
    <cfRule type="expression" dxfId="2422" priority="14">
      <formula>$B52=""</formula>
    </cfRule>
  </conditionalFormatting>
  <conditionalFormatting sqref="G53:G54">
    <cfRule type="expression" dxfId="2421" priority="13">
      <formula>$B53=""</formula>
    </cfRule>
  </conditionalFormatting>
  <conditionalFormatting sqref="H53:H54">
    <cfRule type="expression" dxfId="2420" priority="12">
      <formula>$B53=""</formula>
    </cfRule>
  </conditionalFormatting>
  <conditionalFormatting sqref="G52">
    <cfRule type="expression" dxfId="2419" priority="11">
      <formula>$B52=""</formula>
    </cfRule>
  </conditionalFormatting>
  <conditionalFormatting sqref="H52">
    <cfRule type="expression" dxfId="2418" priority="10">
      <formula>$B52=""</formula>
    </cfRule>
  </conditionalFormatting>
  <conditionalFormatting sqref="J53:J54">
    <cfRule type="expression" dxfId="2417" priority="9">
      <formula>$B53=""</formula>
    </cfRule>
  </conditionalFormatting>
  <conditionalFormatting sqref="J52">
    <cfRule type="expression" dxfId="2416" priority="8">
      <formula>$B52=""</formula>
    </cfRule>
  </conditionalFormatting>
  <conditionalFormatting sqref="E64:E65">
    <cfRule type="expression" dxfId="2415" priority="7">
      <formula>$B64=""</formula>
    </cfRule>
  </conditionalFormatting>
  <conditionalFormatting sqref="G65">
    <cfRule type="expression" dxfId="2414" priority="6">
      <formula>$B65=""</formula>
    </cfRule>
  </conditionalFormatting>
  <conditionalFormatting sqref="H65">
    <cfRule type="expression" dxfId="2413" priority="5">
      <formula>$B65=""</formula>
    </cfRule>
  </conditionalFormatting>
  <conditionalFormatting sqref="G64">
    <cfRule type="expression" dxfId="2412" priority="4">
      <formula>$B64=""</formula>
    </cfRule>
  </conditionalFormatting>
  <conditionalFormatting sqref="H64">
    <cfRule type="expression" dxfId="2411" priority="3">
      <formula>$B64=""</formula>
    </cfRule>
  </conditionalFormatting>
  <conditionalFormatting sqref="J65">
    <cfRule type="expression" dxfId="2410" priority="2">
      <formula>$B65=""</formula>
    </cfRule>
  </conditionalFormatting>
  <conditionalFormatting sqref="J64">
    <cfRule type="expression" dxfId="2409" priority="1">
      <formula>$B64=""</formula>
    </cfRule>
  </conditionalFormatting>
  <dataValidations count="1">
    <dataValidation type="list" allowBlank="1" showInputMessage="1" showErrorMessage="1" sqref="D14" xr:uid="{00000000-0002-0000-0500-000000000000}">
      <formula1>$AK$5:$AK$6</formula1>
    </dataValidation>
  </dataValidations>
  <pageMargins left="0.7" right="0.7" top="0.78740157500000008" bottom="0.78740157500000008" header="0.3" footer="0.3"/>
  <pageSetup paperSize="9" scale="3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56" id="{009E0065-0057-444A-A4BF-008000900009}">
            <xm:f>AND($D48&gt;='Basisdaten zum Projekt'!$D$34,$D48&lt;='Basisdaten zum Projekt'!$E$34,'Basisdaten zum Projekt'!$F$34="x")</xm:f>
            <x14:dxf>
              <fill>
                <patternFill patternType="solid">
                  <fgColor indexed="26"/>
                  <bgColor indexed="26"/>
                </patternFill>
              </fill>
            </x14:dxf>
          </x14:cfRule>
          <xm:sqref>AB48:AB59 AB78:AB89 AB93:AB104 AB108:AB119 AB123:AB134 AB138:AB149</xm:sqref>
        </x14:conditionalFormatting>
        <x14:conditionalFormatting xmlns:xm="http://schemas.microsoft.com/office/excel/2006/main">
          <x14:cfRule type="expression" priority="355" id="{003600BC-0044-4640-A3F3-0009004900B4}">
            <xm:f>AND($D48&gt;='Basisdaten zum Projekt'!$D$33,$D48&lt;='Basisdaten zum Projekt'!$E$33,'Basisdaten zum Projekt'!$F$33="x")</xm:f>
            <x14:dxf>
              <fill>
                <patternFill patternType="solid">
                  <fgColor indexed="26"/>
                  <bgColor indexed="26"/>
                </patternFill>
              </fill>
            </x14:dxf>
          </x14:cfRule>
          <xm:sqref>AA48:AA59 AA78:AA89 AA93:AA104 AA108:AA119 AA123:AA134 AA138:AA149</xm:sqref>
        </x14:conditionalFormatting>
        <x14:conditionalFormatting xmlns:xm="http://schemas.microsoft.com/office/excel/2006/main">
          <x14:cfRule type="expression" priority="354" id="{0038002A-0067-4570-9C82-0098007300D2}">
            <xm:f>AND($D48&gt;='Basisdaten zum Projekt'!$D$32,$D48&lt;='Basisdaten zum Projekt'!$E$32,'Basisdaten zum Projekt'!$F$32="x")</xm:f>
            <x14:dxf>
              <fill>
                <patternFill patternType="solid">
                  <fgColor indexed="26"/>
                  <bgColor indexed="26"/>
                </patternFill>
              </fill>
            </x14:dxf>
          </x14:cfRule>
          <xm:sqref>Z48:Z59 Z78:Z89 Z93:Z104 Z108:Z119 Z123:Z134 Z138:Z149</xm:sqref>
        </x14:conditionalFormatting>
        <x14:conditionalFormatting xmlns:xm="http://schemas.microsoft.com/office/excel/2006/main">
          <x14:cfRule type="expression" priority="353" id="{00C600CD-0084-40BD-8482-00E400DD009E}">
            <xm:f>AND($D48&gt;='Basisdaten zum Projekt'!$D$31,$D48&lt;='Basisdaten zum Projekt'!$E$31,'Basisdaten zum Projekt'!$F$31="x")</xm:f>
            <x14:dxf>
              <fill>
                <patternFill patternType="solid">
                  <fgColor indexed="26"/>
                  <bgColor indexed="26"/>
                </patternFill>
              </fill>
            </x14:dxf>
          </x14:cfRule>
          <xm:sqref>Y48:Y59 Y78:Y89 Y93:Y104 Y108:Y119 Y123:Y134 Y138:Y149</xm:sqref>
        </x14:conditionalFormatting>
        <x14:conditionalFormatting xmlns:xm="http://schemas.microsoft.com/office/excel/2006/main">
          <x14:cfRule type="expression" priority="352" id="{005800FC-00F1-42A4-9BED-008C004D0014}">
            <xm:f>AND($D48&gt;='Basisdaten zum Projekt'!$D$30,$D48&lt;='Basisdaten zum Projekt'!$E$30,'Basisdaten zum Projekt'!$F$30="x")</xm:f>
            <x14:dxf>
              <fill>
                <patternFill patternType="solid">
                  <fgColor indexed="26"/>
                  <bgColor indexed="26"/>
                </patternFill>
              </fill>
            </x14:dxf>
          </x14:cfRule>
          <xm:sqref>X48:X59 X78:X89 X93:X104 X108:X119 X123:X134 X138:X149</xm:sqref>
        </x14:conditionalFormatting>
        <x14:conditionalFormatting xmlns:xm="http://schemas.microsoft.com/office/excel/2006/main">
          <x14:cfRule type="expression" priority="351" id="{001C00B1-00C6-4D4A-9B9B-000A0005003A}">
            <xm:f>AND($D48&gt;='Basisdaten zum Projekt'!$D$29,$D48&lt;='Basisdaten zum Projekt'!$E$29,'Basisdaten zum Projekt'!$F$29="x")</xm:f>
            <x14:dxf>
              <fill>
                <patternFill patternType="solid">
                  <fgColor indexed="26"/>
                  <bgColor indexed="26"/>
                </patternFill>
              </fill>
            </x14:dxf>
          </x14:cfRule>
          <xm:sqref>W48:W59 W78:W89 W93:W104 W108:W119 W123:W134 W138:W149</xm:sqref>
        </x14:conditionalFormatting>
        <x14:conditionalFormatting xmlns:xm="http://schemas.microsoft.com/office/excel/2006/main">
          <x14:cfRule type="expression" priority="350" id="{004F00E2-008A-4AB1-9997-0060004A0039}">
            <xm:f>AND($D48&gt;='Basisdaten zum Projekt'!$D$28,$D48&lt;='Basisdaten zum Projekt'!$E$28,'Basisdaten zum Projekt'!$F$28="x")</xm:f>
            <x14:dxf>
              <fill>
                <patternFill patternType="solid">
                  <fgColor indexed="26"/>
                  <bgColor indexed="26"/>
                </patternFill>
              </fill>
            </x14:dxf>
          </x14:cfRule>
          <xm:sqref>V48:V59 V78:V89 V93:V104 V108:V119 V123:V134 V138:V149</xm:sqref>
        </x14:conditionalFormatting>
        <x14:conditionalFormatting xmlns:xm="http://schemas.microsoft.com/office/excel/2006/main">
          <x14:cfRule type="expression" priority="349" id="{005E00EB-00A9-494A-8646-00DC00C60067}">
            <xm:f>AND(D48&gt;='Basisdaten zum Projekt'!$D$27,D48&lt;='Basisdaten zum Projekt'!$E$27,'Basisdaten zum Projekt'!$F$27="x")</xm:f>
            <x14:dxf>
              <fill>
                <patternFill patternType="solid">
                  <fgColor indexed="26"/>
                  <bgColor indexed="26"/>
                </patternFill>
              </fill>
            </x14:dxf>
          </x14:cfRule>
          <xm:sqref>U48:U59 U78:U89 U93:U104 U108:U119 U123:U134 U138:U149</xm:sqref>
        </x14:conditionalFormatting>
        <x14:conditionalFormatting xmlns:xm="http://schemas.microsoft.com/office/excel/2006/main">
          <x14:cfRule type="expression" priority="348" id="{00A300F4-00B9-4369-88D2-00BC007700F7}">
            <xm:f>AND($D48&gt;='Basisdaten zum Projekt'!$D$26,$D48&lt;='Basisdaten zum Projekt'!$E$26,'Basisdaten zum Projekt'!$F$26="x")</xm:f>
            <x14:dxf>
              <fill>
                <patternFill patternType="solid">
                  <fgColor indexed="26"/>
                  <bgColor indexed="26"/>
                </patternFill>
              </fill>
            </x14:dxf>
          </x14:cfRule>
          <xm:sqref>T48:T59 T78:T89 T93:T104 T108:T119 T123:T134 T138:T149</xm:sqref>
        </x14:conditionalFormatting>
        <x14:conditionalFormatting xmlns:xm="http://schemas.microsoft.com/office/excel/2006/main">
          <x14:cfRule type="expression" priority="347" id="{00FE0025-00D0-48C5-B495-001E00FE00BE}">
            <xm:f>AND($D48&gt;='Basisdaten zum Projekt'!$D$25,$D48&lt;='Basisdaten zum Projekt'!$E$25,'Basisdaten zum Projekt'!$F$25="x")</xm:f>
            <x14:dxf>
              <fill>
                <patternFill patternType="solid">
                  <fgColor indexed="26"/>
                  <bgColor indexed="26"/>
                </patternFill>
              </fill>
            </x14:dxf>
          </x14:cfRule>
          <xm:sqref>S48:S59 S78:S89 S93:S104 S108:S119 S123:S134 S138:S149</xm:sqref>
        </x14:conditionalFormatting>
        <x14:conditionalFormatting xmlns:xm="http://schemas.microsoft.com/office/excel/2006/main">
          <x14:cfRule type="expression" priority="346" id="{0076001A-008B-430F-AE0C-00A80085001A}">
            <xm:f>AND($D48&gt;='Basisdaten zum Projekt'!$D$24,$D48&lt;='Basisdaten zum Projekt'!$E$24,'Basisdaten zum Projekt'!$F$24="x")</xm:f>
            <x14:dxf>
              <fill>
                <patternFill patternType="solid">
                  <fgColor indexed="26"/>
                  <bgColor indexed="26"/>
                </patternFill>
              </fill>
            </x14:dxf>
          </x14:cfRule>
          <xm:sqref>R48:R59 R78:R89 R93:R104 R108:R119 R123:R134 R138:R149</xm:sqref>
        </x14:conditionalFormatting>
        <x14:conditionalFormatting xmlns:xm="http://schemas.microsoft.com/office/excel/2006/main">
          <x14:cfRule type="expression" priority="345" id="{009700FA-0085-44A0-BBDC-009A00F60051}">
            <xm:f>AND($D48&gt;='Basisdaten zum Projekt'!$D$23,$D48&lt;='Basisdaten zum Projekt'!$E$23,'Basisdaten zum Projekt'!$F$23="x")</xm:f>
            <x14:dxf>
              <fill>
                <patternFill patternType="solid">
                  <fgColor indexed="26"/>
                  <bgColor indexed="26"/>
                </patternFill>
              </fill>
            </x14:dxf>
          </x14:cfRule>
          <xm:sqref>Q48:Q59 Q78:Q89 Q93:Q104 Q108:Q119 Q123:Q134 Q138:Q149</xm:sqref>
        </x14:conditionalFormatting>
        <x14:conditionalFormatting xmlns:xm="http://schemas.microsoft.com/office/excel/2006/main">
          <x14:cfRule type="expression" priority="344" id="{002E0009-0026-4170-8C1A-003200B700FD}">
            <xm:f>AND($D48&gt;='Basisdaten zum Projekt'!$D$22,$D48&lt;='Basisdaten zum Projekt'!$E$22,'Basisdaten zum Projekt'!$F$22="x")</xm:f>
            <x14:dxf>
              <fill>
                <patternFill patternType="solid">
                  <fgColor indexed="26"/>
                  <bgColor indexed="26"/>
                </patternFill>
              </fill>
            </x14:dxf>
          </x14:cfRule>
          <xm:sqref>P48:P59 P78:P89 P93:P104 P108:P119 P123:P134 P138:P149</xm:sqref>
        </x14:conditionalFormatting>
        <x14:conditionalFormatting xmlns:xm="http://schemas.microsoft.com/office/excel/2006/main">
          <x14:cfRule type="expression" priority="343" id="{001200E8-005C-46F8-AA4F-003700280025}">
            <xm:f>AND($D48&gt;='Basisdaten zum Projekt'!$D$21,$D48&lt;='Basisdaten zum Projekt'!$E$21,'Basisdaten zum Projekt'!$F$21="x")</xm:f>
            <x14:dxf>
              <fill>
                <patternFill patternType="solid">
                  <fgColor indexed="26"/>
                  <bgColor indexed="26"/>
                </patternFill>
              </fill>
            </x14:dxf>
          </x14:cfRule>
          <xm:sqref>O48:O59 O78:O89 O93:O104 O108:O119 O123:O134 O138:O149</xm:sqref>
        </x14:conditionalFormatting>
        <x14:conditionalFormatting xmlns:xm="http://schemas.microsoft.com/office/excel/2006/main">
          <x14:cfRule type="expression" priority="336" id="{006D0066-00F7-471C-887D-00DD009100E1}">
            <xm:f>AND($D48&gt;='Basisdaten zum Projekt'!$D$20,$D48&lt;='Basisdaten zum Projekt'!$E$20,'Basisdaten zum Projekt'!$F$20="x")</xm:f>
            <x14:dxf>
              <fill>
                <patternFill patternType="solid">
                  <fgColor indexed="26"/>
                  <bgColor indexed="26"/>
                </patternFill>
              </fill>
            </x14:dxf>
          </x14:cfRule>
          <xm:sqref>N48:N59 N78:N89 N93:N104 N108:N119 N123:N134 N138:N149</xm:sqref>
        </x14:conditionalFormatting>
        <x14:conditionalFormatting xmlns:xm="http://schemas.microsoft.com/office/excel/2006/main">
          <x14:cfRule type="cellIs" priority="320" operator="greaterThan" id="{007F0091-0050-44F8-9A37-00DD0055008D}">
            <xm:f>'Basisdaten zum Projekt'!$C$7</xm:f>
            <x14:dxf>
              <font>
                <color rgb="FFF2F2F2"/>
              </font>
            </x14:dxf>
          </x14:cfRule>
          <xm:sqref>C48:C62 C75:C77 C90:C149</xm:sqref>
        </x14:conditionalFormatting>
        <x14:conditionalFormatting xmlns:xm="http://schemas.microsoft.com/office/excel/2006/main">
          <x14:cfRule type="cellIs" priority="129" operator="greaterThan" id="{00ED0011-0091-4FA6-849F-0050006F0093}">
            <xm:f>'Basisdaten zum Projekt'!$C$7</xm:f>
            <x14:dxf>
              <font>
                <color rgb="FFF2F2F2"/>
              </font>
            </x14:dxf>
          </x14:cfRule>
          <xm:sqref>C63:C74</xm:sqref>
        </x14:conditionalFormatting>
        <x14:conditionalFormatting xmlns:xm="http://schemas.microsoft.com/office/excel/2006/main">
          <x14:cfRule type="cellIs" priority="120" operator="greaterThan" id="{00110087-00EB-44B3-83CB-00C000C300FC}">
            <xm:f>'Basisdaten zum Projekt'!$C$7</xm:f>
            <x14:dxf>
              <font>
                <color rgb="FFF2F2F2"/>
              </font>
            </x14:dxf>
          </x14:cfRule>
          <xm:sqref>C78:C89</xm:sqref>
        </x14:conditionalFormatting>
        <x14:conditionalFormatting xmlns:xm="http://schemas.microsoft.com/office/excel/2006/main">
          <x14:cfRule type="expression" priority="59" id="{B6D05D50-61AC-4604-ACAC-F168C2A9A011}">
            <xm:f>AND($D63&gt;='Basisdaten zum Projekt'!$D$34,$D63&lt;='Basisdaten zum Projekt'!$E$34,'Basisdaten zum Projekt'!$F$34="x")</xm:f>
            <x14:dxf>
              <fill>
                <patternFill patternType="solid">
                  <fgColor indexed="26"/>
                  <bgColor indexed="26"/>
                </patternFill>
              </fill>
            </x14:dxf>
          </x14:cfRule>
          <xm:sqref>AB63:AB74</xm:sqref>
        </x14:conditionalFormatting>
        <x14:conditionalFormatting xmlns:xm="http://schemas.microsoft.com/office/excel/2006/main">
          <x14:cfRule type="expression" priority="58" id="{05380C5E-C740-46E5-96F3-D8E6C86822CA}">
            <xm:f>AND($D63&gt;='Basisdaten zum Projekt'!$D$33,$D63&lt;='Basisdaten zum Projekt'!$E$33,'Basisdaten zum Projekt'!$F$33="x")</xm:f>
            <x14:dxf>
              <fill>
                <patternFill patternType="solid">
                  <fgColor indexed="26"/>
                  <bgColor indexed="26"/>
                </patternFill>
              </fill>
            </x14:dxf>
          </x14:cfRule>
          <xm:sqref>AA63:AA74</xm:sqref>
        </x14:conditionalFormatting>
        <x14:conditionalFormatting xmlns:xm="http://schemas.microsoft.com/office/excel/2006/main">
          <x14:cfRule type="expression" priority="57" id="{9251DCB1-E68E-4F1C-B5D4-ECE5B8870617}">
            <xm:f>AND($D63&gt;='Basisdaten zum Projekt'!$D$32,$D63&lt;='Basisdaten zum Projekt'!$E$32,'Basisdaten zum Projekt'!$F$32="x")</xm:f>
            <x14:dxf>
              <fill>
                <patternFill patternType="solid">
                  <fgColor indexed="26"/>
                  <bgColor indexed="26"/>
                </patternFill>
              </fill>
            </x14:dxf>
          </x14:cfRule>
          <xm:sqref>Z63:Z74</xm:sqref>
        </x14:conditionalFormatting>
        <x14:conditionalFormatting xmlns:xm="http://schemas.microsoft.com/office/excel/2006/main">
          <x14:cfRule type="expression" priority="56" id="{DA82A4F8-7691-42DA-9FBC-31026B47511D}">
            <xm:f>AND($D63&gt;='Basisdaten zum Projekt'!$D$31,$D63&lt;='Basisdaten zum Projekt'!$E$31,'Basisdaten zum Projekt'!$F$31="x")</xm:f>
            <x14:dxf>
              <fill>
                <patternFill patternType="solid">
                  <fgColor indexed="26"/>
                  <bgColor indexed="26"/>
                </patternFill>
              </fill>
            </x14:dxf>
          </x14:cfRule>
          <xm:sqref>Y63:Y74</xm:sqref>
        </x14:conditionalFormatting>
        <x14:conditionalFormatting xmlns:xm="http://schemas.microsoft.com/office/excel/2006/main">
          <x14:cfRule type="expression" priority="55" id="{D932A2B1-7391-4A94-95B1-0024070CD7C6}">
            <xm:f>AND($D63&gt;='Basisdaten zum Projekt'!$D$30,$D63&lt;='Basisdaten zum Projekt'!$E$30,'Basisdaten zum Projekt'!$F$30="x")</xm:f>
            <x14:dxf>
              <fill>
                <patternFill patternType="solid">
                  <fgColor indexed="26"/>
                  <bgColor indexed="26"/>
                </patternFill>
              </fill>
            </x14:dxf>
          </x14:cfRule>
          <xm:sqref>X63:X74</xm:sqref>
        </x14:conditionalFormatting>
        <x14:conditionalFormatting xmlns:xm="http://schemas.microsoft.com/office/excel/2006/main">
          <x14:cfRule type="expression" priority="54" id="{FFED0F84-3732-4EFE-8F40-7D38B3BC0D15}">
            <xm:f>AND($D63&gt;='Basisdaten zum Projekt'!$D$29,$D63&lt;='Basisdaten zum Projekt'!$E$29,'Basisdaten zum Projekt'!$F$29="x")</xm:f>
            <x14:dxf>
              <fill>
                <patternFill patternType="solid">
                  <fgColor indexed="26"/>
                  <bgColor indexed="26"/>
                </patternFill>
              </fill>
            </x14:dxf>
          </x14:cfRule>
          <xm:sqref>W63:W74</xm:sqref>
        </x14:conditionalFormatting>
        <x14:conditionalFormatting xmlns:xm="http://schemas.microsoft.com/office/excel/2006/main">
          <x14:cfRule type="expression" priority="53" id="{7E9ED5CE-9C4D-4CCA-8B72-D5A2F23DDDC5}">
            <xm:f>AND($D63&gt;='Basisdaten zum Projekt'!$D$28,$D63&lt;='Basisdaten zum Projekt'!$E$28,'Basisdaten zum Projekt'!$F$28="x")</xm:f>
            <x14:dxf>
              <fill>
                <patternFill patternType="solid">
                  <fgColor indexed="26"/>
                  <bgColor indexed="26"/>
                </patternFill>
              </fill>
            </x14:dxf>
          </x14:cfRule>
          <xm:sqref>V63:V74</xm:sqref>
        </x14:conditionalFormatting>
        <x14:conditionalFormatting xmlns:xm="http://schemas.microsoft.com/office/excel/2006/main">
          <x14:cfRule type="expression" priority="52" id="{E00D4B6F-6CB4-42F4-BEF4-9DAF9866D459}">
            <xm:f>AND(D63&gt;='Basisdaten zum Projekt'!$D$27,D63&lt;='Basisdaten zum Projekt'!$E$27,'Basisdaten zum Projekt'!$F$27="x")</xm:f>
            <x14:dxf>
              <fill>
                <patternFill patternType="solid">
                  <fgColor indexed="26"/>
                  <bgColor indexed="26"/>
                </patternFill>
              </fill>
            </x14:dxf>
          </x14:cfRule>
          <xm:sqref>U63:U74</xm:sqref>
        </x14:conditionalFormatting>
        <x14:conditionalFormatting xmlns:xm="http://schemas.microsoft.com/office/excel/2006/main">
          <x14:cfRule type="expression" priority="51" id="{F3963FD7-2FA9-4E6B-B47F-4BB1AC2A3751}">
            <xm:f>AND($D63&gt;='Basisdaten zum Projekt'!$D$26,$D63&lt;='Basisdaten zum Projekt'!$E$26,'Basisdaten zum Projekt'!$F$26="x")</xm:f>
            <x14:dxf>
              <fill>
                <patternFill patternType="solid">
                  <fgColor indexed="26"/>
                  <bgColor indexed="26"/>
                </patternFill>
              </fill>
            </x14:dxf>
          </x14:cfRule>
          <xm:sqref>T63:T74</xm:sqref>
        </x14:conditionalFormatting>
        <x14:conditionalFormatting xmlns:xm="http://schemas.microsoft.com/office/excel/2006/main">
          <x14:cfRule type="expression" priority="50" id="{22ACE43B-CBAA-4756-9927-9DF37C63974A}">
            <xm:f>AND($D63&gt;='Basisdaten zum Projekt'!$D$25,$D63&lt;='Basisdaten zum Projekt'!$E$25,'Basisdaten zum Projekt'!$F$25="x")</xm:f>
            <x14:dxf>
              <fill>
                <patternFill patternType="solid">
                  <fgColor indexed="26"/>
                  <bgColor indexed="26"/>
                </patternFill>
              </fill>
            </x14:dxf>
          </x14:cfRule>
          <xm:sqref>S63:S74</xm:sqref>
        </x14:conditionalFormatting>
        <x14:conditionalFormatting xmlns:xm="http://schemas.microsoft.com/office/excel/2006/main">
          <x14:cfRule type="expression" priority="49" id="{1E34C5A4-BBB0-4A9D-A130-A2C3E4B09CD7}">
            <xm:f>AND($D63&gt;='Basisdaten zum Projekt'!$D$24,$D63&lt;='Basisdaten zum Projekt'!$E$24,'Basisdaten zum Projekt'!$F$24="x")</xm:f>
            <x14:dxf>
              <fill>
                <patternFill patternType="solid">
                  <fgColor indexed="26"/>
                  <bgColor indexed="26"/>
                </patternFill>
              </fill>
            </x14:dxf>
          </x14:cfRule>
          <xm:sqref>R63:R74</xm:sqref>
        </x14:conditionalFormatting>
        <x14:conditionalFormatting xmlns:xm="http://schemas.microsoft.com/office/excel/2006/main">
          <x14:cfRule type="expression" priority="48" id="{B95656E8-FD21-48F9-BAAC-9D236D63EA38}">
            <xm:f>AND($D63&gt;='Basisdaten zum Projekt'!$D$23,$D63&lt;='Basisdaten zum Projekt'!$E$23,'Basisdaten zum Projekt'!$F$23="x")</xm:f>
            <x14:dxf>
              <fill>
                <patternFill patternType="solid">
                  <fgColor indexed="26"/>
                  <bgColor indexed="26"/>
                </patternFill>
              </fill>
            </x14:dxf>
          </x14:cfRule>
          <xm:sqref>Q63:Q74</xm:sqref>
        </x14:conditionalFormatting>
        <x14:conditionalFormatting xmlns:xm="http://schemas.microsoft.com/office/excel/2006/main">
          <x14:cfRule type="expression" priority="47" id="{C6D4C8F7-49E0-4ED2-B399-9B59DB19BB1D}">
            <xm:f>AND($D63&gt;='Basisdaten zum Projekt'!$D$22,$D63&lt;='Basisdaten zum Projekt'!$E$22,'Basisdaten zum Projekt'!$F$22="x")</xm:f>
            <x14:dxf>
              <fill>
                <patternFill patternType="solid">
                  <fgColor indexed="26"/>
                  <bgColor indexed="26"/>
                </patternFill>
              </fill>
            </x14:dxf>
          </x14:cfRule>
          <xm:sqref>P63:P74</xm:sqref>
        </x14:conditionalFormatting>
        <x14:conditionalFormatting xmlns:xm="http://schemas.microsoft.com/office/excel/2006/main">
          <x14:cfRule type="expression" priority="46" id="{CE093FC6-4904-4CED-A3A2-8A9BC7C3337A}">
            <xm:f>AND($D63&gt;='Basisdaten zum Projekt'!$D$21,$D63&lt;='Basisdaten zum Projekt'!$E$21,'Basisdaten zum Projekt'!$F$21="x")</xm:f>
            <x14:dxf>
              <fill>
                <patternFill patternType="solid">
                  <fgColor indexed="26"/>
                  <bgColor indexed="26"/>
                </patternFill>
              </fill>
            </x14:dxf>
          </x14:cfRule>
          <xm:sqref>O63:O74</xm:sqref>
        </x14:conditionalFormatting>
        <x14:conditionalFormatting xmlns:xm="http://schemas.microsoft.com/office/excel/2006/main">
          <x14:cfRule type="expression" priority="45" id="{CE8C60CB-C853-460B-94F0-A56E33A62DAC}">
            <xm:f>AND($D63&gt;='Basisdaten zum Projekt'!$D$20,$D63&lt;='Basisdaten zum Projekt'!$E$20,'Basisdaten zum Projekt'!$F$20="x")</xm:f>
            <x14:dxf>
              <fill>
                <patternFill patternType="solid">
                  <fgColor indexed="26"/>
                  <bgColor indexed="26"/>
                </patternFill>
              </fill>
            </x14:dxf>
          </x14:cfRule>
          <xm:sqref>N63:N74</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xr:uid="{00000000-0002-0000-0500-000001000000}">
          <x14:formula1>
            <xm:f>'Übersicht Berichte'!$A$3:$A$8</xm:f>
          </x14:formula1>
          <xm:sqref>H5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AL180"/>
  <sheetViews>
    <sheetView showGridLines="0" zoomScale="85" zoomScaleNormal="85" workbookViewId="0">
      <selection activeCell="C132" sqref="C132"/>
    </sheetView>
  </sheetViews>
  <sheetFormatPr baseColWidth="10" defaultColWidth="11.5546875" defaultRowHeight="15" outlineLevelRow="1" outlineLevelCol="1" x14ac:dyDescent="0.25"/>
  <cols>
    <col min="1" max="2" width="11.109375" style="4" customWidth="1"/>
    <col min="3" max="11" width="14.6640625" style="4" customWidth="1"/>
    <col min="12" max="12" width="4.77734375" style="4" customWidth="1"/>
    <col min="13" max="13" width="9.5546875" style="4" customWidth="1"/>
    <col min="14" max="14" width="10" style="4" customWidth="1"/>
    <col min="15" max="15" width="10.5546875" style="4" customWidth="1"/>
    <col min="16" max="18" width="10.33203125" style="4" customWidth="1"/>
    <col min="19" max="28" width="10.33203125" style="4" hidden="1" customWidth="1" outlineLevel="1"/>
    <col min="29" max="29" width="10.21875" style="4" bestFit="1" customWidth="1" collapsed="1"/>
    <col min="30" max="30" width="19.5546875" style="4" bestFit="1" customWidth="1"/>
    <col min="31" max="31" width="14.77734375" style="4" customWidth="1"/>
    <col min="32" max="36" width="11.5546875" style="4"/>
    <col min="37" max="37" width="0" style="4" hidden="1" customWidth="1"/>
    <col min="38" max="16384" width="11.5546875" style="4"/>
  </cols>
  <sheetData>
    <row r="3" spans="3:38" ht="60.75" customHeight="1" x14ac:dyDescent="0.5">
      <c r="C3" s="370" t="s">
        <v>300</v>
      </c>
      <c r="D3" s="370"/>
      <c r="E3" s="370"/>
      <c r="F3" s="370"/>
      <c r="G3" s="370"/>
      <c r="H3" s="370"/>
      <c r="M3" s="376" t="s">
        <v>301</v>
      </c>
      <c r="N3" s="376"/>
      <c r="O3" s="376"/>
      <c r="P3" s="376"/>
      <c r="Q3" s="376"/>
      <c r="R3" s="376"/>
      <c r="S3" s="376"/>
      <c r="T3" s="376"/>
      <c r="U3" s="376"/>
      <c r="V3" s="376"/>
      <c r="W3" s="376"/>
      <c r="X3" s="376"/>
      <c r="Y3" s="376"/>
      <c r="Z3" s="376"/>
      <c r="AA3" s="376"/>
      <c r="AB3" s="376"/>
      <c r="AC3" s="376"/>
      <c r="AD3" s="376"/>
      <c r="AE3" s="376"/>
      <c r="AF3" s="190"/>
      <c r="AG3" s="190"/>
      <c r="AH3" s="190"/>
      <c r="AI3" s="190"/>
      <c r="AJ3" s="190"/>
      <c r="AK3" s="190"/>
      <c r="AL3" s="190"/>
    </row>
    <row r="4" spans="3:38" ht="15.75" thickBot="1" x14ac:dyDescent="0.3">
      <c r="K4" s="76"/>
      <c r="N4" s="77"/>
    </row>
    <row r="5" spans="3:38" ht="37.5" customHeight="1" x14ac:dyDescent="0.25">
      <c r="C5" s="78" t="s">
        <v>302</v>
      </c>
      <c r="D5" s="207" t="s">
        <v>375</v>
      </c>
      <c r="E5" s="79"/>
      <c r="F5" s="80"/>
      <c r="G5" s="229" t="s">
        <v>303</v>
      </c>
      <c r="H5" s="239" t="s">
        <v>295</v>
      </c>
      <c r="N5" s="81" t="s">
        <v>304</v>
      </c>
      <c r="O5" s="81" t="s">
        <v>305</v>
      </c>
      <c r="P5" s="81" t="s">
        <v>306</v>
      </c>
      <c r="Q5" s="81" t="s">
        <v>307</v>
      </c>
      <c r="R5" s="81" t="s">
        <v>308</v>
      </c>
      <c r="S5" s="81" t="s">
        <v>309</v>
      </c>
      <c r="T5" s="81" t="s">
        <v>310</v>
      </c>
      <c r="U5" s="81" t="s">
        <v>311</v>
      </c>
      <c r="V5" s="81" t="s">
        <v>312</v>
      </c>
      <c r="W5" s="81" t="s">
        <v>313</v>
      </c>
      <c r="X5" s="81" t="s">
        <v>314</v>
      </c>
      <c r="Y5" s="81" t="s">
        <v>315</v>
      </c>
      <c r="Z5" s="81" t="s">
        <v>316</v>
      </c>
      <c r="AA5" s="81" t="s">
        <v>317</v>
      </c>
      <c r="AB5" s="81" t="s">
        <v>291</v>
      </c>
      <c r="AC5" s="82" t="s">
        <v>292</v>
      </c>
      <c r="AD5" s="83" t="s">
        <v>318</v>
      </c>
      <c r="AE5" s="84" t="s">
        <v>319</v>
      </c>
      <c r="AK5" s="4" t="s">
        <v>320</v>
      </c>
    </row>
    <row r="6" spans="3:38" ht="18.75" outlineLevel="1" x14ac:dyDescent="0.3">
      <c r="C6" s="85" t="s">
        <v>321</v>
      </c>
      <c r="D6" s="371"/>
      <c r="E6" s="372"/>
      <c r="G6" s="229" t="s">
        <v>322</v>
      </c>
      <c r="H6" s="240">
        <v>7.74</v>
      </c>
      <c r="M6" s="249" t="s">
        <v>77</v>
      </c>
      <c r="N6" s="214">
        <v>66.124592574926467</v>
      </c>
      <c r="O6" s="86">
        <v>0</v>
      </c>
      <c r="P6" s="86">
        <v>0</v>
      </c>
      <c r="Q6" s="86">
        <v>23.458740758406865</v>
      </c>
      <c r="R6" s="86">
        <v>0</v>
      </c>
      <c r="S6" s="86">
        <v>0</v>
      </c>
      <c r="T6" s="86">
        <v>0</v>
      </c>
      <c r="U6" s="86">
        <v>0</v>
      </c>
      <c r="V6" s="86">
        <v>0</v>
      </c>
      <c r="W6" s="86">
        <v>0</v>
      </c>
      <c r="X6" s="86">
        <v>0</v>
      </c>
      <c r="Y6" s="86">
        <v>0</v>
      </c>
      <c r="Z6" s="86">
        <v>0</v>
      </c>
      <c r="AA6" s="86">
        <v>0</v>
      </c>
      <c r="AB6" s="86">
        <v>0</v>
      </c>
      <c r="AC6" s="196">
        <f t="shared" ref="AC6:AC14" si="0">SUM(N6:AB6)</f>
        <v>89.583333333333329</v>
      </c>
      <c r="AD6" s="265">
        <v>30834.42</v>
      </c>
      <c r="AE6" s="88">
        <v>45076</v>
      </c>
      <c r="AK6" s="4" t="s">
        <v>323</v>
      </c>
    </row>
    <row r="7" spans="3:38" ht="18.75" outlineLevel="1" x14ac:dyDescent="0.3">
      <c r="C7" s="89"/>
      <c r="H7" s="90"/>
      <c r="M7" s="251" t="s">
        <v>142</v>
      </c>
      <c r="N7" s="86"/>
      <c r="O7" s="86"/>
      <c r="P7" s="86"/>
      <c r="Q7" s="86"/>
      <c r="R7" s="86"/>
      <c r="S7" s="86"/>
      <c r="T7" s="86"/>
      <c r="U7" s="86"/>
      <c r="V7" s="86"/>
      <c r="W7" s="86"/>
      <c r="X7" s="86"/>
      <c r="Y7" s="86"/>
      <c r="Z7" s="86"/>
      <c r="AA7" s="86"/>
      <c r="AB7" s="86"/>
      <c r="AC7" s="196">
        <f t="shared" si="0"/>
        <v>0</v>
      </c>
      <c r="AD7" s="265"/>
      <c r="AE7" s="88"/>
    </row>
    <row r="8" spans="3:38" ht="18.75" customHeight="1" outlineLevel="1" x14ac:dyDescent="0.3">
      <c r="C8" s="379" t="s">
        <v>324</v>
      </c>
      <c r="D8" s="231" t="s">
        <v>83</v>
      </c>
      <c r="E8" s="231" t="s">
        <v>84</v>
      </c>
      <c r="F8" s="231" t="s">
        <v>325</v>
      </c>
      <c r="G8" s="231" t="s">
        <v>326</v>
      </c>
      <c r="H8" s="231" t="s">
        <v>327</v>
      </c>
      <c r="M8" s="252" t="s">
        <v>78</v>
      </c>
      <c r="N8" s="86"/>
      <c r="O8" s="86"/>
      <c r="P8" s="86"/>
      <c r="Q8" s="86"/>
      <c r="R8" s="86"/>
      <c r="S8" s="86"/>
      <c r="T8" s="86"/>
      <c r="U8" s="86"/>
      <c r="V8" s="86"/>
      <c r="W8" s="86"/>
      <c r="X8" s="86"/>
      <c r="Y8" s="86"/>
      <c r="Z8" s="86"/>
      <c r="AA8" s="86"/>
      <c r="AB8" s="86"/>
      <c r="AC8" s="196">
        <f t="shared" si="0"/>
        <v>0</v>
      </c>
      <c r="AD8" s="265"/>
      <c r="AE8" s="88"/>
    </row>
    <row r="9" spans="3:38" ht="18.75" outlineLevel="1" x14ac:dyDescent="0.3">
      <c r="C9" s="380"/>
      <c r="D9" s="91">
        <v>44682</v>
      </c>
      <c r="E9" s="91">
        <v>44773</v>
      </c>
      <c r="F9" s="206">
        <v>1</v>
      </c>
      <c r="G9" s="93">
        <v>38.700000000000003</v>
      </c>
      <c r="H9" s="93"/>
      <c r="M9" s="253" t="s">
        <v>177</v>
      </c>
      <c r="N9" s="86"/>
      <c r="O9" s="86"/>
      <c r="P9" s="86"/>
      <c r="Q9" s="86"/>
      <c r="R9" s="86"/>
      <c r="S9" s="86"/>
      <c r="T9" s="86"/>
      <c r="U9" s="86"/>
      <c r="V9" s="86"/>
      <c r="W9" s="86"/>
      <c r="X9" s="86"/>
      <c r="Y9" s="86"/>
      <c r="Z9" s="86"/>
      <c r="AA9" s="86"/>
      <c r="AB9" s="86"/>
      <c r="AC9" s="196">
        <f t="shared" si="0"/>
        <v>0</v>
      </c>
      <c r="AD9" s="265"/>
      <c r="AE9" s="88"/>
    </row>
    <row r="10" spans="3:38" ht="18.75" outlineLevel="1" x14ac:dyDescent="0.3">
      <c r="C10" s="380"/>
      <c r="D10" s="91">
        <v>44958</v>
      </c>
      <c r="E10" s="91">
        <v>45046</v>
      </c>
      <c r="F10" s="206">
        <v>1</v>
      </c>
      <c r="G10" s="93">
        <v>38.700000000000003</v>
      </c>
      <c r="H10" s="93"/>
      <c r="M10" s="254" t="s">
        <v>79</v>
      </c>
      <c r="N10" s="86"/>
      <c r="O10" s="86"/>
      <c r="P10" s="86"/>
      <c r="Q10" s="86"/>
      <c r="R10" s="86"/>
      <c r="S10" s="86"/>
      <c r="T10" s="86"/>
      <c r="U10" s="86"/>
      <c r="V10" s="86"/>
      <c r="W10" s="86"/>
      <c r="X10" s="86"/>
      <c r="Y10" s="86"/>
      <c r="Z10" s="86"/>
      <c r="AA10" s="86"/>
      <c r="AB10" s="86"/>
      <c r="AC10" s="196">
        <f t="shared" si="0"/>
        <v>0</v>
      </c>
      <c r="AD10" s="265"/>
      <c r="AE10" s="88"/>
    </row>
    <row r="11" spans="3:38" ht="18.75" outlineLevel="1" x14ac:dyDescent="0.3">
      <c r="C11" s="380"/>
      <c r="D11" s="91"/>
      <c r="E11" s="91"/>
      <c r="F11" s="92"/>
      <c r="G11" s="93"/>
      <c r="H11" s="93"/>
      <c r="M11" s="255" t="s">
        <v>212</v>
      </c>
      <c r="N11" s="86"/>
      <c r="O11" s="86"/>
      <c r="P11" s="86"/>
      <c r="Q11" s="86"/>
      <c r="R11" s="86"/>
      <c r="S11" s="86"/>
      <c r="T11" s="86"/>
      <c r="U11" s="86"/>
      <c r="V11" s="86"/>
      <c r="W11" s="86"/>
      <c r="X11" s="86"/>
      <c r="Y11" s="86"/>
      <c r="Z11" s="86"/>
      <c r="AA11" s="86"/>
      <c r="AB11" s="86"/>
      <c r="AC11" s="196">
        <f t="shared" si="0"/>
        <v>0</v>
      </c>
      <c r="AD11" s="265"/>
      <c r="AE11" s="88"/>
    </row>
    <row r="12" spans="3:38" ht="18.75" outlineLevel="1" x14ac:dyDescent="0.3">
      <c r="C12" s="380"/>
      <c r="D12" s="93"/>
      <c r="E12" s="93"/>
      <c r="F12" s="92"/>
      <c r="G12" s="93"/>
      <c r="H12" s="93"/>
      <c r="M12" s="256" t="s">
        <v>80</v>
      </c>
      <c r="N12" s="86"/>
      <c r="O12" s="86"/>
      <c r="P12" s="86"/>
      <c r="Q12" s="86"/>
      <c r="R12" s="86"/>
      <c r="S12" s="86"/>
      <c r="T12" s="86"/>
      <c r="U12" s="86"/>
      <c r="V12" s="86"/>
      <c r="W12" s="86"/>
      <c r="X12" s="86"/>
      <c r="Y12" s="86"/>
      <c r="Z12" s="86"/>
      <c r="AA12" s="86"/>
      <c r="AB12" s="86"/>
      <c r="AC12" s="196">
        <f t="shared" si="0"/>
        <v>0</v>
      </c>
      <c r="AD12" s="265"/>
      <c r="AE12" s="88"/>
    </row>
    <row r="13" spans="3:38" ht="18.75" outlineLevel="1" x14ac:dyDescent="0.3">
      <c r="C13" s="381"/>
      <c r="D13" s="93"/>
      <c r="E13" s="93"/>
      <c r="F13" s="92"/>
      <c r="G13" s="93"/>
      <c r="H13" s="93"/>
      <c r="M13" s="256" t="s">
        <v>247</v>
      </c>
      <c r="N13" s="86"/>
      <c r="O13" s="86"/>
      <c r="P13" s="86"/>
      <c r="Q13" s="86"/>
      <c r="R13" s="86"/>
      <c r="S13" s="86"/>
      <c r="T13" s="86"/>
      <c r="U13" s="86"/>
      <c r="V13" s="86"/>
      <c r="W13" s="86"/>
      <c r="X13" s="86"/>
      <c r="Y13" s="86"/>
      <c r="Z13" s="86"/>
      <c r="AA13" s="86"/>
      <c r="AB13" s="86"/>
      <c r="AC13" s="196">
        <f t="shared" si="0"/>
        <v>0</v>
      </c>
      <c r="AD13" s="265"/>
      <c r="AE13" s="88"/>
    </row>
    <row r="14" spans="3:38" ht="18.75" customHeight="1" outlineLevel="1" thickBot="1" x14ac:dyDescent="0.35">
      <c r="C14" s="383" t="s">
        <v>328</v>
      </c>
      <c r="D14" s="378"/>
      <c r="E14" s="94"/>
      <c r="F14" s="95"/>
      <c r="G14" s="96"/>
      <c r="H14" s="96"/>
      <c r="M14" s="257" t="s">
        <v>81</v>
      </c>
      <c r="N14" s="86"/>
      <c r="O14" s="86"/>
      <c r="P14" s="86"/>
      <c r="Q14" s="86"/>
      <c r="R14" s="86"/>
      <c r="S14" s="86"/>
      <c r="T14" s="86"/>
      <c r="U14" s="86"/>
      <c r="V14" s="86"/>
      <c r="W14" s="86"/>
      <c r="X14" s="86"/>
      <c r="Y14" s="86"/>
      <c r="Z14" s="86"/>
      <c r="AA14" s="86"/>
      <c r="AB14" s="86"/>
      <c r="AC14" s="196">
        <f t="shared" si="0"/>
        <v>0</v>
      </c>
      <c r="AD14" s="266"/>
      <c r="AE14" s="88"/>
    </row>
    <row r="15" spans="3:38" outlineLevel="1" x14ac:dyDescent="0.25">
      <c r="C15" s="383"/>
      <c r="D15" s="378"/>
      <c r="E15" s="98"/>
      <c r="F15" s="28"/>
      <c r="G15" s="28"/>
      <c r="H15" s="99"/>
      <c r="I15" s="28"/>
      <c r="J15" s="28"/>
      <c r="K15" s="28"/>
      <c r="M15" s="258"/>
      <c r="N15" s="101"/>
      <c r="O15" s="101"/>
      <c r="P15" s="101"/>
      <c r="Q15" s="101"/>
      <c r="R15" s="101"/>
      <c r="S15" s="101"/>
      <c r="T15" s="101"/>
      <c r="U15" s="101"/>
      <c r="V15" s="101"/>
      <c r="W15" s="101"/>
      <c r="X15" s="101"/>
      <c r="Y15" s="101"/>
      <c r="Z15" s="101"/>
      <c r="AA15" s="101"/>
      <c r="AB15" s="101"/>
      <c r="AC15" s="103"/>
      <c r="AD15" s="147"/>
      <c r="AE15" s="147"/>
    </row>
    <row r="16" spans="3:38" outlineLevel="1" x14ac:dyDescent="0.25">
      <c r="E16" s="98"/>
      <c r="F16" s="28"/>
      <c r="G16" s="28"/>
      <c r="H16" s="99"/>
      <c r="I16" s="28"/>
      <c r="J16" s="28"/>
      <c r="K16" s="28"/>
      <c r="M16" s="258"/>
      <c r="N16" s="101"/>
      <c r="O16" s="101"/>
      <c r="P16" s="101"/>
      <c r="Q16" s="101"/>
      <c r="R16" s="101"/>
      <c r="S16" s="101"/>
      <c r="T16" s="101"/>
      <c r="U16" s="101"/>
      <c r="V16" s="101"/>
      <c r="W16" s="101"/>
      <c r="X16" s="101"/>
      <c r="Y16" s="101"/>
      <c r="Z16" s="101"/>
      <c r="AA16" s="101"/>
      <c r="AB16" s="101"/>
      <c r="AC16" s="103"/>
      <c r="AD16" s="147"/>
      <c r="AE16" s="147"/>
    </row>
    <row r="17" spans="1:31" ht="30" customHeight="1" outlineLevel="1" x14ac:dyDescent="0.5">
      <c r="B17" s="106"/>
      <c r="C17" s="319" t="s">
        <v>57</v>
      </c>
      <c r="D17" s="319"/>
      <c r="E17" s="319"/>
      <c r="F17" s="319"/>
      <c r="G17" s="319"/>
      <c r="H17" s="319"/>
      <c r="I17" s="319"/>
      <c r="J17" s="319"/>
      <c r="K17" s="319"/>
      <c r="M17" s="382" t="s">
        <v>329</v>
      </c>
      <c r="N17" s="382"/>
      <c r="O17" s="382"/>
      <c r="P17" s="382"/>
      <c r="Q17" s="382"/>
      <c r="R17" s="382"/>
      <c r="S17" s="382"/>
      <c r="T17" s="382"/>
      <c r="U17" s="382"/>
      <c r="V17" s="382"/>
      <c r="W17" s="382"/>
      <c r="X17" s="382"/>
      <c r="Y17" s="382"/>
      <c r="Z17" s="382"/>
      <c r="AA17" s="382"/>
      <c r="AB17" s="382"/>
      <c r="AC17" s="382"/>
      <c r="AD17" s="382"/>
      <c r="AE17" s="382"/>
    </row>
    <row r="18" spans="1:31" ht="30" customHeight="1" thickBot="1" x14ac:dyDescent="0.3">
      <c r="E18" s="19"/>
      <c r="K18" s="76"/>
      <c r="M18" s="382"/>
      <c r="N18" s="382"/>
      <c r="O18" s="382"/>
      <c r="P18" s="382"/>
      <c r="Q18" s="382"/>
      <c r="R18" s="382"/>
      <c r="S18" s="382"/>
      <c r="T18" s="382"/>
      <c r="U18" s="382"/>
      <c r="V18" s="382"/>
      <c r="W18" s="382"/>
      <c r="X18" s="382"/>
      <c r="Y18" s="382"/>
      <c r="Z18" s="382"/>
      <c r="AA18" s="382"/>
      <c r="AB18" s="382"/>
      <c r="AC18" s="382"/>
      <c r="AD18" s="382"/>
      <c r="AE18" s="382"/>
    </row>
    <row r="19" spans="1:31" x14ac:dyDescent="0.25">
      <c r="C19" s="356" t="s">
        <v>330</v>
      </c>
      <c r="D19" s="357"/>
      <c r="E19" s="358"/>
      <c r="G19" s="359" t="s">
        <v>331</v>
      </c>
      <c r="H19" s="360"/>
      <c r="I19" s="361"/>
      <c r="K19" s="76"/>
      <c r="M19" s="168"/>
      <c r="N19" s="259"/>
      <c r="O19" s="168"/>
      <c r="P19" s="168"/>
      <c r="Q19" s="168"/>
      <c r="R19" s="168"/>
      <c r="S19" s="168"/>
      <c r="T19" s="168"/>
      <c r="U19" s="168"/>
      <c r="V19" s="168"/>
      <c r="W19" s="168"/>
      <c r="X19" s="168"/>
      <c r="Y19" s="168"/>
      <c r="Z19" s="168"/>
      <c r="AA19" s="168"/>
      <c r="AB19" s="168"/>
      <c r="AC19" s="168"/>
      <c r="AD19" s="168"/>
      <c r="AE19" s="168"/>
    </row>
    <row r="20" spans="1:31" ht="60" customHeight="1" x14ac:dyDescent="0.25">
      <c r="A20" s="362" t="s">
        <v>332</v>
      </c>
      <c r="B20" s="363"/>
      <c r="C20" s="228" t="s">
        <v>333</v>
      </c>
      <c r="D20" s="107" t="s">
        <v>334</v>
      </c>
      <c r="E20" s="108" t="s">
        <v>335</v>
      </c>
      <c r="F20" s="109" t="s">
        <v>336</v>
      </c>
      <c r="G20" s="110" t="s">
        <v>387</v>
      </c>
      <c r="H20" s="107" t="s">
        <v>337</v>
      </c>
      <c r="I20" s="108" t="s">
        <v>338</v>
      </c>
      <c r="J20" s="111" t="s">
        <v>339</v>
      </c>
      <c r="K20" s="107" t="s">
        <v>340</v>
      </c>
      <c r="M20" s="168"/>
      <c r="N20" s="260" t="s">
        <v>304</v>
      </c>
      <c r="O20" s="260" t="s">
        <v>305</v>
      </c>
      <c r="P20" s="260" t="s">
        <v>306</v>
      </c>
      <c r="Q20" s="260" t="s">
        <v>307</v>
      </c>
      <c r="R20" s="260" t="s">
        <v>308</v>
      </c>
      <c r="S20" s="260" t="s">
        <v>309</v>
      </c>
      <c r="T20" s="260" t="s">
        <v>310</v>
      </c>
      <c r="U20" s="260" t="s">
        <v>311</v>
      </c>
      <c r="V20" s="260" t="s">
        <v>312</v>
      </c>
      <c r="W20" s="260" t="s">
        <v>313</v>
      </c>
      <c r="X20" s="260" t="s">
        <v>314</v>
      </c>
      <c r="Y20" s="260" t="s">
        <v>315</v>
      </c>
      <c r="Z20" s="260" t="s">
        <v>316</v>
      </c>
      <c r="AA20" s="260" t="s">
        <v>317</v>
      </c>
      <c r="AB20" s="260" t="s">
        <v>291</v>
      </c>
      <c r="AC20" s="261" t="s">
        <v>292</v>
      </c>
      <c r="AD20" s="260" t="s">
        <v>341</v>
      </c>
      <c r="AE20" s="168"/>
    </row>
    <row r="21" spans="1:31" ht="19.5" customHeight="1" outlineLevel="1" x14ac:dyDescent="0.3">
      <c r="A21" s="364">
        <f>'Basisdaten zum Projekt'!D12</f>
        <v>44652</v>
      </c>
      <c r="B21" s="366">
        <f>'Basisdaten zum Projekt'!E12</f>
        <v>45016</v>
      </c>
      <c r="C21" s="334">
        <f>IFERROR(SUMIF(B:B,M21,G:G),0)</f>
        <v>30834.42</v>
      </c>
      <c r="D21" s="328">
        <f>MROUND(SUMIF(B:B,M21,F:F),0.5)</f>
        <v>89.5</v>
      </c>
      <c r="E21" s="336">
        <f>IFERROR(C21/D21,0)</f>
        <v>344.51865921787709</v>
      </c>
      <c r="F21" s="338">
        <f>E21*MROUND(J21,0.5)</f>
        <v>37380.274525139663</v>
      </c>
      <c r="G21" s="340">
        <f>SUMIF(B:B,M21,J:J)</f>
        <v>30834.42</v>
      </c>
      <c r="H21" s="342">
        <f>IFERROR(G21-F21,0)</f>
        <v>-6545.8545251396645</v>
      </c>
      <c r="I21" s="368">
        <f>(SUMIF(B:B,M21,I:I))</f>
        <v>89.583333333333343</v>
      </c>
      <c r="J21" s="346">
        <f>IFERROR(((SUMIF(B:B,M21,AC:AC))/$H$6),0)</f>
        <v>108.34625322997417</v>
      </c>
      <c r="K21" s="328">
        <f>D21-J21</f>
        <v>-18.846253229974167</v>
      </c>
      <c r="M21" s="249" t="s">
        <v>77</v>
      </c>
      <c r="N21" s="115">
        <f>IFERROR(IF(($I21&lt;$J21),(SUMIF($B:$B,$M21,N:N)/SUMIF($B:$B,$M21,$AC:$AC)*$I21),(SUMIF($B:$B,$M21,N:N)/SUMIF($B:$B,$M21,$AC:$AC)*$J21)),0)</f>
        <v>66.124592574926467</v>
      </c>
      <c r="O21" s="115">
        <f t="shared" ref="O21:AB29" si="1">IFERROR(IF(($I21&lt;$J21),(SUMIF($B:$B,$M21,O:O)/SUMIF($B:$B,$M21,$AC:$AC)*$I21),(SUMIF($B:$B,$M21,O:O)/SUMIF($B:$B,$M21,$AC:$AC)*$J21)),0)</f>
        <v>0</v>
      </c>
      <c r="P21" s="115">
        <f t="shared" si="1"/>
        <v>0</v>
      </c>
      <c r="Q21" s="115">
        <f t="shared" si="1"/>
        <v>23.458740758406865</v>
      </c>
      <c r="R21" s="115">
        <f t="shared" si="1"/>
        <v>0</v>
      </c>
      <c r="S21" s="115">
        <f t="shared" si="1"/>
        <v>0</v>
      </c>
      <c r="T21" s="115">
        <f t="shared" si="1"/>
        <v>0</v>
      </c>
      <c r="U21" s="115">
        <f t="shared" si="1"/>
        <v>0</v>
      </c>
      <c r="V21" s="115">
        <f t="shared" si="1"/>
        <v>0</v>
      </c>
      <c r="W21" s="115">
        <f t="shared" si="1"/>
        <v>0</v>
      </c>
      <c r="X21" s="115">
        <f t="shared" si="1"/>
        <v>0</v>
      </c>
      <c r="Y21" s="115">
        <f t="shared" si="1"/>
        <v>0</v>
      </c>
      <c r="Z21" s="115">
        <f t="shared" si="1"/>
        <v>0</v>
      </c>
      <c r="AA21" s="115">
        <f t="shared" si="1"/>
        <v>0</v>
      </c>
      <c r="AB21" s="115">
        <f t="shared" si="1"/>
        <v>0</v>
      </c>
      <c r="AC21" s="213">
        <f>SUM(N21:AB21)</f>
        <v>89.583333333333329</v>
      </c>
      <c r="AD21" s="267">
        <f>ROUND(IF(F21&gt;G21,G21,F21),2)</f>
        <v>30834.42</v>
      </c>
      <c r="AE21" s="168"/>
    </row>
    <row r="22" spans="1:31" ht="19.5" customHeight="1" outlineLevel="1" x14ac:dyDescent="0.3">
      <c r="A22" s="365"/>
      <c r="B22" s="367"/>
      <c r="C22" s="335"/>
      <c r="D22" s="329"/>
      <c r="E22" s="337"/>
      <c r="F22" s="339"/>
      <c r="G22" s="341"/>
      <c r="H22" s="343"/>
      <c r="I22" s="369"/>
      <c r="J22" s="347"/>
      <c r="K22" s="329"/>
      <c r="M22" s="251" t="s">
        <v>142</v>
      </c>
      <c r="N22" s="117">
        <f>IFERROR(IF(OR((N6+N7)=N21,N6=0),0,N21-N6-N7),"")</f>
        <v>0</v>
      </c>
      <c r="O22" s="117">
        <f t="shared" ref="O22:AC22" si="2">IFERROR(IF(OR((O6+O7)=O21,O6=0),0,O21-O6-O7),"")</f>
        <v>0</v>
      </c>
      <c r="P22" s="117">
        <f t="shared" si="2"/>
        <v>0</v>
      </c>
      <c r="Q22" s="117">
        <f t="shared" si="2"/>
        <v>0</v>
      </c>
      <c r="R22" s="117">
        <f t="shared" si="2"/>
        <v>0</v>
      </c>
      <c r="S22" s="117">
        <f t="shared" si="2"/>
        <v>0</v>
      </c>
      <c r="T22" s="117">
        <f t="shared" si="2"/>
        <v>0</v>
      </c>
      <c r="U22" s="117">
        <f t="shared" si="2"/>
        <v>0</v>
      </c>
      <c r="V22" s="117">
        <f t="shared" si="2"/>
        <v>0</v>
      </c>
      <c r="W22" s="117">
        <f t="shared" si="2"/>
        <v>0</v>
      </c>
      <c r="X22" s="117">
        <f t="shared" si="2"/>
        <v>0</v>
      </c>
      <c r="Y22" s="117">
        <f t="shared" si="2"/>
        <v>0</v>
      </c>
      <c r="Z22" s="117">
        <f t="shared" si="2"/>
        <v>0</v>
      </c>
      <c r="AA22" s="117">
        <f t="shared" si="2"/>
        <v>0</v>
      </c>
      <c r="AB22" s="117">
        <f t="shared" si="2"/>
        <v>0</v>
      </c>
      <c r="AC22" s="213">
        <f t="shared" si="2"/>
        <v>0</v>
      </c>
      <c r="AD22" s="268">
        <f>IFERROR(IF(OR((AD6+AD7)=AD21,AD6=0),0,AD21-AD6-AD7),"")</f>
        <v>0</v>
      </c>
      <c r="AE22" s="263" t="str">
        <f>IF((AD21)=AD6+AD7,"no adjustment needed",IF(AD6=0,"no adjustment needed","adjustment needed"))</f>
        <v>no adjustment needed</v>
      </c>
    </row>
    <row r="23" spans="1:31" ht="19.5" customHeight="1" outlineLevel="1" x14ac:dyDescent="0.3">
      <c r="A23" s="352">
        <f>'Basisdaten zum Projekt'!D13</f>
        <v>45017</v>
      </c>
      <c r="B23" s="354">
        <f>'Basisdaten zum Projekt'!E13</f>
        <v>45747</v>
      </c>
      <c r="C23" s="334">
        <f>IFERROR(SUMIF(B:B,M23,G:G),0)</f>
        <v>0</v>
      </c>
      <c r="D23" s="328">
        <f>MROUND(SUMIF(B:B,M23,F:F),0.5)</f>
        <v>0</v>
      </c>
      <c r="E23" s="336">
        <f>IFERROR(C23/D23,0)</f>
        <v>0</v>
      </c>
      <c r="F23" s="338">
        <f>E23*MROUND(J23,0.5)</f>
        <v>0</v>
      </c>
      <c r="G23" s="340">
        <f>SUMIF(B:B,M23,J:J)</f>
        <v>0</v>
      </c>
      <c r="H23" s="342">
        <f>IFERROR(G23-F23,0)</f>
        <v>0</v>
      </c>
      <c r="I23" s="344">
        <f t="shared" ref="I23" si="3">(SUMIF(B:B,M23,I:I))</f>
        <v>0</v>
      </c>
      <c r="J23" s="346">
        <f>IFERROR(((SUMIF(B:B,M23,AC:AC))/$H$6),0)</f>
        <v>0</v>
      </c>
      <c r="K23" s="328">
        <f>D23-J23</f>
        <v>0</v>
      </c>
      <c r="M23" s="252" t="s">
        <v>78</v>
      </c>
      <c r="N23" s="115">
        <f>IFERROR(IF(($I23&lt;$J23),(SUMIF($B:$B,$M23,N:N)/SUMIF($B:$B,$M23,$AC:$AC)*$I23),(SUMIF($B:$B,$M23,N:N)/SUMIF($B:$B,$M23,$AC:$AC)*$J23)),0)</f>
        <v>0</v>
      </c>
      <c r="O23" s="115">
        <f t="shared" si="1"/>
        <v>0</v>
      </c>
      <c r="P23" s="115">
        <f t="shared" si="1"/>
        <v>0</v>
      </c>
      <c r="Q23" s="115">
        <f t="shared" si="1"/>
        <v>0</v>
      </c>
      <c r="R23" s="115">
        <f t="shared" si="1"/>
        <v>0</v>
      </c>
      <c r="S23" s="115">
        <f t="shared" si="1"/>
        <v>0</v>
      </c>
      <c r="T23" s="115">
        <f t="shared" si="1"/>
        <v>0</v>
      </c>
      <c r="U23" s="115">
        <f t="shared" si="1"/>
        <v>0</v>
      </c>
      <c r="V23" s="115">
        <f t="shared" si="1"/>
        <v>0</v>
      </c>
      <c r="W23" s="115">
        <f t="shared" si="1"/>
        <v>0</v>
      </c>
      <c r="X23" s="115">
        <f t="shared" si="1"/>
        <v>0</v>
      </c>
      <c r="Y23" s="115">
        <f t="shared" si="1"/>
        <v>0</v>
      </c>
      <c r="Z23" s="115">
        <f t="shared" si="1"/>
        <v>0</v>
      </c>
      <c r="AA23" s="115">
        <f t="shared" si="1"/>
        <v>0</v>
      </c>
      <c r="AB23" s="115">
        <f t="shared" si="1"/>
        <v>0</v>
      </c>
      <c r="AC23" s="213">
        <f>SUM(N23:AB23)</f>
        <v>0</v>
      </c>
      <c r="AD23" s="267">
        <f>ROUND(IF(F23&gt;G23,G23,F23),2)</f>
        <v>0</v>
      </c>
      <c r="AE23" s="264"/>
    </row>
    <row r="24" spans="1:31" ht="19.5" customHeight="1" outlineLevel="1" x14ac:dyDescent="0.3">
      <c r="A24" s="353"/>
      <c r="B24" s="355"/>
      <c r="C24" s="335"/>
      <c r="D24" s="329"/>
      <c r="E24" s="337"/>
      <c r="F24" s="339"/>
      <c r="G24" s="341"/>
      <c r="H24" s="343"/>
      <c r="I24" s="345"/>
      <c r="J24" s="347"/>
      <c r="K24" s="329"/>
      <c r="M24" s="253" t="s">
        <v>177</v>
      </c>
      <c r="N24" s="117">
        <f>IFERROR(IF(OR((N8+N9)=N23,N8=0),0,N23-N8-N9),"")</f>
        <v>0</v>
      </c>
      <c r="O24" s="117">
        <f t="shared" ref="O24:AC24" si="4">IFERROR(IF(OR((O8+O9)=O23,O8=0),0,O23-O8-O9),"")</f>
        <v>0</v>
      </c>
      <c r="P24" s="117">
        <f t="shared" si="4"/>
        <v>0</v>
      </c>
      <c r="Q24" s="117">
        <f t="shared" si="4"/>
        <v>0</v>
      </c>
      <c r="R24" s="117">
        <f t="shared" si="4"/>
        <v>0</v>
      </c>
      <c r="S24" s="117">
        <f t="shared" si="4"/>
        <v>0</v>
      </c>
      <c r="T24" s="117">
        <f t="shared" si="4"/>
        <v>0</v>
      </c>
      <c r="U24" s="117">
        <f t="shared" si="4"/>
        <v>0</v>
      </c>
      <c r="V24" s="117">
        <f t="shared" si="4"/>
        <v>0</v>
      </c>
      <c r="W24" s="117">
        <f t="shared" si="4"/>
        <v>0</v>
      </c>
      <c r="X24" s="117">
        <f t="shared" si="4"/>
        <v>0</v>
      </c>
      <c r="Y24" s="117">
        <f t="shared" si="4"/>
        <v>0</v>
      </c>
      <c r="Z24" s="117">
        <f t="shared" si="4"/>
        <v>0</v>
      </c>
      <c r="AA24" s="117">
        <f t="shared" si="4"/>
        <v>0</v>
      </c>
      <c r="AB24" s="117">
        <f t="shared" si="4"/>
        <v>0</v>
      </c>
      <c r="AC24" s="213">
        <f t="shared" si="4"/>
        <v>0</v>
      </c>
      <c r="AD24" s="268">
        <f>IFERROR(IF(OR((AD8+AD9)=AD23,AD8=0),0,AD23-AD8-AD9),"")</f>
        <v>0</v>
      </c>
      <c r="AE24" s="263" t="str">
        <f>IF((AD23)=AD8+AD9,"no adjustment needed",IF(AD8=0,"no adjustment needed","adjustment needed"))</f>
        <v>no adjustment needed</v>
      </c>
    </row>
    <row r="25" spans="1:31" ht="19.5" customHeight="1" outlineLevel="1" x14ac:dyDescent="0.3">
      <c r="A25" s="348" t="str">
        <f>'Basisdaten zum Projekt'!D14</f>
        <v/>
      </c>
      <c r="B25" s="350" t="str">
        <f>'Basisdaten zum Projekt'!E14</f>
        <v/>
      </c>
      <c r="C25" s="334">
        <f>IFERROR(SUMIF(B:B,M25,G:G),0)</f>
        <v>0</v>
      </c>
      <c r="D25" s="328">
        <f>MROUND(SUMIF(B:B,M25,F:F),0.5)</f>
        <v>0</v>
      </c>
      <c r="E25" s="336">
        <f>IFERROR(C25/D25,0)</f>
        <v>0</v>
      </c>
      <c r="F25" s="338">
        <f>E25*MROUND(J25,0.5)</f>
        <v>0</v>
      </c>
      <c r="G25" s="340">
        <f>SUMIF(B:B,M25,J:J)</f>
        <v>0</v>
      </c>
      <c r="H25" s="342">
        <f>IFERROR(G25-F25,0)</f>
        <v>0</v>
      </c>
      <c r="I25" s="344">
        <f t="shared" ref="I25" si="5">(SUMIF(B:B,M25,I:I))</f>
        <v>0</v>
      </c>
      <c r="J25" s="346">
        <f>IFERROR(((SUMIF(B:B,M25,AC:AC))/$H$6),0)</f>
        <v>0</v>
      </c>
      <c r="K25" s="328">
        <f t="shared" ref="K25:K29" si="6">D25-J25</f>
        <v>0</v>
      </c>
      <c r="M25" s="254" t="s">
        <v>79</v>
      </c>
      <c r="N25" s="115">
        <f>IFERROR(IF(($I25&lt;$J25),(SUMIF($B:$B,$M25,N:N)/SUMIF($B:$B,$M25,$AC:$AC)*$I25),(SUMIF($B:$B,$M25,N:N)/SUMIF($B:$B,$M25,$AC:$AC)*$J25)),0)</f>
        <v>0</v>
      </c>
      <c r="O25" s="115">
        <f t="shared" si="1"/>
        <v>0</v>
      </c>
      <c r="P25" s="115">
        <f t="shared" si="1"/>
        <v>0</v>
      </c>
      <c r="Q25" s="115">
        <f t="shared" si="1"/>
        <v>0</v>
      </c>
      <c r="R25" s="115">
        <f t="shared" si="1"/>
        <v>0</v>
      </c>
      <c r="S25" s="115">
        <f t="shared" si="1"/>
        <v>0</v>
      </c>
      <c r="T25" s="115">
        <f t="shared" si="1"/>
        <v>0</v>
      </c>
      <c r="U25" s="115">
        <f t="shared" si="1"/>
        <v>0</v>
      </c>
      <c r="V25" s="115">
        <f t="shared" si="1"/>
        <v>0</v>
      </c>
      <c r="W25" s="115">
        <f t="shared" si="1"/>
        <v>0</v>
      </c>
      <c r="X25" s="115">
        <f t="shared" si="1"/>
        <v>0</v>
      </c>
      <c r="Y25" s="115">
        <f t="shared" si="1"/>
        <v>0</v>
      </c>
      <c r="Z25" s="115">
        <f t="shared" si="1"/>
        <v>0</v>
      </c>
      <c r="AA25" s="115">
        <f t="shared" si="1"/>
        <v>0</v>
      </c>
      <c r="AB25" s="115">
        <f t="shared" si="1"/>
        <v>0</v>
      </c>
      <c r="AC25" s="213">
        <f t="shared" ref="AC25:AC29" si="7">SUM(N25:AB25)</f>
        <v>0</v>
      </c>
      <c r="AD25" s="267">
        <f>ROUND(IF(F25&gt;G25,G25,F25),2)</f>
        <v>0</v>
      </c>
      <c r="AE25" s="264"/>
    </row>
    <row r="26" spans="1:31" ht="19.5" customHeight="1" outlineLevel="1" x14ac:dyDescent="0.3">
      <c r="A26" s="349"/>
      <c r="B26" s="351"/>
      <c r="C26" s="335"/>
      <c r="D26" s="329"/>
      <c r="E26" s="337"/>
      <c r="F26" s="339"/>
      <c r="G26" s="341"/>
      <c r="H26" s="343"/>
      <c r="I26" s="345"/>
      <c r="J26" s="347"/>
      <c r="K26" s="329"/>
      <c r="M26" s="255" t="s">
        <v>212</v>
      </c>
      <c r="N26" s="117">
        <f>IFERROR(IF(OR((N10+N11)=N25,N10=0),0,N25-N10-N11),"")</f>
        <v>0</v>
      </c>
      <c r="O26" s="117">
        <f t="shared" ref="O26:AC26" si="8">IFERROR(IF(OR((O10+O11)=O25,O10=0),0,O25-O10-O11),"")</f>
        <v>0</v>
      </c>
      <c r="P26" s="117">
        <f t="shared" si="8"/>
        <v>0</v>
      </c>
      <c r="Q26" s="117">
        <f t="shared" si="8"/>
        <v>0</v>
      </c>
      <c r="R26" s="117">
        <f t="shared" si="8"/>
        <v>0</v>
      </c>
      <c r="S26" s="117">
        <f t="shared" si="8"/>
        <v>0</v>
      </c>
      <c r="T26" s="117">
        <f t="shared" si="8"/>
        <v>0</v>
      </c>
      <c r="U26" s="117">
        <f t="shared" si="8"/>
        <v>0</v>
      </c>
      <c r="V26" s="117">
        <f t="shared" si="8"/>
        <v>0</v>
      </c>
      <c r="W26" s="117">
        <f t="shared" si="8"/>
        <v>0</v>
      </c>
      <c r="X26" s="117">
        <f t="shared" si="8"/>
        <v>0</v>
      </c>
      <c r="Y26" s="117">
        <f t="shared" si="8"/>
        <v>0</v>
      </c>
      <c r="Z26" s="117">
        <f t="shared" si="8"/>
        <v>0</v>
      </c>
      <c r="AA26" s="117">
        <f t="shared" si="8"/>
        <v>0</v>
      </c>
      <c r="AB26" s="117">
        <f t="shared" si="8"/>
        <v>0</v>
      </c>
      <c r="AC26" s="213">
        <f t="shared" si="8"/>
        <v>0</v>
      </c>
      <c r="AD26" s="268">
        <f>IFERROR(IF(OR((AD10+AD11)=AD25,AD10=0),0,AD25-AD10-AD11),"")</f>
        <v>0</v>
      </c>
      <c r="AE26" s="263" t="str">
        <f>IF((AD25)=AD10+AD11,"no adjustment needed",IF(AD10=0,"no adjustment needed","adjustment needed"))</f>
        <v>no adjustment needed</v>
      </c>
    </row>
    <row r="27" spans="1:31" ht="19.5" customHeight="1" outlineLevel="1" x14ac:dyDescent="0.3">
      <c r="A27" s="330" t="str">
        <f>'Basisdaten zum Projekt'!D15</f>
        <v/>
      </c>
      <c r="B27" s="332" t="str">
        <f>'Basisdaten zum Projekt'!E15</f>
        <v/>
      </c>
      <c r="C27" s="334">
        <f>IFERROR(SUMIF(B:B,M27,G:G),0)</f>
        <v>0</v>
      </c>
      <c r="D27" s="328">
        <f>MROUND(SUMIF(B:B,M27,F:F),0.5)</f>
        <v>0</v>
      </c>
      <c r="E27" s="336">
        <f>IFERROR(C27/D27,0)</f>
        <v>0</v>
      </c>
      <c r="F27" s="338">
        <f>E27*MROUND(J27,0.5)</f>
        <v>0</v>
      </c>
      <c r="G27" s="340">
        <f>SUMIF(B:B,M27,J:J)</f>
        <v>0</v>
      </c>
      <c r="H27" s="342">
        <f>IFERROR(G27-F27,0)</f>
        <v>0</v>
      </c>
      <c r="I27" s="344">
        <f t="shared" ref="I27" si="9">(SUMIF(B:B,M27,I:I))</f>
        <v>0</v>
      </c>
      <c r="J27" s="346">
        <f>IFERROR(((SUMIF(B:B,M27,AC:AC))/$H$6),0)</f>
        <v>0</v>
      </c>
      <c r="K27" s="328">
        <f t="shared" si="6"/>
        <v>0</v>
      </c>
      <c r="M27" s="256" t="s">
        <v>80</v>
      </c>
      <c r="N27" s="115">
        <f>IFERROR(IF(($I27&lt;$J27),(SUMIF($B:$B,$M27,N:N)/SUMIF($B:$B,$M27,$AC:$AC)*$I27),(SUMIF($B:$B,$M27,N:N)/SUMIF($B:$B,$M27,$AC:$AC)*$J27)),0)</f>
        <v>0</v>
      </c>
      <c r="O27" s="115">
        <f t="shared" si="1"/>
        <v>0</v>
      </c>
      <c r="P27" s="115">
        <f t="shared" si="1"/>
        <v>0</v>
      </c>
      <c r="Q27" s="115">
        <f t="shared" si="1"/>
        <v>0</v>
      </c>
      <c r="R27" s="115">
        <f t="shared" si="1"/>
        <v>0</v>
      </c>
      <c r="S27" s="115">
        <f t="shared" si="1"/>
        <v>0</v>
      </c>
      <c r="T27" s="115">
        <f t="shared" si="1"/>
        <v>0</v>
      </c>
      <c r="U27" s="115">
        <f t="shared" si="1"/>
        <v>0</v>
      </c>
      <c r="V27" s="115">
        <f t="shared" si="1"/>
        <v>0</v>
      </c>
      <c r="W27" s="115">
        <f t="shared" si="1"/>
        <v>0</v>
      </c>
      <c r="X27" s="115">
        <f t="shared" si="1"/>
        <v>0</v>
      </c>
      <c r="Y27" s="115">
        <f t="shared" si="1"/>
        <v>0</v>
      </c>
      <c r="Z27" s="115">
        <f t="shared" si="1"/>
        <v>0</v>
      </c>
      <c r="AA27" s="115">
        <f t="shared" si="1"/>
        <v>0</v>
      </c>
      <c r="AB27" s="115">
        <f t="shared" si="1"/>
        <v>0</v>
      </c>
      <c r="AC27" s="213">
        <f t="shared" si="7"/>
        <v>0</v>
      </c>
      <c r="AD27" s="267">
        <f>ROUND(IF(F27&gt;G27,G27,F27),2)</f>
        <v>0</v>
      </c>
      <c r="AE27" s="168"/>
    </row>
    <row r="28" spans="1:31" ht="19.5" customHeight="1" outlineLevel="1" x14ac:dyDescent="0.3">
      <c r="A28" s="331"/>
      <c r="B28" s="333"/>
      <c r="C28" s="335"/>
      <c r="D28" s="329"/>
      <c r="E28" s="337"/>
      <c r="F28" s="339"/>
      <c r="G28" s="341"/>
      <c r="H28" s="343"/>
      <c r="I28" s="345"/>
      <c r="J28" s="347"/>
      <c r="K28" s="329"/>
      <c r="M28" s="256" t="s">
        <v>247</v>
      </c>
      <c r="N28" s="117">
        <f>IFERROR(IF(OR((N12+N13)=N27,N12=0),0,N27-N12-N13),"")</f>
        <v>0</v>
      </c>
      <c r="O28" s="117">
        <f t="shared" ref="O28:AC28" si="10">IFERROR(IF(OR((O12+O13)=O27,O12=0),0,O27-O12-O13),"")</f>
        <v>0</v>
      </c>
      <c r="P28" s="117">
        <f t="shared" si="10"/>
        <v>0</v>
      </c>
      <c r="Q28" s="117">
        <f t="shared" si="10"/>
        <v>0</v>
      </c>
      <c r="R28" s="117">
        <f t="shared" si="10"/>
        <v>0</v>
      </c>
      <c r="S28" s="117">
        <f t="shared" si="10"/>
        <v>0</v>
      </c>
      <c r="T28" s="117">
        <f t="shared" si="10"/>
        <v>0</v>
      </c>
      <c r="U28" s="117">
        <f t="shared" si="10"/>
        <v>0</v>
      </c>
      <c r="V28" s="117">
        <f t="shared" si="10"/>
        <v>0</v>
      </c>
      <c r="W28" s="117">
        <f t="shared" si="10"/>
        <v>0</v>
      </c>
      <c r="X28" s="117">
        <f t="shared" si="10"/>
        <v>0</v>
      </c>
      <c r="Y28" s="117">
        <f t="shared" si="10"/>
        <v>0</v>
      </c>
      <c r="Z28" s="117">
        <f t="shared" si="10"/>
        <v>0</v>
      </c>
      <c r="AA28" s="117">
        <f t="shared" si="10"/>
        <v>0</v>
      </c>
      <c r="AB28" s="117">
        <f t="shared" si="10"/>
        <v>0</v>
      </c>
      <c r="AC28" s="213">
        <f t="shared" si="10"/>
        <v>0</v>
      </c>
      <c r="AD28" s="268">
        <f>IFERROR(IF(OR((AD12+AD13)=AD27,AD12=0),0,AD27-AD12-AD13),"")</f>
        <v>0</v>
      </c>
      <c r="AE28" s="263" t="str">
        <f>IF((AD27)=AD12+AD13,"no adjustment needed",IF(AD12=0,"no adjustment needed","adjustment needed"))</f>
        <v>no adjustment needed</v>
      </c>
    </row>
    <row r="29" spans="1:31" ht="19.5" customHeight="1" outlineLevel="1" thickBot="1" x14ac:dyDescent="0.35">
      <c r="A29" s="121" t="str">
        <f>'Basisdaten zum Projekt'!D16</f>
        <v/>
      </c>
      <c r="B29" s="122" t="str">
        <f>'Basisdaten zum Projekt'!E16</f>
        <v/>
      </c>
      <c r="C29" s="191">
        <f>IFERROR(SUMIF(B:B,M29,G:G),0)</f>
        <v>0</v>
      </c>
      <c r="D29" s="123">
        <f>MROUND(SUMIF(A:A,M29,G:G),0.5)</f>
        <v>0</v>
      </c>
      <c r="E29" s="192">
        <f>IFERROR(C29/D29,0)</f>
        <v>0</v>
      </c>
      <c r="F29" s="124">
        <f>E29*MROUND(J29,0.5)</f>
        <v>0</v>
      </c>
      <c r="G29" s="193">
        <f>SUMIF(B:B,M29,J:J)</f>
        <v>0</v>
      </c>
      <c r="H29" s="194">
        <f>IFERROR(G29-F29,0)</f>
        <v>0</v>
      </c>
      <c r="I29" s="125">
        <f>(SUMIF(B:B,M29,I:I))</f>
        <v>0</v>
      </c>
      <c r="J29" s="195">
        <f>IFERROR(((SUMIF(B:B,M29,AC:AC))/$H$6),0)</f>
        <v>0</v>
      </c>
      <c r="K29" s="114">
        <f t="shared" si="6"/>
        <v>0</v>
      </c>
      <c r="M29" s="257" t="s">
        <v>81</v>
      </c>
      <c r="N29" s="115">
        <f>IFERROR(IF(($I29&lt;$J29),(SUMIF($B:$B,$M29,N:N)/SUMIF($B:$B,$M29,$AC:$AC)*$I29),(SUMIF($B:$B,$M29,N:N)/SUMIF($B:$B,$M29,$AC:$AC)*$J29)),0)</f>
        <v>0</v>
      </c>
      <c r="O29" s="115">
        <f t="shared" si="1"/>
        <v>0</v>
      </c>
      <c r="P29" s="115">
        <f t="shared" si="1"/>
        <v>0</v>
      </c>
      <c r="Q29" s="115">
        <f t="shared" si="1"/>
        <v>0</v>
      </c>
      <c r="R29" s="115">
        <f t="shared" si="1"/>
        <v>0</v>
      </c>
      <c r="S29" s="115">
        <f t="shared" si="1"/>
        <v>0</v>
      </c>
      <c r="T29" s="115">
        <f t="shared" si="1"/>
        <v>0</v>
      </c>
      <c r="U29" s="115">
        <f t="shared" si="1"/>
        <v>0</v>
      </c>
      <c r="V29" s="115">
        <f t="shared" si="1"/>
        <v>0</v>
      </c>
      <c r="W29" s="115">
        <f t="shared" si="1"/>
        <v>0</v>
      </c>
      <c r="X29" s="115">
        <f t="shared" si="1"/>
        <v>0</v>
      </c>
      <c r="Y29" s="115">
        <f t="shared" si="1"/>
        <v>0</v>
      </c>
      <c r="Z29" s="115">
        <f t="shared" si="1"/>
        <v>0</v>
      </c>
      <c r="AA29" s="115">
        <f t="shared" si="1"/>
        <v>0</v>
      </c>
      <c r="AB29" s="115">
        <f t="shared" si="1"/>
        <v>0</v>
      </c>
      <c r="AC29" s="213">
        <f t="shared" si="7"/>
        <v>0</v>
      </c>
      <c r="AD29" s="267">
        <f>ROUND(IF(F29&gt;G29,G29,F29),2)</f>
        <v>0</v>
      </c>
      <c r="AE29" s="168"/>
    </row>
    <row r="30" spans="1:31" outlineLevel="1" x14ac:dyDescent="0.25">
      <c r="A30" s="126"/>
      <c r="B30" s="126"/>
      <c r="C30" s="127"/>
      <c r="D30" s="127"/>
      <c r="E30" s="128"/>
      <c r="F30" s="129"/>
      <c r="G30" s="130"/>
      <c r="H30" s="104"/>
      <c r="J30" s="129"/>
      <c r="K30" s="131"/>
      <c r="M30" s="100"/>
      <c r="N30" s="100"/>
      <c r="O30" s="100"/>
      <c r="P30" s="100"/>
      <c r="Q30" s="100"/>
      <c r="R30" s="100"/>
      <c r="S30" s="100"/>
      <c r="T30" s="100"/>
      <c r="U30" s="100"/>
      <c r="V30" s="100"/>
      <c r="W30" s="100"/>
      <c r="X30" s="100"/>
      <c r="Y30" s="100"/>
      <c r="Z30" s="100"/>
      <c r="AA30" s="100"/>
      <c r="AB30" s="100"/>
      <c r="AC30" s="100"/>
      <c r="AD30" s="100"/>
    </row>
    <row r="31" spans="1:31" outlineLevel="1" x14ac:dyDescent="0.25">
      <c r="A31" s="126"/>
      <c r="B31" s="126"/>
      <c r="C31" s="126"/>
      <c r="D31" s="126"/>
      <c r="E31" s="128"/>
      <c r="F31" s="129"/>
      <c r="G31" s="130"/>
      <c r="H31" s="104"/>
      <c r="K31" s="131"/>
      <c r="M31" s="100"/>
      <c r="N31" s="100"/>
      <c r="O31" s="100"/>
      <c r="P31" s="100"/>
      <c r="Q31" s="100"/>
      <c r="R31" s="100"/>
      <c r="S31" s="100"/>
      <c r="T31" s="100"/>
      <c r="U31" s="100"/>
      <c r="V31" s="100"/>
      <c r="W31" s="100"/>
      <c r="X31" s="100"/>
      <c r="Y31" s="100"/>
      <c r="Z31" s="100"/>
      <c r="AA31" s="100"/>
      <c r="AB31" s="100"/>
      <c r="AC31" s="100"/>
      <c r="AD31" s="100"/>
    </row>
    <row r="32" spans="1:31" ht="31.5" x14ac:dyDescent="0.25">
      <c r="C32" s="319" t="s">
        <v>59</v>
      </c>
      <c r="D32" s="319"/>
      <c r="E32" s="319"/>
      <c r="F32" s="319"/>
      <c r="G32" s="319"/>
      <c r="H32" s="319"/>
      <c r="I32" s="319"/>
      <c r="J32" s="132"/>
      <c r="N32" s="77"/>
    </row>
    <row r="33" spans="1:31" x14ac:dyDescent="0.25">
      <c r="N33" s="77"/>
    </row>
    <row r="34" spans="1:31" ht="47.25" customHeight="1" x14ac:dyDescent="0.25">
      <c r="C34" s="112" t="s">
        <v>342</v>
      </c>
      <c r="D34" s="112" t="s">
        <v>343</v>
      </c>
      <c r="E34" s="112" t="s">
        <v>344</v>
      </c>
      <c r="F34" s="112" t="s">
        <v>388</v>
      </c>
      <c r="G34" s="112" t="s">
        <v>346</v>
      </c>
      <c r="H34" s="133"/>
      <c r="I34" s="134"/>
      <c r="J34" s="134"/>
      <c r="M34" s="77"/>
    </row>
    <row r="35" spans="1:31" ht="15" customHeight="1" outlineLevel="1" x14ac:dyDescent="0.25">
      <c r="C35" s="135">
        <f>IF('Basisdaten zum Projekt'!C5=0,0,DATE(YEAR('Basisdaten zum Projekt'!C5),1,1))</f>
        <v>44562</v>
      </c>
      <c r="D35" s="136">
        <f>F60</f>
        <v>53.75</v>
      </c>
      <c r="E35" s="137">
        <f t="shared" ref="E35" si="11">IFERROR(AC61,0)</f>
        <v>63.824289405684752</v>
      </c>
      <c r="F35" s="138">
        <f t="shared" ref="F35:F41" si="12">D35-E35</f>
        <v>-10.074289405684752</v>
      </c>
      <c r="G35" s="139" t="str">
        <f>INDEX($B$1:B149,SUMPRODUCT(MAX((B48:B59&lt;&gt;"")*ROW(B48:B59))))</f>
        <v>P1</v>
      </c>
      <c r="H35" s="320" t="s">
        <v>347</v>
      </c>
      <c r="I35" s="140"/>
      <c r="J35" s="140"/>
      <c r="K35" s="141"/>
      <c r="L35" s="142"/>
      <c r="M35" s="143"/>
    </row>
    <row r="36" spans="1:31" outlineLevel="1" x14ac:dyDescent="0.25">
      <c r="C36" s="135">
        <f>IFERROR(IF(EDATE(C35,12)&lt;=(DATE(YEAR('Basisdaten zum Projekt'!$C$6),1,1)),EDATE(C35,12),""),"")</f>
        <v>44927</v>
      </c>
      <c r="D36" s="136">
        <f>F75</f>
        <v>35.833333333333336</v>
      </c>
      <c r="E36" s="137">
        <f>IFERROR(AC76,0)</f>
        <v>44.521963824289401</v>
      </c>
      <c r="F36" s="138">
        <f t="shared" si="12"/>
        <v>-8.688630490956065</v>
      </c>
      <c r="G36" s="139" t="str">
        <f>INDEX(B1:B149,SUMPRODUCT(MAX((B63:B74&lt;&gt;"")*ROW(B63:B74))))</f>
        <v>P2</v>
      </c>
      <c r="H36" s="320"/>
      <c r="I36" s="140"/>
      <c r="J36" s="140"/>
      <c r="K36" s="141"/>
      <c r="L36" s="141"/>
      <c r="M36" s="77"/>
    </row>
    <row r="37" spans="1:31" ht="15.75" outlineLevel="1" x14ac:dyDescent="0.25">
      <c r="C37" s="135">
        <f>IFERROR(IF(EDATE(C36,12)&lt;=(DATE(YEAR('Basisdaten zum Projekt'!$C$6),1,1)),EDATE(C36,12),""),"")</f>
        <v>45292</v>
      </c>
      <c r="D37" s="136">
        <f>F90</f>
        <v>0</v>
      </c>
      <c r="E37" s="137">
        <f>IFERROR(AC91,0)</f>
        <v>0</v>
      </c>
      <c r="F37" s="138">
        <f t="shared" si="12"/>
        <v>0</v>
      </c>
      <c r="G37" s="139" t="str">
        <f>INDEX(B1:B149,SUMPRODUCT(MAX((B78:B89&lt;&gt;"")*ROW(B78:B89))))</f>
        <v>P2</v>
      </c>
      <c r="H37" s="320"/>
      <c r="M37"/>
    </row>
    <row r="38" spans="1:31" outlineLevel="1" x14ac:dyDescent="0.25">
      <c r="C38" s="135">
        <f>IFERROR(IF(EDATE(C37,12)&lt;=(DATE(YEAR('Basisdaten zum Projekt'!$C$6),1,1)),EDATE(C37,12),""),"")</f>
        <v>45658</v>
      </c>
      <c r="D38" s="136">
        <f>F105</f>
        <v>0</v>
      </c>
      <c r="E38" s="137">
        <f>IFERROR(AC106,0)</f>
        <v>0</v>
      </c>
      <c r="F38" s="138">
        <f t="shared" si="12"/>
        <v>0</v>
      </c>
      <c r="G38" s="139" t="str">
        <f>INDEX(B1:B149,SUMPRODUCT(MAX((B93:B104&lt;&gt;"")*ROW(B93:B104))))</f>
        <v>P2</v>
      </c>
      <c r="H38" s="320"/>
      <c r="M38" s="77"/>
    </row>
    <row r="39" spans="1:31" outlineLevel="1" x14ac:dyDescent="0.25">
      <c r="C39" s="135" t="str">
        <f>IFERROR(IF(EDATE(C38,12)&lt;=(DATE(YEAR('Basisdaten zum Projekt'!$C$6),1,1)),EDATE(C38,12),""),"")</f>
        <v/>
      </c>
      <c r="D39" s="136">
        <f>F120</f>
        <v>0</v>
      </c>
      <c r="E39" s="137">
        <f>IFERROR(AC121,0)</f>
        <v>0</v>
      </c>
      <c r="F39" s="138">
        <f t="shared" si="12"/>
        <v>0</v>
      </c>
      <c r="G39" s="139">
        <f>INDEX(B1:B149,SUMPRODUCT(MAX((B108:B119&lt;&gt;"")*ROW(B108:B119))))</f>
        <v>0</v>
      </c>
      <c r="H39" s="320"/>
      <c r="M39" s="144"/>
    </row>
    <row r="40" spans="1:31" outlineLevel="1" x14ac:dyDescent="0.25">
      <c r="C40" s="135" t="str">
        <f>IFERROR(IF(EDATE(C39,12)&lt;=(DATE(YEAR('Basisdaten zum Projekt'!$C$6),1,1)),EDATE(C39,12),""),"")</f>
        <v/>
      </c>
      <c r="D40" s="136">
        <f>F135</f>
        <v>0</v>
      </c>
      <c r="E40" s="137">
        <f>IFERROR(AC136,0)</f>
        <v>0</v>
      </c>
      <c r="F40" s="138">
        <f t="shared" si="12"/>
        <v>0</v>
      </c>
      <c r="G40" s="139">
        <f>INDEX(B1:B149,SUMPRODUCT(MAX((B123:B134&lt;&gt;"")*ROW(B123:B134))))</f>
        <v>0</v>
      </c>
      <c r="H40" s="320"/>
      <c r="M40" s="77"/>
    </row>
    <row r="41" spans="1:31" outlineLevel="1" x14ac:dyDescent="0.25">
      <c r="C41" s="135" t="str">
        <f>IFERROR(IF(EDATE(C40,12)&lt;=(DATE(YEAR('Basisdaten zum Projekt'!$C$6),1,1)),EDATE(C40,12),""),"")</f>
        <v/>
      </c>
      <c r="D41" s="136">
        <f>F150</f>
        <v>0</v>
      </c>
      <c r="E41" s="137">
        <f>IFERROR(AC151,0)</f>
        <v>0</v>
      </c>
      <c r="F41" s="138">
        <f t="shared" si="12"/>
        <v>0</v>
      </c>
      <c r="G41" s="139">
        <f>INDEX(B1:B149,SUMPRODUCT(MAX((B138:B149&lt;&gt;"")*ROW(B138:B149))))</f>
        <v>0</v>
      </c>
      <c r="H41" s="320"/>
      <c r="N41" s="77"/>
    </row>
    <row r="42" spans="1:31" outlineLevel="1" x14ac:dyDescent="0.25">
      <c r="E42" s="145"/>
      <c r="F42" s="146"/>
      <c r="G42" s="103"/>
      <c r="H42" s="147"/>
      <c r="I42" s="148"/>
      <c r="J42" s="149"/>
      <c r="O42" s="77"/>
    </row>
    <row r="43" spans="1:31" ht="24.75" customHeight="1" outlineLevel="1" x14ac:dyDescent="0.25">
      <c r="E43" s="145"/>
      <c r="F43" s="146"/>
      <c r="G43" s="103"/>
      <c r="H43" s="147"/>
      <c r="I43" s="150"/>
      <c r="J43" s="150"/>
      <c r="K43" s="149"/>
      <c r="O43" s="77"/>
    </row>
    <row r="44" spans="1:31" ht="33.75" x14ac:dyDescent="0.25">
      <c r="B44" s="319" t="s">
        <v>54</v>
      </c>
      <c r="C44" s="319"/>
      <c r="D44" s="319"/>
      <c r="E44" s="319"/>
      <c r="F44" s="319"/>
      <c r="G44" s="319"/>
      <c r="H44" s="319"/>
      <c r="I44" s="319"/>
      <c r="J44" s="319"/>
      <c r="K44" s="151"/>
      <c r="M44" s="321" t="s">
        <v>55</v>
      </c>
      <c r="N44" s="321"/>
      <c r="O44" s="321"/>
      <c r="P44" s="321"/>
      <c r="Q44" s="321"/>
      <c r="R44" s="321"/>
      <c r="S44" s="321"/>
      <c r="T44" s="321"/>
      <c r="U44" s="321"/>
      <c r="V44" s="321"/>
      <c r="W44" s="321"/>
      <c r="X44" s="321"/>
      <c r="Y44" s="321"/>
      <c r="Z44" s="321"/>
      <c r="AA44" s="321"/>
      <c r="AB44" s="321"/>
      <c r="AC44" s="321"/>
      <c r="AD44" s="321"/>
      <c r="AE44" s="321"/>
    </row>
    <row r="45" spans="1:31" ht="15.75" thickBot="1" x14ac:dyDescent="0.3">
      <c r="A45" s="45"/>
      <c r="E45" s="45"/>
    </row>
    <row r="46" spans="1:31" ht="15.75" customHeight="1" x14ac:dyDescent="0.25">
      <c r="B46" s="152"/>
      <c r="C46" s="152"/>
      <c r="D46" s="152"/>
      <c r="E46" s="322" t="s">
        <v>330</v>
      </c>
      <c r="F46" s="323"/>
      <c r="G46" s="324"/>
      <c r="H46" s="322" t="s">
        <v>331</v>
      </c>
      <c r="I46" s="323"/>
      <c r="J46" s="324"/>
      <c r="N46" s="325" t="s">
        <v>348</v>
      </c>
      <c r="O46" s="326"/>
      <c r="P46" s="326"/>
      <c r="Q46" s="326"/>
      <c r="R46" s="326"/>
      <c r="S46" s="326"/>
      <c r="T46" s="326"/>
      <c r="U46" s="326"/>
      <c r="V46" s="326"/>
      <c r="W46" s="326"/>
      <c r="X46" s="326"/>
      <c r="Y46" s="326"/>
      <c r="Z46" s="326"/>
      <c r="AA46" s="326"/>
      <c r="AB46" s="326"/>
      <c r="AC46" s="327"/>
    </row>
    <row r="47" spans="1:31" ht="49.5" customHeight="1" x14ac:dyDescent="0.25">
      <c r="B47" s="153" t="s">
        <v>105</v>
      </c>
      <c r="C47" s="153" t="s">
        <v>71</v>
      </c>
      <c r="D47" s="154" t="s">
        <v>349</v>
      </c>
      <c r="E47" s="155" t="s">
        <v>350</v>
      </c>
      <c r="F47" s="31" t="s">
        <v>351</v>
      </c>
      <c r="G47" s="156" t="s">
        <v>352</v>
      </c>
      <c r="H47" s="157" t="s">
        <v>350</v>
      </c>
      <c r="I47" s="31" t="s">
        <v>351</v>
      </c>
      <c r="J47" s="156" t="s">
        <v>353</v>
      </c>
      <c r="M47" s="31" t="s">
        <v>349</v>
      </c>
      <c r="N47" s="158" t="s">
        <v>354</v>
      </c>
      <c r="O47" s="158" t="s">
        <v>355</v>
      </c>
      <c r="P47" s="158" t="s">
        <v>356</v>
      </c>
      <c r="Q47" s="158" t="s">
        <v>357</v>
      </c>
      <c r="R47" s="158" t="s">
        <v>358</v>
      </c>
      <c r="S47" s="31" t="s">
        <v>359</v>
      </c>
      <c r="T47" s="31" t="s">
        <v>360</v>
      </c>
      <c r="U47" s="31" t="s">
        <v>361</v>
      </c>
      <c r="V47" s="31" t="s">
        <v>362</v>
      </c>
      <c r="W47" s="31" t="s">
        <v>363</v>
      </c>
      <c r="X47" s="31" t="s">
        <v>364</v>
      </c>
      <c r="Y47" s="31" t="s">
        <v>365</v>
      </c>
      <c r="Z47" s="31" t="s">
        <v>366</v>
      </c>
      <c r="AA47" s="31" t="s">
        <v>367</v>
      </c>
      <c r="AB47" s="31" t="s">
        <v>368</v>
      </c>
      <c r="AC47" s="158" t="s">
        <v>369</v>
      </c>
      <c r="AE47" s="159"/>
    </row>
    <row r="48" spans="1:31" outlineLevel="1" x14ac:dyDescent="0.25">
      <c r="B48" s="160" t="str">
        <f>IF(C48&gt;0,IFERROR(_xlfn.IFS(D48&lt;=DATE(YEAR('Basisdaten zum Projekt'!$E$12),MONTH('Basisdaten zum Projekt'!$E$12),1),'Basisdaten zum Projekt'!$A$12,D48&lt;=DATE(YEAR('Basisdaten zum Projekt'!$E$13),MONTH('Basisdaten zum Projekt'!$E$13),1),'Basisdaten zum Projekt'!$A$13,D48&lt;=DATE(YEAR('Basisdaten zum Projekt'!$E$14),MONTH('Basisdaten zum Projekt'!$E$14),1),'Basisdaten zum Projekt'!$A$14,D48&lt;=DATE(YEAR('Basisdaten zum Projekt'!$E$15),MONTH('Basisdaten zum Projekt'!$E$15),1),'Basisdaten zum Projekt'!$A$15,D48&lt;=DATE(YEAR('Basisdaten zum Projekt'!$E$16),MONTH('Basisdaten zum Projekt'!$E$16),1),'Basisdaten zum Projekt'!$A$16),""),"")</f>
        <v/>
      </c>
      <c r="C48" s="160">
        <f>IF(DATE(YEAR('Basisdaten zum Projekt'!$C$5),MONTH('Basisdaten zum Projekt'!$C$5),1)=D48,1,0)</f>
        <v>0</v>
      </c>
      <c r="D48" s="161">
        <f>IF('Basisdaten zum Projekt'!C5=0,0,DATE(YEAR('Basisdaten zum Projekt'!$C$5),1,1))</f>
        <v>44562</v>
      </c>
      <c r="E48" s="162"/>
      <c r="F48" s="115">
        <f t="shared" ref="F48:F59" si="13">215/12*E48</f>
        <v>0</v>
      </c>
      <c r="G48" s="163"/>
      <c r="H48" s="162"/>
      <c r="I48" s="115">
        <f t="shared" ref="I48:I59" si="14">215/12*H48</f>
        <v>0</v>
      </c>
      <c r="J48" s="164"/>
      <c r="M48" s="161">
        <f t="shared" ref="M48:M105" si="15">D48</f>
        <v>44562</v>
      </c>
      <c r="N48" s="166"/>
      <c r="O48" s="166"/>
      <c r="P48" s="166"/>
      <c r="Q48" s="166"/>
      <c r="R48" s="166"/>
      <c r="S48" s="166"/>
      <c r="T48" s="166"/>
      <c r="U48" s="166"/>
      <c r="V48" s="166"/>
      <c r="W48" s="166"/>
      <c r="X48" s="166"/>
      <c r="Y48" s="166"/>
      <c r="Z48" s="166"/>
      <c r="AA48" s="166"/>
      <c r="AB48" s="166"/>
      <c r="AC48" s="137">
        <f t="shared" ref="AC48:AC59" si="16">SUM(N48:AB48)</f>
        <v>0</v>
      </c>
      <c r="AE48" s="159"/>
    </row>
    <row r="49" spans="2:31" outlineLevel="1" x14ac:dyDescent="0.25">
      <c r="B49" s="160" t="str">
        <f>IF(C49&gt;0,IFERROR(_xlfn.IFS(D49&lt;=DATE(YEAR('Basisdaten zum Projekt'!$E$12),MONTH('Basisdaten zum Projekt'!$E$12),1),'Basisdaten zum Projekt'!$A$12,D49&lt;=DATE(YEAR('Basisdaten zum Projekt'!$E$13),MONTH('Basisdaten zum Projekt'!$E$13),1),'Basisdaten zum Projekt'!$A$13,D49&lt;=DATE(YEAR('Basisdaten zum Projekt'!$E$14),MONTH('Basisdaten zum Projekt'!$E$14),1),'Basisdaten zum Projekt'!$A$14,D49&lt;=DATE(YEAR('Basisdaten zum Projekt'!$E$15),MONTH('Basisdaten zum Projekt'!$E$15),1),'Basisdaten zum Projekt'!$A$15,D49&lt;=DATE(YEAR('Basisdaten zum Projekt'!$E$16),MONTH('Basisdaten zum Projekt'!$E$16),1),'Basisdaten zum Projekt'!$A$16),""),"")</f>
        <v/>
      </c>
      <c r="C49" s="160">
        <f>IF(C48&gt;0,C48+1,IF(DATE(YEAR('Basisdaten zum Projekt'!$C$5),MONTH('Basisdaten zum Projekt'!$C$5),1)=D49,1,0))</f>
        <v>0</v>
      </c>
      <c r="D49" s="161">
        <f t="shared" ref="D49:D59" si="17">DATE(YEAR(D48),MONTH(D48)+1,DAY(D48))</f>
        <v>44593</v>
      </c>
      <c r="E49" s="162"/>
      <c r="F49" s="115">
        <f t="shared" si="13"/>
        <v>0</v>
      </c>
      <c r="G49" s="163"/>
      <c r="H49" s="162"/>
      <c r="I49" s="115">
        <f t="shared" si="14"/>
        <v>0</v>
      </c>
      <c r="J49" s="164"/>
      <c r="M49" s="161">
        <f t="shared" si="15"/>
        <v>44593</v>
      </c>
      <c r="N49" s="166"/>
      <c r="O49" s="166"/>
      <c r="P49" s="166"/>
      <c r="Q49" s="166"/>
      <c r="R49" s="166"/>
      <c r="S49" s="166"/>
      <c r="T49" s="166"/>
      <c r="U49" s="166"/>
      <c r="V49" s="166"/>
      <c r="W49" s="166"/>
      <c r="X49" s="166"/>
      <c r="Y49" s="166"/>
      <c r="Z49" s="166"/>
      <c r="AA49" s="166"/>
      <c r="AB49" s="166"/>
      <c r="AC49" s="137">
        <f t="shared" si="16"/>
        <v>0</v>
      </c>
      <c r="AE49" s="159"/>
    </row>
    <row r="50" spans="2:31" outlineLevel="1" x14ac:dyDescent="0.25">
      <c r="B50" s="160" t="str">
        <f>IF(C50&gt;0,IFERROR(_xlfn.IFS(D50&lt;=DATE(YEAR('Basisdaten zum Projekt'!$E$12),MONTH('Basisdaten zum Projekt'!$E$12),1),'Basisdaten zum Projekt'!$A$12,D50&lt;=DATE(YEAR('Basisdaten zum Projekt'!$E$13),MONTH('Basisdaten zum Projekt'!$E$13),1),'Basisdaten zum Projekt'!$A$13,D50&lt;=DATE(YEAR('Basisdaten zum Projekt'!$E$14),MONTH('Basisdaten zum Projekt'!$E$14),1),'Basisdaten zum Projekt'!$A$14,D50&lt;=DATE(YEAR('Basisdaten zum Projekt'!$E$15),MONTH('Basisdaten zum Projekt'!$E$15),1),'Basisdaten zum Projekt'!$A$15,D50&lt;=DATE(YEAR('Basisdaten zum Projekt'!$E$16),MONTH('Basisdaten zum Projekt'!$E$16),1),'Basisdaten zum Projekt'!$A$16),""),"")</f>
        <v/>
      </c>
      <c r="C50" s="160">
        <f>IF(C49&gt;0,C49+1,IF(DATE(YEAR('Basisdaten zum Projekt'!$C$5),MONTH('Basisdaten zum Projekt'!$C$5),1)=D50,1,0))</f>
        <v>0</v>
      </c>
      <c r="D50" s="161">
        <f t="shared" si="17"/>
        <v>44621</v>
      </c>
      <c r="E50" s="162"/>
      <c r="F50" s="115">
        <f t="shared" si="13"/>
        <v>0</v>
      </c>
      <c r="G50" s="163"/>
      <c r="H50" s="162"/>
      <c r="I50" s="115">
        <f t="shared" si="14"/>
        <v>0</v>
      </c>
      <c r="J50" s="164"/>
      <c r="M50" s="161">
        <f t="shared" si="15"/>
        <v>44621</v>
      </c>
      <c r="N50" s="166"/>
      <c r="O50" s="166"/>
      <c r="P50" s="166"/>
      <c r="Q50" s="166"/>
      <c r="R50" s="166"/>
      <c r="S50" s="166"/>
      <c r="T50" s="166"/>
      <c r="U50" s="166"/>
      <c r="V50" s="166"/>
      <c r="W50" s="166"/>
      <c r="X50" s="166"/>
      <c r="Y50" s="166"/>
      <c r="Z50" s="166"/>
      <c r="AA50" s="166"/>
      <c r="AB50" s="166"/>
      <c r="AC50" s="137">
        <f t="shared" si="16"/>
        <v>0</v>
      </c>
      <c r="AE50" s="159"/>
    </row>
    <row r="51" spans="2:31" outlineLevel="1" x14ac:dyDescent="0.25">
      <c r="B51" s="160" t="str">
        <f>IF(C51&gt;0,IFERROR(_xlfn.IFS(D51&lt;=DATE(YEAR('Basisdaten zum Projekt'!$E$12),MONTH('Basisdaten zum Projekt'!$E$12),1),'Basisdaten zum Projekt'!$A$12,D51&lt;=DATE(YEAR('Basisdaten zum Projekt'!$E$13),MONTH('Basisdaten zum Projekt'!$E$13),1),'Basisdaten zum Projekt'!$A$13,D51&lt;=DATE(YEAR('Basisdaten zum Projekt'!$E$14),MONTH('Basisdaten zum Projekt'!$E$14),1),'Basisdaten zum Projekt'!$A$14,D51&lt;=DATE(YEAR('Basisdaten zum Projekt'!$E$15),MONTH('Basisdaten zum Projekt'!$E$15),1),'Basisdaten zum Projekt'!$A$15,D51&lt;=DATE(YEAR('Basisdaten zum Projekt'!$E$16),MONTH('Basisdaten zum Projekt'!$E$16),1),'Basisdaten zum Projekt'!$A$16),""),"")</f>
        <v>P1</v>
      </c>
      <c r="C51" s="160">
        <f>IF(C50&gt;0,C50+1,IF(DATE(YEAR('Basisdaten zum Projekt'!$C$5),MONTH('Basisdaten zum Projekt'!$C$5),1)=D51,1,0))</f>
        <v>1</v>
      </c>
      <c r="D51" s="161">
        <f t="shared" si="17"/>
        <v>44652</v>
      </c>
      <c r="E51" s="162"/>
      <c r="F51" s="115">
        <f t="shared" si="13"/>
        <v>0</v>
      </c>
      <c r="G51" s="163"/>
      <c r="H51" s="162"/>
      <c r="I51" s="115">
        <f t="shared" si="14"/>
        <v>0</v>
      </c>
      <c r="J51" s="164"/>
      <c r="M51" s="161">
        <f t="shared" si="15"/>
        <v>44652</v>
      </c>
      <c r="N51" s="166"/>
      <c r="O51" s="166"/>
      <c r="P51" s="166"/>
      <c r="Q51" s="166"/>
      <c r="R51" s="166"/>
      <c r="S51" s="166"/>
      <c r="T51" s="166"/>
      <c r="U51" s="166"/>
      <c r="V51" s="166"/>
      <c r="W51" s="166"/>
      <c r="X51" s="166"/>
      <c r="Y51" s="166"/>
      <c r="Z51" s="166"/>
      <c r="AA51" s="166"/>
      <c r="AB51" s="166"/>
      <c r="AC51" s="137">
        <f t="shared" si="16"/>
        <v>0</v>
      </c>
      <c r="AD51" s="167"/>
    </row>
    <row r="52" spans="2:31" outlineLevel="1" x14ac:dyDescent="0.25">
      <c r="B52" s="160" t="str">
        <f>IF(C52&gt;0,IFERROR(_xlfn.IFS(D52&lt;=DATE(YEAR('Basisdaten zum Projekt'!$E$12),MONTH('Basisdaten zum Projekt'!$E$12),1),'Basisdaten zum Projekt'!$A$12,D52&lt;=DATE(YEAR('Basisdaten zum Projekt'!$E$13),MONTH('Basisdaten zum Projekt'!$E$13),1),'Basisdaten zum Projekt'!$A$13,D52&lt;=DATE(YEAR('Basisdaten zum Projekt'!$E$14),MONTH('Basisdaten zum Projekt'!$E$14),1),'Basisdaten zum Projekt'!$A$14,D52&lt;=DATE(YEAR('Basisdaten zum Projekt'!$E$15),MONTH('Basisdaten zum Projekt'!$E$15),1),'Basisdaten zum Projekt'!$A$15,D52&lt;=DATE(YEAR('Basisdaten zum Projekt'!$E$16),MONTH('Basisdaten zum Projekt'!$E$16),1),'Basisdaten zum Projekt'!$A$16),""),"")</f>
        <v>P1</v>
      </c>
      <c r="C52" s="160">
        <f>IF(C51&gt;0,C51+1,IF(DATE(YEAR('Basisdaten zum Projekt'!$C$5),MONTH('Basisdaten zum Projekt'!$C$5),1)=D52,1,0))</f>
        <v>2</v>
      </c>
      <c r="D52" s="161">
        <f t="shared" si="17"/>
        <v>44682</v>
      </c>
      <c r="E52" s="198">
        <v>1</v>
      </c>
      <c r="F52" s="115">
        <f t="shared" si="13"/>
        <v>17.916666666666668</v>
      </c>
      <c r="G52" s="208">
        <v>6093.76</v>
      </c>
      <c r="H52" s="198">
        <v>1</v>
      </c>
      <c r="I52" s="115">
        <f t="shared" si="14"/>
        <v>17.916666666666668</v>
      </c>
      <c r="J52" s="200">
        <v>6093.76</v>
      </c>
      <c r="M52" s="161">
        <f t="shared" si="15"/>
        <v>44682</v>
      </c>
      <c r="N52" s="166">
        <v>137.19999999999999</v>
      </c>
      <c r="O52" s="166"/>
      <c r="P52" s="166"/>
      <c r="Q52" s="166">
        <v>27.4</v>
      </c>
      <c r="R52" s="166"/>
      <c r="S52" s="166"/>
      <c r="T52" s="166"/>
      <c r="U52" s="166"/>
      <c r="V52" s="166"/>
      <c r="W52" s="166"/>
      <c r="X52" s="166"/>
      <c r="Y52" s="166"/>
      <c r="Z52" s="166"/>
      <c r="AA52" s="166"/>
      <c r="AB52" s="166"/>
      <c r="AC52" s="137">
        <f t="shared" si="16"/>
        <v>164.6</v>
      </c>
      <c r="AD52" s="167"/>
      <c r="AE52" s="159"/>
    </row>
    <row r="53" spans="2:31" outlineLevel="1" x14ac:dyDescent="0.25">
      <c r="B53" s="160" t="str">
        <f>IF(C53&gt;0,IFERROR(_xlfn.IFS(D53&lt;=DATE(YEAR('Basisdaten zum Projekt'!$E$12),MONTH('Basisdaten zum Projekt'!$E$12),1),'Basisdaten zum Projekt'!$A$12,D53&lt;=DATE(YEAR('Basisdaten zum Projekt'!$E$13),MONTH('Basisdaten zum Projekt'!$E$13),1),'Basisdaten zum Projekt'!$A$13,D53&lt;=DATE(YEAR('Basisdaten zum Projekt'!$E$14),MONTH('Basisdaten zum Projekt'!$E$14),1),'Basisdaten zum Projekt'!$A$14,D53&lt;=DATE(YEAR('Basisdaten zum Projekt'!$E$15),MONTH('Basisdaten zum Projekt'!$E$15),1),'Basisdaten zum Projekt'!$A$15,D53&lt;=DATE(YEAR('Basisdaten zum Projekt'!$E$16),MONTH('Basisdaten zum Projekt'!$E$16),1),'Basisdaten zum Projekt'!$A$16),""),"")</f>
        <v>P1</v>
      </c>
      <c r="C53" s="160">
        <f>IF(C52&gt;0,C52+1,IF(DATE(YEAR('Basisdaten zum Projekt'!$C$5),MONTH('Basisdaten zum Projekt'!$C$5),1)=D53,1,0))</f>
        <v>3</v>
      </c>
      <c r="D53" s="161">
        <f t="shared" si="17"/>
        <v>44713</v>
      </c>
      <c r="E53" s="198">
        <v>1</v>
      </c>
      <c r="F53" s="115">
        <f t="shared" si="13"/>
        <v>17.916666666666668</v>
      </c>
      <c r="G53" s="208">
        <v>6093.76</v>
      </c>
      <c r="H53" s="198">
        <v>1</v>
      </c>
      <c r="I53" s="115">
        <f t="shared" si="14"/>
        <v>17.916666666666668</v>
      </c>
      <c r="J53" s="200">
        <v>6093.76</v>
      </c>
      <c r="M53" s="161">
        <f t="shared" si="15"/>
        <v>44713</v>
      </c>
      <c r="N53" s="166">
        <v>121.6</v>
      </c>
      <c r="O53" s="166"/>
      <c r="P53" s="166"/>
      <c r="Q53" s="166">
        <v>43.2</v>
      </c>
      <c r="R53" s="166"/>
      <c r="S53" s="166"/>
      <c r="T53" s="166"/>
      <c r="U53" s="166"/>
      <c r="V53" s="166"/>
      <c r="W53" s="166"/>
      <c r="X53" s="166"/>
      <c r="Y53" s="166"/>
      <c r="Z53" s="166"/>
      <c r="AA53" s="166"/>
      <c r="AB53" s="166"/>
      <c r="AC53" s="137">
        <f t="shared" si="16"/>
        <v>164.8</v>
      </c>
      <c r="AD53" s="167"/>
      <c r="AE53" s="159"/>
    </row>
    <row r="54" spans="2:31" outlineLevel="1" x14ac:dyDescent="0.25">
      <c r="B54" s="160" t="str">
        <f>IF(C54&gt;0,IFERROR(_xlfn.IFS(D54&lt;=DATE(YEAR('Basisdaten zum Projekt'!$E$12),MONTH('Basisdaten zum Projekt'!$E$12),1),'Basisdaten zum Projekt'!$A$12,D54&lt;=DATE(YEAR('Basisdaten zum Projekt'!$E$13),MONTH('Basisdaten zum Projekt'!$E$13),1),'Basisdaten zum Projekt'!$A$13,D54&lt;=DATE(YEAR('Basisdaten zum Projekt'!$E$14),MONTH('Basisdaten zum Projekt'!$E$14),1),'Basisdaten zum Projekt'!$A$14,D54&lt;=DATE(YEAR('Basisdaten zum Projekt'!$E$15),MONTH('Basisdaten zum Projekt'!$E$15),1),'Basisdaten zum Projekt'!$A$15,D54&lt;=DATE(YEAR('Basisdaten zum Projekt'!$E$16),MONTH('Basisdaten zum Projekt'!$E$16),1),'Basisdaten zum Projekt'!$A$16),""),"")</f>
        <v>P1</v>
      </c>
      <c r="C54" s="160">
        <f>IF(C53&gt;0,C53+1,IF(DATE(YEAR('Basisdaten zum Projekt'!$C$5),MONTH('Basisdaten zum Projekt'!$C$5),1)=D54,1,0))</f>
        <v>4</v>
      </c>
      <c r="D54" s="161">
        <f t="shared" si="17"/>
        <v>44743</v>
      </c>
      <c r="E54" s="198">
        <v>1</v>
      </c>
      <c r="F54" s="115">
        <f t="shared" si="13"/>
        <v>17.916666666666668</v>
      </c>
      <c r="G54" s="208">
        <v>6093.76</v>
      </c>
      <c r="H54" s="198">
        <v>1</v>
      </c>
      <c r="I54" s="115">
        <f t="shared" si="14"/>
        <v>17.916666666666668</v>
      </c>
      <c r="J54" s="200">
        <v>6093.76</v>
      </c>
      <c r="M54" s="161">
        <f t="shared" si="15"/>
        <v>44743</v>
      </c>
      <c r="N54" s="166">
        <v>145</v>
      </c>
      <c r="O54" s="166"/>
      <c r="P54" s="166"/>
      <c r="Q54" s="166">
        <v>19.600000000000001</v>
      </c>
      <c r="R54" s="166"/>
      <c r="S54" s="166"/>
      <c r="T54" s="166"/>
      <c r="U54" s="166"/>
      <c r="V54" s="166"/>
      <c r="W54" s="166"/>
      <c r="X54" s="166"/>
      <c r="Y54" s="166"/>
      <c r="Z54" s="166"/>
      <c r="AA54" s="166"/>
      <c r="AB54" s="166"/>
      <c r="AC54" s="137">
        <f t="shared" si="16"/>
        <v>164.6</v>
      </c>
      <c r="AD54" s="167"/>
      <c r="AE54" s="151"/>
    </row>
    <row r="55" spans="2:31" outlineLevel="1" x14ac:dyDescent="0.25">
      <c r="B55" s="160" t="str">
        <f>IF(C55&gt;0,IFERROR(_xlfn.IFS(D55&lt;=DATE(YEAR('Basisdaten zum Projekt'!$E$12),MONTH('Basisdaten zum Projekt'!$E$12),1),'Basisdaten zum Projekt'!$A$12,D55&lt;=DATE(YEAR('Basisdaten zum Projekt'!$E$13),MONTH('Basisdaten zum Projekt'!$E$13),1),'Basisdaten zum Projekt'!$A$13,D55&lt;=DATE(YEAR('Basisdaten zum Projekt'!$E$14),MONTH('Basisdaten zum Projekt'!$E$14),1),'Basisdaten zum Projekt'!$A$14,D55&lt;=DATE(YEAR('Basisdaten zum Projekt'!$E$15),MONTH('Basisdaten zum Projekt'!$E$15),1),'Basisdaten zum Projekt'!$A$15,D55&lt;=DATE(YEAR('Basisdaten zum Projekt'!$E$16),MONTH('Basisdaten zum Projekt'!$E$16),1),'Basisdaten zum Projekt'!$A$16),""),"")</f>
        <v>P1</v>
      </c>
      <c r="C55" s="160">
        <f>IF(C54&gt;0,C54+1,IF(DATE(YEAR('Basisdaten zum Projekt'!$C$5),MONTH('Basisdaten zum Projekt'!$C$5),1)=D55,1,0))</f>
        <v>5</v>
      </c>
      <c r="D55" s="161">
        <f t="shared" si="17"/>
        <v>44774</v>
      </c>
      <c r="E55" s="162"/>
      <c r="F55" s="115">
        <f t="shared" si="13"/>
        <v>0</v>
      </c>
      <c r="G55" s="163"/>
      <c r="H55" s="162"/>
      <c r="I55" s="115">
        <f t="shared" si="14"/>
        <v>0</v>
      </c>
      <c r="J55" s="164"/>
      <c r="M55" s="161">
        <f t="shared" si="15"/>
        <v>44774</v>
      </c>
      <c r="N55" s="166"/>
      <c r="O55" s="166"/>
      <c r="P55" s="166"/>
      <c r="Q55" s="166"/>
      <c r="R55" s="166"/>
      <c r="S55" s="166"/>
      <c r="T55" s="166"/>
      <c r="U55" s="166"/>
      <c r="V55" s="166"/>
      <c r="W55" s="166"/>
      <c r="X55" s="166"/>
      <c r="Y55" s="166"/>
      <c r="Z55" s="166"/>
      <c r="AA55" s="166"/>
      <c r="AB55" s="166"/>
      <c r="AC55" s="137">
        <f t="shared" si="16"/>
        <v>0</v>
      </c>
      <c r="AD55" s="167"/>
      <c r="AE55" s="151"/>
    </row>
    <row r="56" spans="2:31" outlineLevel="1" x14ac:dyDescent="0.25">
      <c r="B56" s="160" t="str">
        <f>IF(C56&gt;0,IFERROR(_xlfn.IFS(D56&lt;=DATE(YEAR('Basisdaten zum Projekt'!$E$12),MONTH('Basisdaten zum Projekt'!$E$12),1),'Basisdaten zum Projekt'!$A$12,D56&lt;=DATE(YEAR('Basisdaten zum Projekt'!$E$13),MONTH('Basisdaten zum Projekt'!$E$13),1),'Basisdaten zum Projekt'!$A$13,D56&lt;=DATE(YEAR('Basisdaten zum Projekt'!$E$14),MONTH('Basisdaten zum Projekt'!$E$14),1),'Basisdaten zum Projekt'!$A$14,D56&lt;=DATE(YEAR('Basisdaten zum Projekt'!$E$15),MONTH('Basisdaten zum Projekt'!$E$15),1),'Basisdaten zum Projekt'!$A$15,D56&lt;=DATE(YEAR('Basisdaten zum Projekt'!$E$16),MONTH('Basisdaten zum Projekt'!$E$16),1),'Basisdaten zum Projekt'!$A$16),""),"")</f>
        <v>P1</v>
      </c>
      <c r="C56" s="160">
        <f>IF(C55&gt;0,C55+1,IF(DATE(YEAR('Basisdaten zum Projekt'!$C$5),MONTH('Basisdaten zum Projekt'!$C$5),1)=D56,1,0))</f>
        <v>6</v>
      </c>
      <c r="D56" s="161">
        <f t="shared" si="17"/>
        <v>44805</v>
      </c>
      <c r="E56" s="162"/>
      <c r="F56" s="115">
        <f t="shared" si="13"/>
        <v>0</v>
      </c>
      <c r="G56" s="163"/>
      <c r="H56" s="162"/>
      <c r="I56" s="115">
        <f t="shared" si="14"/>
        <v>0</v>
      </c>
      <c r="J56" s="164"/>
      <c r="M56" s="161">
        <f t="shared" si="15"/>
        <v>44805</v>
      </c>
      <c r="N56" s="166"/>
      <c r="O56" s="166"/>
      <c r="P56" s="166"/>
      <c r="Q56" s="166"/>
      <c r="R56" s="166"/>
      <c r="S56" s="166"/>
      <c r="T56" s="166"/>
      <c r="U56" s="166"/>
      <c r="V56" s="166"/>
      <c r="W56" s="166"/>
      <c r="X56" s="166"/>
      <c r="Y56" s="166"/>
      <c r="Z56" s="166"/>
      <c r="AA56" s="166"/>
      <c r="AB56" s="166"/>
      <c r="AC56" s="137">
        <f t="shared" si="16"/>
        <v>0</v>
      </c>
      <c r="AD56" s="167"/>
    </row>
    <row r="57" spans="2:31" outlineLevel="1" x14ac:dyDescent="0.25">
      <c r="B57" s="160" t="str">
        <f>IF(C57&gt;0,IFERROR(_xlfn.IFS(D57&lt;=DATE(YEAR('Basisdaten zum Projekt'!$E$12),MONTH('Basisdaten zum Projekt'!$E$12),1),'Basisdaten zum Projekt'!$A$12,D57&lt;=DATE(YEAR('Basisdaten zum Projekt'!$E$13),MONTH('Basisdaten zum Projekt'!$E$13),1),'Basisdaten zum Projekt'!$A$13,D57&lt;=DATE(YEAR('Basisdaten zum Projekt'!$E$14),MONTH('Basisdaten zum Projekt'!$E$14),1),'Basisdaten zum Projekt'!$A$14,D57&lt;=DATE(YEAR('Basisdaten zum Projekt'!$E$15),MONTH('Basisdaten zum Projekt'!$E$15),1),'Basisdaten zum Projekt'!$A$15,D57&lt;=DATE(YEAR('Basisdaten zum Projekt'!$E$16),MONTH('Basisdaten zum Projekt'!$E$16),1),'Basisdaten zum Projekt'!$A$16),""),"")</f>
        <v>P1</v>
      </c>
      <c r="C57" s="160">
        <f>IF(C56&gt;0,C56+1,IF(DATE(YEAR('Basisdaten zum Projekt'!$C$5),MONTH('Basisdaten zum Projekt'!$C$5),1)=D57,1,0))</f>
        <v>7</v>
      </c>
      <c r="D57" s="161">
        <f t="shared" si="17"/>
        <v>44835</v>
      </c>
      <c r="E57" s="162"/>
      <c r="F57" s="115">
        <f t="shared" si="13"/>
        <v>0</v>
      </c>
      <c r="G57" s="163"/>
      <c r="H57" s="162"/>
      <c r="I57" s="115">
        <f t="shared" si="14"/>
        <v>0</v>
      </c>
      <c r="J57" s="164"/>
      <c r="M57" s="161">
        <f t="shared" si="15"/>
        <v>44835</v>
      </c>
      <c r="N57" s="166"/>
      <c r="O57" s="166"/>
      <c r="P57" s="166"/>
      <c r="Q57" s="166"/>
      <c r="R57" s="166"/>
      <c r="S57" s="166"/>
      <c r="T57" s="166"/>
      <c r="U57" s="166"/>
      <c r="V57" s="166"/>
      <c r="W57" s="166"/>
      <c r="X57" s="166"/>
      <c r="Y57" s="166"/>
      <c r="Z57" s="166"/>
      <c r="AA57" s="166"/>
      <c r="AB57" s="166"/>
      <c r="AC57" s="137">
        <f t="shared" si="16"/>
        <v>0</v>
      </c>
      <c r="AD57" s="167"/>
      <c r="AE57" s="168"/>
    </row>
    <row r="58" spans="2:31" outlineLevel="1" x14ac:dyDescent="0.25">
      <c r="B58" s="160" t="str">
        <f>IF(C58&gt;0,IFERROR(_xlfn.IFS(D58&lt;=DATE(YEAR('Basisdaten zum Projekt'!$E$12),MONTH('Basisdaten zum Projekt'!$E$12),1),'Basisdaten zum Projekt'!$A$12,D58&lt;=DATE(YEAR('Basisdaten zum Projekt'!$E$13),MONTH('Basisdaten zum Projekt'!$E$13),1),'Basisdaten zum Projekt'!$A$13,D58&lt;=DATE(YEAR('Basisdaten zum Projekt'!$E$14),MONTH('Basisdaten zum Projekt'!$E$14),1),'Basisdaten zum Projekt'!$A$14,D58&lt;=DATE(YEAR('Basisdaten zum Projekt'!$E$15),MONTH('Basisdaten zum Projekt'!$E$15),1),'Basisdaten zum Projekt'!$A$15,D58&lt;=DATE(YEAR('Basisdaten zum Projekt'!$E$16),MONTH('Basisdaten zum Projekt'!$E$16),1),'Basisdaten zum Projekt'!$A$16),""),"")</f>
        <v>P1</v>
      </c>
      <c r="C58" s="160">
        <f>IF(C57&gt;0,C57+1,IF(DATE(YEAR('Basisdaten zum Projekt'!$C$5),MONTH('Basisdaten zum Projekt'!$C$5),1)=D58,1,0))</f>
        <v>8</v>
      </c>
      <c r="D58" s="161">
        <f t="shared" si="17"/>
        <v>44866</v>
      </c>
      <c r="E58" s="162"/>
      <c r="F58" s="115">
        <f t="shared" si="13"/>
        <v>0</v>
      </c>
      <c r="G58" s="163"/>
      <c r="H58" s="162"/>
      <c r="I58" s="115">
        <f t="shared" si="14"/>
        <v>0</v>
      </c>
      <c r="J58" s="164"/>
      <c r="M58" s="161">
        <f t="shared" si="15"/>
        <v>44866</v>
      </c>
      <c r="N58" s="166"/>
      <c r="O58" s="166"/>
      <c r="P58" s="166"/>
      <c r="Q58" s="166"/>
      <c r="R58" s="166"/>
      <c r="S58" s="166"/>
      <c r="T58" s="166"/>
      <c r="U58" s="166"/>
      <c r="V58" s="166"/>
      <c r="W58" s="166"/>
      <c r="X58" s="166"/>
      <c r="Y58" s="166"/>
      <c r="Z58" s="166"/>
      <c r="AA58" s="166"/>
      <c r="AB58" s="166"/>
      <c r="AC58" s="137">
        <f t="shared" si="16"/>
        <v>0</v>
      </c>
      <c r="AD58" s="167"/>
    </row>
    <row r="59" spans="2:31" outlineLevel="1" x14ac:dyDescent="0.25">
      <c r="B59" s="160" t="str">
        <f>IF(C59&gt;0,IFERROR(_xlfn.IFS(D59&lt;=DATE(YEAR('Basisdaten zum Projekt'!$E$12),MONTH('Basisdaten zum Projekt'!$E$12),1),'Basisdaten zum Projekt'!$A$12,D59&lt;=DATE(YEAR('Basisdaten zum Projekt'!$E$13),MONTH('Basisdaten zum Projekt'!$E$13),1),'Basisdaten zum Projekt'!$A$13,D59&lt;=DATE(YEAR('Basisdaten zum Projekt'!$E$14),MONTH('Basisdaten zum Projekt'!$E$14),1),'Basisdaten zum Projekt'!$A$14,D59&lt;=DATE(YEAR('Basisdaten zum Projekt'!$E$15),MONTH('Basisdaten zum Projekt'!$E$15),1),'Basisdaten zum Projekt'!$A$15,D59&lt;=DATE(YEAR('Basisdaten zum Projekt'!$E$16),MONTH('Basisdaten zum Projekt'!$E$16),1),'Basisdaten zum Projekt'!$A$16),""),"")</f>
        <v>P1</v>
      </c>
      <c r="C59" s="160">
        <f>IF(C58&gt;0,C58+1,IF(DATE(YEAR('Basisdaten zum Projekt'!$C$5),MONTH('Basisdaten zum Projekt'!$C$5),1)=D59,1,0))</f>
        <v>9</v>
      </c>
      <c r="D59" s="161">
        <f t="shared" si="17"/>
        <v>44896</v>
      </c>
      <c r="E59" s="162"/>
      <c r="F59" s="115">
        <f t="shared" si="13"/>
        <v>0</v>
      </c>
      <c r="G59" s="163"/>
      <c r="H59" s="162"/>
      <c r="I59" s="115">
        <f t="shared" si="14"/>
        <v>0</v>
      </c>
      <c r="J59" s="164"/>
      <c r="M59" s="161">
        <f t="shared" si="15"/>
        <v>44896</v>
      </c>
      <c r="N59" s="166"/>
      <c r="O59" s="166"/>
      <c r="P59" s="166"/>
      <c r="Q59" s="166"/>
      <c r="R59" s="166"/>
      <c r="S59" s="166"/>
      <c r="T59" s="166"/>
      <c r="U59" s="166"/>
      <c r="V59" s="166"/>
      <c r="W59" s="166"/>
      <c r="X59" s="166"/>
      <c r="Y59" s="166"/>
      <c r="Z59" s="166"/>
      <c r="AA59" s="166"/>
      <c r="AB59" s="166"/>
      <c r="AC59" s="137">
        <f t="shared" si="16"/>
        <v>0</v>
      </c>
      <c r="AD59" s="167"/>
    </row>
    <row r="60" spans="2:31" ht="15.75" thickBot="1" x14ac:dyDescent="0.3">
      <c r="B60" s="169"/>
      <c r="C60" s="170"/>
      <c r="D60" s="171">
        <f>D59</f>
        <v>44896</v>
      </c>
      <c r="E60" s="172"/>
      <c r="F60" s="173">
        <f>SUM(F48:F59)</f>
        <v>53.75</v>
      </c>
      <c r="G60" s="174">
        <f>SUM(G48:G59)</f>
        <v>18281.28</v>
      </c>
      <c r="H60" s="175"/>
      <c r="I60" s="173">
        <f>SUM(I48:I59)</f>
        <v>53.75</v>
      </c>
      <c r="J60" s="174">
        <f>SUM(J48:J59)</f>
        <v>18281.28</v>
      </c>
      <c r="M60" s="171">
        <f t="shared" si="15"/>
        <v>44896</v>
      </c>
      <c r="N60" s="178">
        <f>SUM(N48:N59)</f>
        <v>403.79999999999995</v>
      </c>
      <c r="O60" s="177">
        <f>SUM(O48:O59)</f>
        <v>0</v>
      </c>
      <c r="P60" s="178">
        <f>SUM(P48:P59)</f>
        <v>0</v>
      </c>
      <c r="Q60" s="177">
        <f>SUM(Q48:Q59)</f>
        <v>90.199999999999989</v>
      </c>
      <c r="R60" s="177">
        <f>SUM(R48:R59)</f>
        <v>0</v>
      </c>
      <c r="S60" s="177">
        <f t="shared" ref="S60:AB60" si="18">SUM(S48:S59)</f>
        <v>0</v>
      </c>
      <c r="T60" s="177">
        <f t="shared" si="18"/>
        <v>0</v>
      </c>
      <c r="U60" s="177">
        <f t="shared" si="18"/>
        <v>0</v>
      </c>
      <c r="V60" s="177">
        <f t="shared" si="18"/>
        <v>0</v>
      </c>
      <c r="W60" s="177">
        <f t="shared" si="18"/>
        <v>0</v>
      </c>
      <c r="X60" s="177">
        <f t="shared" si="18"/>
        <v>0</v>
      </c>
      <c r="Y60" s="177">
        <f t="shared" si="18"/>
        <v>0</v>
      </c>
      <c r="Z60" s="177">
        <f t="shared" si="18"/>
        <v>0</v>
      </c>
      <c r="AA60" s="177">
        <f t="shared" si="18"/>
        <v>0</v>
      </c>
      <c r="AB60" s="177">
        <f t="shared" si="18"/>
        <v>0</v>
      </c>
      <c r="AC60" s="177">
        <f>SUM(AC48:AC59)</f>
        <v>494</v>
      </c>
      <c r="AD60" s="167"/>
    </row>
    <row r="61" spans="2:31" ht="28.5" customHeight="1" x14ac:dyDescent="0.25">
      <c r="B61" s="19"/>
      <c r="C61" s="19"/>
      <c r="N61" s="178">
        <f>IFERROR(N60/$H$6,0)</f>
        <v>52.170542635658904</v>
      </c>
      <c r="O61" s="178">
        <f>IFERROR(O60/$H$6,0)</f>
        <v>0</v>
      </c>
      <c r="P61" s="178">
        <f>IFERROR(P60/$H$6,0)</f>
        <v>0</v>
      </c>
      <c r="Q61" s="178">
        <f>IFERROR(Q60/$H$6,0)</f>
        <v>11.653746770025839</v>
      </c>
      <c r="R61" s="178">
        <f>IFERROR(R60/$H$6,0)</f>
        <v>0</v>
      </c>
      <c r="S61" s="178">
        <f t="shared" ref="S61:AB61" si="19">IFERROR(S60/$H$6,0)</f>
        <v>0</v>
      </c>
      <c r="T61" s="178">
        <f t="shared" si="19"/>
        <v>0</v>
      </c>
      <c r="U61" s="178">
        <f t="shared" si="19"/>
        <v>0</v>
      </c>
      <c r="V61" s="178">
        <f t="shared" si="19"/>
        <v>0</v>
      </c>
      <c r="W61" s="178">
        <f t="shared" si="19"/>
        <v>0</v>
      </c>
      <c r="X61" s="178">
        <f t="shared" si="19"/>
        <v>0</v>
      </c>
      <c r="Y61" s="178">
        <f t="shared" si="19"/>
        <v>0</v>
      </c>
      <c r="Z61" s="178">
        <f t="shared" si="19"/>
        <v>0</v>
      </c>
      <c r="AA61" s="178">
        <f t="shared" si="19"/>
        <v>0</v>
      </c>
      <c r="AB61" s="178">
        <f t="shared" si="19"/>
        <v>0</v>
      </c>
      <c r="AC61" s="178">
        <f>IFERROR(AC60/$H$6,0)</f>
        <v>63.824289405684752</v>
      </c>
      <c r="AD61" s="180" t="s">
        <v>370</v>
      </c>
    </row>
    <row r="62" spans="2:31" ht="15.75" thickBot="1" x14ac:dyDescent="0.3">
      <c r="B62" s="19"/>
      <c r="C62" s="19"/>
      <c r="N62" s="181"/>
      <c r="O62" s="181"/>
      <c r="P62" s="181"/>
      <c r="Q62" s="181"/>
      <c r="R62" s="181"/>
      <c r="S62" s="281"/>
      <c r="T62" s="282"/>
      <c r="U62" s="283"/>
      <c r="V62" s="283"/>
      <c r="W62" s="283"/>
      <c r="X62" s="283"/>
      <c r="Y62" s="283"/>
      <c r="Z62" s="283"/>
      <c r="AA62" s="283"/>
      <c r="AB62" s="284"/>
      <c r="AC62" s="181"/>
      <c r="AD62" s="182"/>
    </row>
    <row r="63" spans="2:31" outlineLevel="1" x14ac:dyDescent="0.25">
      <c r="B63" s="160" t="str">
        <f>IF(C63&gt;0,IFERROR(_xlfn.IFS(D63&lt;=DATE(YEAR('Basisdaten zum Projekt'!$E$12),MONTH('Basisdaten zum Projekt'!$E$12),1),'Basisdaten zum Projekt'!$A$12,D63&lt;=DATE(YEAR('Basisdaten zum Projekt'!$E$13),MONTH('Basisdaten zum Projekt'!$E$13),1),'Basisdaten zum Projekt'!$A$13,D63&lt;=DATE(YEAR('Basisdaten zum Projekt'!$E$14),MONTH('Basisdaten zum Projekt'!$E$14),1),'Basisdaten zum Projekt'!$A$14,D63&lt;=DATE(YEAR('Basisdaten zum Projekt'!$E$15),MONTH('Basisdaten zum Projekt'!$E$15),1),'Basisdaten zum Projekt'!$A$15,D63&lt;=DATE(YEAR('Basisdaten zum Projekt'!$E$16),MONTH('Basisdaten zum Projekt'!$E$16),1),'Basisdaten zum Projekt'!$A$16),""),"")</f>
        <v>P1</v>
      </c>
      <c r="C63" s="160">
        <f>IF(C59&gt;0,C59+1,IF(DATE(YEAR('Basisdaten zum Projekt'!$C$5),MONTH('Basisdaten zum Projekt'!$C$5),1)=D63,1,0))</f>
        <v>10</v>
      </c>
      <c r="D63" s="161">
        <f>DATE(YEAR(D59),MONTH(D59)+1,DAY(D59))</f>
        <v>44927</v>
      </c>
      <c r="E63" s="183"/>
      <c r="F63" s="184">
        <f t="shared" ref="F63:F74" si="20">215/12*E63</f>
        <v>0</v>
      </c>
      <c r="G63" s="185"/>
      <c r="H63" s="183"/>
      <c r="I63" s="184">
        <f t="shared" ref="I63:I74" si="21">215/12*H63</f>
        <v>0</v>
      </c>
      <c r="J63" s="186"/>
      <c r="M63" s="161">
        <f t="shared" si="15"/>
        <v>44927</v>
      </c>
      <c r="N63" s="166"/>
      <c r="O63" s="166"/>
      <c r="P63" s="166"/>
      <c r="Q63" s="166"/>
      <c r="R63" s="166"/>
      <c r="S63" s="166"/>
      <c r="T63" s="166"/>
      <c r="U63" s="166"/>
      <c r="V63" s="166"/>
      <c r="W63" s="166"/>
      <c r="X63" s="166"/>
      <c r="Y63" s="166"/>
      <c r="Z63" s="166"/>
      <c r="AA63" s="166"/>
      <c r="AB63" s="166"/>
      <c r="AC63" s="137">
        <f t="shared" ref="AC63:AC74" si="22">SUM(N63:AB63)</f>
        <v>0</v>
      </c>
      <c r="AD63" s="167"/>
      <c r="AE63" s="168"/>
    </row>
    <row r="64" spans="2:31" outlineLevel="1" x14ac:dyDescent="0.25">
      <c r="B64" s="160" t="str">
        <f>IF(C64&gt;0,IFERROR(_xlfn.IFS(D64&lt;=DATE(YEAR('Basisdaten zum Projekt'!$E$12),MONTH('Basisdaten zum Projekt'!$E$12),1),'Basisdaten zum Projekt'!$A$12,D64&lt;=DATE(YEAR('Basisdaten zum Projekt'!$E$13),MONTH('Basisdaten zum Projekt'!$E$13),1),'Basisdaten zum Projekt'!$A$13,D64&lt;=DATE(YEAR('Basisdaten zum Projekt'!$E$14),MONTH('Basisdaten zum Projekt'!$E$14),1),'Basisdaten zum Projekt'!$A$14,D64&lt;=DATE(YEAR('Basisdaten zum Projekt'!$E$15),MONTH('Basisdaten zum Projekt'!$E$15),1),'Basisdaten zum Projekt'!$A$15,D64&lt;=DATE(YEAR('Basisdaten zum Projekt'!$E$16),MONTH('Basisdaten zum Projekt'!$E$16),1),'Basisdaten zum Projekt'!$A$16),""),"")</f>
        <v>P1</v>
      </c>
      <c r="C64" s="160">
        <f>IF(C63&gt;0,C63+1,IF(DATE(YEAR('Basisdaten zum Projekt'!$C$5),MONTH('Basisdaten zum Projekt'!$C$5),1)=D64,1,0))</f>
        <v>11</v>
      </c>
      <c r="D64" s="161">
        <f t="shared" ref="D64:D74" si="23">DATE(YEAR(D63),MONTH(D63)+1,DAY(D63))</f>
        <v>44958</v>
      </c>
      <c r="E64" s="198">
        <v>1</v>
      </c>
      <c r="F64" s="115">
        <f t="shared" si="20"/>
        <v>17.916666666666668</v>
      </c>
      <c r="G64" s="208">
        <v>6276.57</v>
      </c>
      <c r="H64" s="198">
        <v>1</v>
      </c>
      <c r="I64" s="115">
        <f t="shared" si="21"/>
        <v>17.916666666666668</v>
      </c>
      <c r="J64" s="200">
        <v>6276.57</v>
      </c>
      <c r="M64" s="161">
        <f t="shared" si="15"/>
        <v>44958</v>
      </c>
      <c r="N64" s="166">
        <v>105.6</v>
      </c>
      <c r="O64" s="166"/>
      <c r="P64" s="166"/>
      <c r="Q64" s="166">
        <v>66.599999999999994</v>
      </c>
      <c r="R64" s="166"/>
      <c r="S64" s="166"/>
      <c r="T64" s="166"/>
      <c r="U64" s="166"/>
      <c r="V64" s="166"/>
      <c r="W64" s="166"/>
      <c r="X64" s="166"/>
      <c r="Y64" s="166"/>
      <c r="Z64" s="166"/>
      <c r="AA64" s="166"/>
      <c r="AB64" s="166"/>
      <c r="AC64" s="137">
        <f t="shared" si="22"/>
        <v>172.2</v>
      </c>
      <c r="AD64" s="167"/>
    </row>
    <row r="65" spans="2:30" outlineLevel="1" x14ac:dyDescent="0.25">
      <c r="B65" s="160" t="str">
        <f>IF(C65&gt;0,IFERROR(_xlfn.IFS(D65&lt;=DATE(YEAR('Basisdaten zum Projekt'!$E$12),MONTH('Basisdaten zum Projekt'!$E$12),1),'Basisdaten zum Projekt'!$A$12,D65&lt;=DATE(YEAR('Basisdaten zum Projekt'!$E$13),MONTH('Basisdaten zum Projekt'!$E$13),1),'Basisdaten zum Projekt'!$A$13,D65&lt;=DATE(YEAR('Basisdaten zum Projekt'!$E$14),MONTH('Basisdaten zum Projekt'!$E$14),1),'Basisdaten zum Projekt'!$A$14,D65&lt;=DATE(YEAR('Basisdaten zum Projekt'!$E$15),MONTH('Basisdaten zum Projekt'!$E$15),1),'Basisdaten zum Projekt'!$A$15,D65&lt;=DATE(YEAR('Basisdaten zum Projekt'!$E$16),MONTH('Basisdaten zum Projekt'!$E$16),1),'Basisdaten zum Projekt'!$A$16),""),"")</f>
        <v>P1</v>
      </c>
      <c r="C65" s="160">
        <f>IF(C64&gt;0,C64+1,IF(DATE(YEAR('Basisdaten zum Projekt'!$C$5),MONTH('Basisdaten zum Projekt'!$C$5),1)=D65,1,0))</f>
        <v>12</v>
      </c>
      <c r="D65" s="161">
        <f t="shared" si="23"/>
        <v>44986</v>
      </c>
      <c r="E65" s="198">
        <v>1</v>
      </c>
      <c r="F65" s="115">
        <f t="shared" si="20"/>
        <v>17.916666666666668</v>
      </c>
      <c r="G65" s="208">
        <v>6276.57</v>
      </c>
      <c r="H65" s="198">
        <v>1</v>
      </c>
      <c r="I65" s="115">
        <f t="shared" si="21"/>
        <v>17.916666666666668</v>
      </c>
      <c r="J65" s="200">
        <v>6276.57</v>
      </c>
      <c r="M65" s="161">
        <f t="shared" si="15"/>
        <v>44986</v>
      </c>
      <c r="N65" s="166">
        <v>109.6</v>
      </c>
      <c r="O65" s="166"/>
      <c r="P65" s="166"/>
      <c r="Q65" s="166">
        <v>62.8</v>
      </c>
      <c r="R65" s="166"/>
      <c r="S65" s="166"/>
      <c r="T65" s="166"/>
      <c r="U65" s="166"/>
      <c r="V65" s="166"/>
      <c r="W65" s="166"/>
      <c r="X65" s="166"/>
      <c r="Y65" s="166"/>
      <c r="Z65" s="166"/>
      <c r="AA65" s="166"/>
      <c r="AB65" s="166"/>
      <c r="AC65" s="137">
        <f t="shared" si="22"/>
        <v>172.39999999999998</v>
      </c>
      <c r="AD65" s="167"/>
    </row>
    <row r="66" spans="2:30" outlineLevel="1" x14ac:dyDescent="0.25">
      <c r="B66" s="160" t="str">
        <f>IF(C66&gt;0,IFERROR(_xlfn.IFS(D66&lt;=DATE(YEAR('Basisdaten zum Projekt'!$E$12),MONTH('Basisdaten zum Projekt'!$E$12),1),'Basisdaten zum Projekt'!$A$12,D66&lt;=DATE(YEAR('Basisdaten zum Projekt'!$E$13),MONTH('Basisdaten zum Projekt'!$E$13),1),'Basisdaten zum Projekt'!$A$13,D66&lt;=DATE(YEAR('Basisdaten zum Projekt'!$E$14),MONTH('Basisdaten zum Projekt'!$E$14),1),'Basisdaten zum Projekt'!$A$14,D66&lt;=DATE(YEAR('Basisdaten zum Projekt'!$E$15),MONTH('Basisdaten zum Projekt'!$E$15),1),'Basisdaten zum Projekt'!$A$15,D66&lt;=DATE(YEAR('Basisdaten zum Projekt'!$E$16),MONTH('Basisdaten zum Projekt'!$E$16),1),'Basisdaten zum Projekt'!$A$16),""),"")</f>
        <v>P2</v>
      </c>
      <c r="C66" s="160">
        <f>IF(C65&gt;0,C65+1,IF(DATE(YEAR('Basisdaten zum Projekt'!$C$5),MONTH('Basisdaten zum Projekt'!$C$5),1)=D66,1,0))</f>
        <v>13</v>
      </c>
      <c r="D66" s="161">
        <f t="shared" si="23"/>
        <v>45017</v>
      </c>
      <c r="E66" s="162"/>
      <c r="F66" s="115">
        <f t="shared" si="20"/>
        <v>0</v>
      </c>
      <c r="G66" s="163"/>
      <c r="H66" s="162"/>
      <c r="I66" s="115">
        <f t="shared" si="21"/>
        <v>0</v>
      </c>
      <c r="J66" s="164"/>
      <c r="M66" s="161">
        <f t="shared" si="15"/>
        <v>45017</v>
      </c>
      <c r="N66" s="166"/>
      <c r="O66" s="166"/>
      <c r="P66" s="166"/>
      <c r="Q66" s="166"/>
      <c r="R66" s="166"/>
      <c r="S66" s="166"/>
      <c r="T66" s="166"/>
      <c r="U66" s="166"/>
      <c r="V66" s="166"/>
      <c r="W66" s="166"/>
      <c r="X66" s="166"/>
      <c r="Y66" s="166"/>
      <c r="Z66" s="166"/>
      <c r="AA66" s="166"/>
      <c r="AB66" s="166"/>
      <c r="AC66" s="137">
        <f t="shared" si="22"/>
        <v>0</v>
      </c>
      <c r="AD66" s="167"/>
    </row>
    <row r="67" spans="2:30" outlineLevel="1" x14ac:dyDescent="0.25">
      <c r="B67" s="160" t="str">
        <f>IF(C67&gt;0,IFERROR(_xlfn.IFS(D67&lt;=DATE(YEAR('Basisdaten zum Projekt'!$E$12),MONTH('Basisdaten zum Projekt'!$E$12),1),'Basisdaten zum Projekt'!$A$12,D67&lt;=DATE(YEAR('Basisdaten zum Projekt'!$E$13),MONTH('Basisdaten zum Projekt'!$E$13),1),'Basisdaten zum Projekt'!$A$13,D67&lt;=DATE(YEAR('Basisdaten zum Projekt'!$E$14),MONTH('Basisdaten zum Projekt'!$E$14),1),'Basisdaten zum Projekt'!$A$14,D67&lt;=DATE(YEAR('Basisdaten zum Projekt'!$E$15),MONTH('Basisdaten zum Projekt'!$E$15),1),'Basisdaten zum Projekt'!$A$15,D67&lt;=DATE(YEAR('Basisdaten zum Projekt'!$E$16),MONTH('Basisdaten zum Projekt'!$E$16),1),'Basisdaten zum Projekt'!$A$16),""),"")</f>
        <v>P2</v>
      </c>
      <c r="C67" s="160">
        <f>IF(C66&gt;0,C66+1,IF(DATE(YEAR('Basisdaten zum Projekt'!$C$5),MONTH('Basisdaten zum Projekt'!$C$5),1)=D67,1,0))</f>
        <v>14</v>
      </c>
      <c r="D67" s="161">
        <f t="shared" si="23"/>
        <v>45047</v>
      </c>
      <c r="E67" s="162"/>
      <c r="F67" s="115">
        <f t="shared" si="20"/>
        <v>0</v>
      </c>
      <c r="G67" s="163"/>
      <c r="H67" s="162"/>
      <c r="I67" s="115">
        <f t="shared" si="21"/>
        <v>0</v>
      </c>
      <c r="J67" s="164"/>
      <c r="M67" s="161">
        <f t="shared" si="15"/>
        <v>45047</v>
      </c>
      <c r="N67" s="166"/>
      <c r="O67" s="166"/>
      <c r="P67" s="166"/>
      <c r="Q67" s="166"/>
      <c r="R67" s="166"/>
      <c r="S67" s="166"/>
      <c r="T67" s="166"/>
      <c r="U67" s="166"/>
      <c r="V67" s="166"/>
      <c r="W67" s="166"/>
      <c r="X67" s="166"/>
      <c r="Y67" s="166"/>
      <c r="Z67" s="166"/>
      <c r="AA67" s="166"/>
      <c r="AB67" s="166"/>
      <c r="AC67" s="137">
        <f t="shared" si="22"/>
        <v>0</v>
      </c>
      <c r="AD67" s="167"/>
    </row>
    <row r="68" spans="2:30" outlineLevel="1" x14ac:dyDescent="0.25">
      <c r="B68" s="160" t="str">
        <f>IF(C68&gt;0,IFERROR(_xlfn.IFS(D68&lt;=DATE(YEAR('Basisdaten zum Projekt'!$E$12),MONTH('Basisdaten zum Projekt'!$E$12),1),'Basisdaten zum Projekt'!$A$12,D68&lt;=DATE(YEAR('Basisdaten zum Projekt'!$E$13),MONTH('Basisdaten zum Projekt'!$E$13),1),'Basisdaten zum Projekt'!$A$13,D68&lt;=DATE(YEAR('Basisdaten zum Projekt'!$E$14),MONTH('Basisdaten zum Projekt'!$E$14),1),'Basisdaten zum Projekt'!$A$14,D68&lt;=DATE(YEAR('Basisdaten zum Projekt'!$E$15),MONTH('Basisdaten zum Projekt'!$E$15),1),'Basisdaten zum Projekt'!$A$15,D68&lt;=DATE(YEAR('Basisdaten zum Projekt'!$E$16),MONTH('Basisdaten zum Projekt'!$E$16),1),'Basisdaten zum Projekt'!$A$16),""),"")</f>
        <v>P2</v>
      </c>
      <c r="C68" s="160">
        <f>IF(C67&gt;0,C67+1,IF(DATE(YEAR('Basisdaten zum Projekt'!$C$5),MONTH('Basisdaten zum Projekt'!$C$5),1)=D68,1,0))</f>
        <v>15</v>
      </c>
      <c r="D68" s="161">
        <f t="shared" si="23"/>
        <v>45078</v>
      </c>
      <c r="E68" s="162"/>
      <c r="F68" s="115">
        <f t="shared" si="20"/>
        <v>0</v>
      </c>
      <c r="G68" s="163"/>
      <c r="H68" s="162"/>
      <c r="I68" s="115">
        <f t="shared" si="21"/>
        <v>0</v>
      </c>
      <c r="J68" s="164"/>
      <c r="M68" s="161">
        <f t="shared" si="15"/>
        <v>45078</v>
      </c>
      <c r="N68" s="166"/>
      <c r="O68" s="166"/>
      <c r="P68" s="166"/>
      <c r="Q68" s="166"/>
      <c r="R68" s="166"/>
      <c r="S68" s="166"/>
      <c r="T68" s="166"/>
      <c r="U68" s="166"/>
      <c r="V68" s="166"/>
      <c r="W68" s="166"/>
      <c r="X68" s="166"/>
      <c r="Y68" s="166"/>
      <c r="Z68" s="166"/>
      <c r="AA68" s="166"/>
      <c r="AB68" s="166"/>
      <c r="AC68" s="137">
        <f t="shared" si="22"/>
        <v>0</v>
      </c>
      <c r="AD68" s="167"/>
    </row>
    <row r="69" spans="2:30" outlineLevel="1" x14ac:dyDescent="0.25">
      <c r="B69" s="160" t="str">
        <f>IF(C69&gt;0,IFERROR(_xlfn.IFS(D69&lt;=DATE(YEAR('Basisdaten zum Projekt'!$E$12),MONTH('Basisdaten zum Projekt'!$E$12),1),'Basisdaten zum Projekt'!$A$12,D69&lt;=DATE(YEAR('Basisdaten zum Projekt'!$E$13),MONTH('Basisdaten zum Projekt'!$E$13),1),'Basisdaten zum Projekt'!$A$13,D69&lt;=DATE(YEAR('Basisdaten zum Projekt'!$E$14),MONTH('Basisdaten zum Projekt'!$E$14),1),'Basisdaten zum Projekt'!$A$14,D69&lt;=DATE(YEAR('Basisdaten zum Projekt'!$E$15),MONTH('Basisdaten zum Projekt'!$E$15),1),'Basisdaten zum Projekt'!$A$15,D69&lt;=DATE(YEAR('Basisdaten zum Projekt'!$E$16),MONTH('Basisdaten zum Projekt'!$E$16),1),'Basisdaten zum Projekt'!$A$16),""),"")</f>
        <v>P2</v>
      </c>
      <c r="C69" s="160">
        <f>IF(C68&gt;0,C68+1,IF(DATE(YEAR('Basisdaten zum Projekt'!$C$5),MONTH('Basisdaten zum Projekt'!$C$5),1)=D69,1,0))</f>
        <v>16</v>
      </c>
      <c r="D69" s="161">
        <f t="shared" si="23"/>
        <v>45108</v>
      </c>
      <c r="E69" s="162"/>
      <c r="F69" s="115">
        <f t="shared" si="20"/>
        <v>0</v>
      </c>
      <c r="G69" s="163"/>
      <c r="H69" s="162"/>
      <c r="I69" s="115">
        <f t="shared" si="21"/>
        <v>0</v>
      </c>
      <c r="J69" s="164"/>
      <c r="M69" s="161">
        <f t="shared" si="15"/>
        <v>45108</v>
      </c>
      <c r="N69" s="166"/>
      <c r="O69" s="166"/>
      <c r="P69" s="166"/>
      <c r="Q69" s="166"/>
      <c r="R69" s="166"/>
      <c r="S69" s="166"/>
      <c r="T69" s="166"/>
      <c r="U69" s="166"/>
      <c r="V69" s="166"/>
      <c r="W69" s="166"/>
      <c r="X69" s="166"/>
      <c r="Y69" s="166"/>
      <c r="Z69" s="166"/>
      <c r="AA69" s="166"/>
      <c r="AB69" s="166"/>
      <c r="AC69" s="137">
        <f t="shared" si="22"/>
        <v>0</v>
      </c>
      <c r="AD69" s="167"/>
    </row>
    <row r="70" spans="2:30" outlineLevel="1" x14ac:dyDescent="0.25">
      <c r="B70" s="160" t="str">
        <f>IF(C70&gt;0,IFERROR(_xlfn.IFS(D70&lt;=DATE(YEAR('Basisdaten zum Projekt'!$E$12),MONTH('Basisdaten zum Projekt'!$E$12),1),'Basisdaten zum Projekt'!$A$12,D70&lt;=DATE(YEAR('Basisdaten zum Projekt'!$E$13),MONTH('Basisdaten zum Projekt'!$E$13),1),'Basisdaten zum Projekt'!$A$13,D70&lt;=DATE(YEAR('Basisdaten zum Projekt'!$E$14),MONTH('Basisdaten zum Projekt'!$E$14),1),'Basisdaten zum Projekt'!$A$14,D70&lt;=DATE(YEAR('Basisdaten zum Projekt'!$E$15),MONTH('Basisdaten zum Projekt'!$E$15),1),'Basisdaten zum Projekt'!$A$15,D70&lt;=DATE(YEAR('Basisdaten zum Projekt'!$E$16),MONTH('Basisdaten zum Projekt'!$E$16),1),'Basisdaten zum Projekt'!$A$16),""),"")</f>
        <v>P2</v>
      </c>
      <c r="C70" s="160">
        <f>IF(C69&gt;0,C69+1,IF(DATE(YEAR('Basisdaten zum Projekt'!$C$5),MONTH('Basisdaten zum Projekt'!$C$5),1)=D70,1,0))</f>
        <v>17</v>
      </c>
      <c r="D70" s="161">
        <f t="shared" si="23"/>
        <v>45139</v>
      </c>
      <c r="E70" s="162"/>
      <c r="F70" s="115">
        <f t="shared" si="20"/>
        <v>0</v>
      </c>
      <c r="G70" s="163"/>
      <c r="H70" s="162"/>
      <c r="I70" s="115">
        <f t="shared" si="21"/>
        <v>0</v>
      </c>
      <c r="J70" s="164"/>
      <c r="M70" s="161">
        <f t="shared" si="15"/>
        <v>45139</v>
      </c>
      <c r="N70" s="166"/>
      <c r="O70" s="166"/>
      <c r="P70" s="166"/>
      <c r="Q70" s="166"/>
      <c r="R70" s="166"/>
      <c r="S70" s="166"/>
      <c r="T70" s="166"/>
      <c r="U70" s="166"/>
      <c r="V70" s="166"/>
      <c r="W70" s="166"/>
      <c r="X70" s="166"/>
      <c r="Y70" s="166"/>
      <c r="Z70" s="166"/>
      <c r="AA70" s="166"/>
      <c r="AB70" s="166"/>
      <c r="AC70" s="137">
        <f t="shared" si="22"/>
        <v>0</v>
      </c>
      <c r="AD70" s="167"/>
    </row>
    <row r="71" spans="2:30" outlineLevel="1" x14ac:dyDescent="0.25">
      <c r="B71" s="160" t="str">
        <f>IF(C71&gt;0,IFERROR(_xlfn.IFS(D71&lt;=DATE(YEAR('Basisdaten zum Projekt'!$E$12),MONTH('Basisdaten zum Projekt'!$E$12),1),'Basisdaten zum Projekt'!$A$12,D71&lt;=DATE(YEAR('Basisdaten zum Projekt'!$E$13),MONTH('Basisdaten zum Projekt'!$E$13),1),'Basisdaten zum Projekt'!$A$13,D71&lt;=DATE(YEAR('Basisdaten zum Projekt'!$E$14),MONTH('Basisdaten zum Projekt'!$E$14),1),'Basisdaten zum Projekt'!$A$14,D71&lt;=DATE(YEAR('Basisdaten zum Projekt'!$E$15),MONTH('Basisdaten zum Projekt'!$E$15),1),'Basisdaten zum Projekt'!$A$15,D71&lt;=DATE(YEAR('Basisdaten zum Projekt'!$E$16),MONTH('Basisdaten zum Projekt'!$E$16),1),'Basisdaten zum Projekt'!$A$16),""),"")</f>
        <v>P2</v>
      </c>
      <c r="C71" s="160">
        <f>IF(C70&gt;0,C70+1,IF(DATE(YEAR('Basisdaten zum Projekt'!$C$5),MONTH('Basisdaten zum Projekt'!$C$5),1)=D71,1,0))</f>
        <v>18</v>
      </c>
      <c r="D71" s="161">
        <f t="shared" si="23"/>
        <v>45170</v>
      </c>
      <c r="E71" s="162"/>
      <c r="F71" s="115">
        <f t="shared" si="20"/>
        <v>0</v>
      </c>
      <c r="G71" s="163"/>
      <c r="H71" s="162"/>
      <c r="I71" s="115">
        <f t="shared" si="21"/>
        <v>0</v>
      </c>
      <c r="J71" s="164"/>
      <c r="M71" s="161">
        <f t="shared" si="15"/>
        <v>45170</v>
      </c>
      <c r="N71" s="166"/>
      <c r="O71" s="166"/>
      <c r="P71" s="166"/>
      <c r="Q71" s="166"/>
      <c r="R71" s="166"/>
      <c r="S71" s="166"/>
      <c r="T71" s="166"/>
      <c r="U71" s="166"/>
      <c r="V71" s="166"/>
      <c r="W71" s="166"/>
      <c r="X71" s="166"/>
      <c r="Y71" s="166"/>
      <c r="Z71" s="166"/>
      <c r="AA71" s="166"/>
      <c r="AB71" s="166"/>
      <c r="AC71" s="137">
        <f t="shared" si="22"/>
        <v>0</v>
      </c>
      <c r="AD71" s="167"/>
    </row>
    <row r="72" spans="2:30" outlineLevel="1" x14ac:dyDescent="0.25">
      <c r="B72" s="160" t="str">
        <f>IF(C72&gt;0,IFERROR(_xlfn.IFS(D72&lt;=DATE(YEAR('Basisdaten zum Projekt'!$E$12),MONTH('Basisdaten zum Projekt'!$E$12),1),'Basisdaten zum Projekt'!$A$12,D72&lt;=DATE(YEAR('Basisdaten zum Projekt'!$E$13),MONTH('Basisdaten zum Projekt'!$E$13),1),'Basisdaten zum Projekt'!$A$13,D72&lt;=DATE(YEAR('Basisdaten zum Projekt'!$E$14),MONTH('Basisdaten zum Projekt'!$E$14),1),'Basisdaten zum Projekt'!$A$14,D72&lt;=DATE(YEAR('Basisdaten zum Projekt'!$E$15),MONTH('Basisdaten zum Projekt'!$E$15),1),'Basisdaten zum Projekt'!$A$15,D72&lt;=DATE(YEAR('Basisdaten zum Projekt'!$E$16),MONTH('Basisdaten zum Projekt'!$E$16),1),'Basisdaten zum Projekt'!$A$16),""),"")</f>
        <v>P2</v>
      </c>
      <c r="C72" s="160">
        <f>IF(C71&gt;0,C71+1,IF(DATE(YEAR('Basisdaten zum Projekt'!$C$5),MONTH('Basisdaten zum Projekt'!$C$5),1)=D72,1,0))</f>
        <v>19</v>
      </c>
      <c r="D72" s="161">
        <f t="shared" si="23"/>
        <v>45200</v>
      </c>
      <c r="E72" s="162"/>
      <c r="F72" s="115">
        <f t="shared" si="20"/>
        <v>0</v>
      </c>
      <c r="G72" s="163"/>
      <c r="H72" s="162"/>
      <c r="I72" s="115">
        <f t="shared" si="21"/>
        <v>0</v>
      </c>
      <c r="J72" s="164"/>
      <c r="M72" s="161">
        <f t="shared" si="15"/>
        <v>45200</v>
      </c>
      <c r="N72" s="166"/>
      <c r="O72" s="166"/>
      <c r="P72" s="166"/>
      <c r="Q72" s="166"/>
      <c r="R72" s="166"/>
      <c r="S72" s="166"/>
      <c r="T72" s="166"/>
      <c r="U72" s="166"/>
      <c r="V72" s="166"/>
      <c r="W72" s="166"/>
      <c r="X72" s="166"/>
      <c r="Y72" s="166"/>
      <c r="Z72" s="166"/>
      <c r="AA72" s="166"/>
      <c r="AB72" s="166"/>
      <c r="AC72" s="137">
        <f t="shared" si="22"/>
        <v>0</v>
      </c>
      <c r="AD72" s="167"/>
    </row>
    <row r="73" spans="2:30" outlineLevel="1" x14ac:dyDescent="0.25">
      <c r="B73" s="160" t="str">
        <f>IF(C73&gt;0,IFERROR(_xlfn.IFS(D73&lt;=DATE(YEAR('Basisdaten zum Projekt'!$E$12),MONTH('Basisdaten zum Projekt'!$E$12),1),'Basisdaten zum Projekt'!$A$12,D73&lt;=DATE(YEAR('Basisdaten zum Projekt'!$E$13),MONTH('Basisdaten zum Projekt'!$E$13),1),'Basisdaten zum Projekt'!$A$13,D73&lt;=DATE(YEAR('Basisdaten zum Projekt'!$E$14),MONTH('Basisdaten zum Projekt'!$E$14),1),'Basisdaten zum Projekt'!$A$14,D73&lt;=DATE(YEAR('Basisdaten zum Projekt'!$E$15),MONTH('Basisdaten zum Projekt'!$E$15),1),'Basisdaten zum Projekt'!$A$15,D73&lt;=DATE(YEAR('Basisdaten zum Projekt'!$E$16),MONTH('Basisdaten zum Projekt'!$E$16),1),'Basisdaten zum Projekt'!$A$16),""),"")</f>
        <v>P2</v>
      </c>
      <c r="C73" s="160">
        <f>IF(C72&gt;0,C72+1,IF(DATE(YEAR('Basisdaten zum Projekt'!$C$5),MONTH('Basisdaten zum Projekt'!$C$5),1)=D73,1,0))</f>
        <v>20</v>
      </c>
      <c r="D73" s="161">
        <f t="shared" si="23"/>
        <v>45231</v>
      </c>
      <c r="E73" s="162"/>
      <c r="F73" s="115">
        <f t="shared" si="20"/>
        <v>0</v>
      </c>
      <c r="G73" s="163"/>
      <c r="H73" s="162"/>
      <c r="I73" s="115">
        <f t="shared" si="21"/>
        <v>0</v>
      </c>
      <c r="J73" s="164"/>
      <c r="M73" s="161">
        <f t="shared" si="15"/>
        <v>45231</v>
      </c>
      <c r="N73" s="166"/>
      <c r="O73" s="166"/>
      <c r="P73" s="166"/>
      <c r="Q73" s="166"/>
      <c r="R73" s="166"/>
      <c r="S73" s="166"/>
      <c r="T73" s="166"/>
      <c r="U73" s="166"/>
      <c r="V73" s="166"/>
      <c r="W73" s="166"/>
      <c r="X73" s="166"/>
      <c r="Y73" s="166"/>
      <c r="Z73" s="166"/>
      <c r="AA73" s="166"/>
      <c r="AB73" s="166"/>
      <c r="AC73" s="137">
        <f t="shared" si="22"/>
        <v>0</v>
      </c>
      <c r="AD73" s="167"/>
    </row>
    <row r="74" spans="2:30" outlineLevel="1" x14ac:dyDescent="0.25">
      <c r="B74" s="160" t="str">
        <f>IF(C74&gt;0,IFERROR(_xlfn.IFS(D74&lt;=DATE(YEAR('Basisdaten zum Projekt'!$E$12),MONTH('Basisdaten zum Projekt'!$E$12),1),'Basisdaten zum Projekt'!$A$12,D74&lt;=DATE(YEAR('Basisdaten zum Projekt'!$E$13),MONTH('Basisdaten zum Projekt'!$E$13),1),'Basisdaten zum Projekt'!$A$13,D74&lt;=DATE(YEAR('Basisdaten zum Projekt'!$E$14),MONTH('Basisdaten zum Projekt'!$E$14),1),'Basisdaten zum Projekt'!$A$14,D74&lt;=DATE(YEAR('Basisdaten zum Projekt'!$E$15),MONTH('Basisdaten zum Projekt'!$E$15),1),'Basisdaten zum Projekt'!$A$15,D74&lt;=DATE(YEAR('Basisdaten zum Projekt'!$E$16),MONTH('Basisdaten zum Projekt'!$E$16),1),'Basisdaten zum Projekt'!$A$16),""),"")</f>
        <v>P2</v>
      </c>
      <c r="C74" s="160">
        <f>IF(C73&gt;0,C73+1,IF(DATE(YEAR('Basisdaten zum Projekt'!$C$5),MONTH('Basisdaten zum Projekt'!$C$5),1)=D74,1,0))</f>
        <v>21</v>
      </c>
      <c r="D74" s="161">
        <f t="shared" si="23"/>
        <v>45261</v>
      </c>
      <c r="E74" s="162"/>
      <c r="F74" s="115">
        <f t="shared" si="20"/>
        <v>0</v>
      </c>
      <c r="G74" s="163"/>
      <c r="H74" s="162"/>
      <c r="I74" s="115">
        <f t="shared" si="21"/>
        <v>0</v>
      </c>
      <c r="J74" s="164"/>
      <c r="M74" s="161">
        <f t="shared" si="15"/>
        <v>45261</v>
      </c>
      <c r="N74" s="166"/>
      <c r="O74" s="166"/>
      <c r="P74" s="166"/>
      <c r="Q74" s="166"/>
      <c r="R74" s="166"/>
      <c r="S74" s="166"/>
      <c r="T74" s="166"/>
      <c r="U74" s="166"/>
      <c r="V74" s="166"/>
      <c r="W74" s="166"/>
      <c r="X74" s="166"/>
      <c r="Y74" s="166"/>
      <c r="Z74" s="166"/>
      <c r="AA74" s="166"/>
      <c r="AB74" s="166"/>
      <c r="AC74" s="137">
        <f t="shared" si="22"/>
        <v>0</v>
      </c>
      <c r="AD74" s="167"/>
    </row>
    <row r="75" spans="2:30" ht="15.75" thickBot="1" x14ac:dyDescent="0.3">
      <c r="B75" s="169"/>
      <c r="C75" s="170"/>
      <c r="D75" s="171">
        <f>D74</f>
        <v>45261</v>
      </c>
      <c r="E75" s="172"/>
      <c r="F75" s="173">
        <f>SUM(F63:F74)</f>
        <v>35.833333333333336</v>
      </c>
      <c r="G75" s="174">
        <f>SUM(G63:G74)</f>
        <v>12553.14</v>
      </c>
      <c r="H75" s="187"/>
      <c r="I75" s="173">
        <f>SUM(I63:I74)</f>
        <v>35.833333333333336</v>
      </c>
      <c r="J75" s="174">
        <f>SUM(J63:J74)</f>
        <v>12553.14</v>
      </c>
      <c r="M75" s="171">
        <f t="shared" si="15"/>
        <v>45261</v>
      </c>
      <c r="N75" s="177">
        <f>SUM(N63:N74)</f>
        <v>215.2</v>
      </c>
      <c r="O75" s="177">
        <f>SUM(O63:O74)</f>
        <v>0</v>
      </c>
      <c r="P75" s="177">
        <f>SUM(P63:P74)</f>
        <v>0</v>
      </c>
      <c r="Q75" s="177">
        <f>SUM(Q63:Q74)</f>
        <v>129.39999999999998</v>
      </c>
      <c r="R75" s="177">
        <f>SUM(R63:R74)</f>
        <v>0</v>
      </c>
      <c r="S75" s="177">
        <f t="shared" ref="S75:AB75" si="24">SUM(S63:S74)</f>
        <v>0</v>
      </c>
      <c r="T75" s="177">
        <f t="shared" si="24"/>
        <v>0</v>
      </c>
      <c r="U75" s="177">
        <f t="shared" si="24"/>
        <v>0</v>
      </c>
      <c r="V75" s="177">
        <f t="shared" si="24"/>
        <v>0</v>
      </c>
      <c r="W75" s="177">
        <f t="shared" si="24"/>
        <v>0</v>
      </c>
      <c r="X75" s="177">
        <f t="shared" si="24"/>
        <v>0</v>
      </c>
      <c r="Y75" s="177">
        <f t="shared" si="24"/>
        <v>0</v>
      </c>
      <c r="Z75" s="177">
        <f t="shared" si="24"/>
        <v>0</v>
      </c>
      <c r="AA75" s="177">
        <f t="shared" si="24"/>
        <v>0</v>
      </c>
      <c r="AB75" s="177">
        <f t="shared" si="24"/>
        <v>0</v>
      </c>
      <c r="AC75" s="177">
        <f>SUM(AC63:AC74)</f>
        <v>344.59999999999997</v>
      </c>
      <c r="AD75" s="167"/>
    </row>
    <row r="76" spans="2:30" ht="28.5" customHeight="1" x14ac:dyDescent="0.25">
      <c r="B76" s="19"/>
      <c r="C76" s="19"/>
      <c r="N76" s="178">
        <f>IFERROR(N75/$H$6,0)</f>
        <v>27.80361757105943</v>
      </c>
      <c r="O76" s="178">
        <f>IFERROR(O75/$H$6,0)</f>
        <v>0</v>
      </c>
      <c r="P76" s="178">
        <f>IFERROR(P75/$H$6,0)</f>
        <v>0</v>
      </c>
      <c r="Q76" s="178">
        <f>IFERROR(Q75/$H$6,0)</f>
        <v>16.718346253229971</v>
      </c>
      <c r="R76" s="178">
        <f>IFERROR(R75/$H$6,0)</f>
        <v>0</v>
      </c>
      <c r="S76" s="178">
        <f t="shared" ref="S76:AB76" si="25">IFERROR(S75/$H$6,0)</f>
        <v>0</v>
      </c>
      <c r="T76" s="178">
        <f t="shared" si="25"/>
        <v>0</v>
      </c>
      <c r="U76" s="178">
        <f t="shared" si="25"/>
        <v>0</v>
      </c>
      <c r="V76" s="178">
        <f t="shared" si="25"/>
        <v>0</v>
      </c>
      <c r="W76" s="178">
        <f t="shared" si="25"/>
        <v>0</v>
      </c>
      <c r="X76" s="178">
        <f t="shared" si="25"/>
        <v>0</v>
      </c>
      <c r="Y76" s="178">
        <f t="shared" si="25"/>
        <v>0</v>
      </c>
      <c r="Z76" s="178">
        <f t="shared" si="25"/>
        <v>0</v>
      </c>
      <c r="AA76" s="178">
        <f t="shared" si="25"/>
        <v>0</v>
      </c>
      <c r="AB76" s="178">
        <f t="shared" si="25"/>
        <v>0</v>
      </c>
      <c r="AC76" s="178">
        <f>IFERROR(AC75/$H$6,0)</f>
        <v>44.521963824289401</v>
      </c>
      <c r="AD76" s="180" t="s">
        <v>370</v>
      </c>
    </row>
    <row r="77" spans="2:30" ht="15.75" thickBot="1" x14ac:dyDescent="0.3">
      <c r="B77" s="19"/>
      <c r="C77" s="19"/>
      <c r="N77" s="181"/>
      <c r="O77" s="181"/>
      <c r="P77" s="181"/>
      <c r="Q77" s="181"/>
      <c r="R77" s="181"/>
      <c r="S77" s="281"/>
      <c r="T77" s="282"/>
      <c r="U77" s="283"/>
      <c r="V77" s="283"/>
      <c r="W77" s="283"/>
      <c r="X77" s="283"/>
      <c r="Y77" s="283"/>
      <c r="Z77" s="283"/>
      <c r="AA77" s="283"/>
      <c r="AB77" s="284"/>
      <c r="AC77" s="181"/>
      <c r="AD77" s="182"/>
    </row>
    <row r="78" spans="2:30" outlineLevel="1" x14ac:dyDescent="0.25">
      <c r="B78" s="160" t="str">
        <f>IF(C78&gt;0,IFERROR(_xlfn.IFS(D78&lt;=DATE(YEAR('Basisdaten zum Projekt'!$E$12),MONTH('Basisdaten zum Projekt'!$E$12),1),'Basisdaten zum Projekt'!$A$12,D78&lt;=DATE(YEAR('Basisdaten zum Projekt'!$E$13),MONTH('Basisdaten zum Projekt'!$E$13),1),'Basisdaten zum Projekt'!$A$13,D78&lt;=DATE(YEAR('Basisdaten zum Projekt'!$E$14),MONTH('Basisdaten zum Projekt'!$E$14),1),'Basisdaten zum Projekt'!$A$14,D78&lt;=DATE(YEAR('Basisdaten zum Projekt'!$E$15),MONTH('Basisdaten zum Projekt'!$E$15),1),'Basisdaten zum Projekt'!$A$15,D78&lt;=DATE(YEAR('Basisdaten zum Projekt'!$E$16),MONTH('Basisdaten zum Projekt'!$E$16),1),'Basisdaten zum Projekt'!$A$16),""),"")</f>
        <v>P2</v>
      </c>
      <c r="C78" s="160">
        <f>IF(C74&gt;0,C74+1,IF(DATE(YEAR('Basisdaten zum Projekt'!$C$5),MONTH('Basisdaten zum Projekt'!$C$5),1)=D78,1,0))</f>
        <v>22</v>
      </c>
      <c r="D78" s="161">
        <f>DATE(YEAR(D74),MONTH(D74)+1,DAY(D74))</f>
        <v>45292</v>
      </c>
      <c r="E78" s="183"/>
      <c r="F78" s="184">
        <f t="shared" ref="F78:F89" si="26">215/12*E78</f>
        <v>0</v>
      </c>
      <c r="G78" s="185"/>
      <c r="H78" s="183"/>
      <c r="I78" s="184">
        <f t="shared" ref="I78:I89" si="27">215/12*H78</f>
        <v>0</v>
      </c>
      <c r="J78" s="186"/>
      <c r="M78" s="161">
        <f t="shared" si="15"/>
        <v>45292</v>
      </c>
      <c r="N78" s="166"/>
      <c r="O78" s="166"/>
      <c r="P78" s="166"/>
      <c r="Q78" s="166"/>
      <c r="R78" s="166"/>
      <c r="S78" s="166"/>
      <c r="T78" s="166"/>
      <c r="U78" s="166"/>
      <c r="V78" s="166"/>
      <c r="W78" s="166"/>
      <c r="X78" s="166"/>
      <c r="Y78" s="166"/>
      <c r="Z78" s="166"/>
      <c r="AA78" s="166"/>
      <c r="AB78" s="166"/>
      <c r="AC78" s="137">
        <f t="shared" ref="AC78:AC89" si="28">SUM(N78:AB78)</f>
        <v>0</v>
      </c>
      <c r="AD78" s="167"/>
    </row>
    <row r="79" spans="2:30" outlineLevel="1" x14ac:dyDescent="0.25">
      <c r="B79" s="160" t="str">
        <f>IF(C79&gt;0,IFERROR(_xlfn.IFS(D79&lt;=DATE(YEAR('Basisdaten zum Projekt'!$E$12),MONTH('Basisdaten zum Projekt'!$E$12),1),'Basisdaten zum Projekt'!$A$12,D79&lt;=DATE(YEAR('Basisdaten zum Projekt'!$E$13),MONTH('Basisdaten zum Projekt'!$E$13),1),'Basisdaten zum Projekt'!$A$13,D79&lt;=DATE(YEAR('Basisdaten zum Projekt'!$E$14),MONTH('Basisdaten zum Projekt'!$E$14),1),'Basisdaten zum Projekt'!$A$14,D79&lt;=DATE(YEAR('Basisdaten zum Projekt'!$E$15),MONTH('Basisdaten zum Projekt'!$E$15),1),'Basisdaten zum Projekt'!$A$15,D79&lt;=DATE(YEAR('Basisdaten zum Projekt'!$E$16),MONTH('Basisdaten zum Projekt'!$E$16),1),'Basisdaten zum Projekt'!$A$16),""),"")</f>
        <v>P2</v>
      </c>
      <c r="C79" s="160">
        <f>IF(C78&gt;0,C78+1,IF(DATE(YEAR('Basisdaten zum Projekt'!$C$5),MONTH('Basisdaten zum Projekt'!$C$5),1)=D79,1,0))</f>
        <v>23</v>
      </c>
      <c r="D79" s="161">
        <f t="shared" ref="D79:D89" si="29">DATE(YEAR(D78),MONTH(D78)+1,DAY(D78))</f>
        <v>45323</v>
      </c>
      <c r="E79" s="162"/>
      <c r="F79" s="115">
        <f t="shared" si="26"/>
        <v>0</v>
      </c>
      <c r="G79" s="163"/>
      <c r="H79" s="162"/>
      <c r="I79" s="115">
        <f t="shared" si="27"/>
        <v>0</v>
      </c>
      <c r="J79" s="164"/>
      <c r="M79" s="161">
        <f t="shared" si="15"/>
        <v>45323</v>
      </c>
      <c r="N79" s="166"/>
      <c r="O79" s="166"/>
      <c r="P79" s="166"/>
      <c r="Q79" s="166"/>
      <c r="R79" s="166"/>
      <c r="S79" s="166"/>
      <c r="T79" s="166"/>
      <c r="U79" s="166"/>
      <c r="V79" s="166"/>
      <c r="W79" s="166"/>
      <c r="X79" s="166"/>
      <c r="Y79" s="166"/>
      <c r="Z79" s="166"/>
      <c r="AA79" s="166"/>
      <c r="AB79" s="166"/>
      <c r="AC79" s="137">
        <f t="shared" si="28"/>
        <v>0</v>
      </c>
      <c r="AD79" s="167"/>
    </row>
    <row r="80" spans="2:30" outlineLevel="1" x14ac:dyDescent="0.25">
      <c r="B80" s="160" t="str">
        <f>IF(C80&gt;0,IFERROR(_xlfn.IFS(D80&lt;=DATE(YEAR('Basisdaten zum Projekt'!$E$12),MONTH('Basisdaten zum Projekt'!$E$12),1),'Basisdaten zum Projekt'!$A$12,D80&lt;=DATE(YEAR('Basisdaten zum Projekt'!$E$13),MONTH('Basisdaten zum Projekt'!$E$13),1),'Basisdaten zum Projekt'!$A$13,D80&lt;=DATE(YEAR('Basisdaten zum Projekt'!$E$14),MONTH('Basisdaten zum Projekt'!$E$14),1),'Basisdaten zum Projekt'!$A$14,D80&lt;=DATE(YEAR('Basisdaten zum Projekt'!$E$15),MONTH('Basisdaten zum Projekt'!$E$15),1),'Basisdaten zum Projekt'!$A$15,D80&lt;=DATE(YEAR('Basisdaten zum Projekt'!$E$16),MONTH('Basisdaten zum Projekt'!$E$16),1),'Basisdaten zum Projekt'!$A$16),""),"")</f>
        <v>P2</v>
      </c>
      <c r="C80" s="160">
        <f>IF(C79&gt;0,C79+1,IF(DATE(YEAR('Basisdaten zum Projekt'!$C$5),MONTH('Basisdaten zum Projekt'!$C$5),1)=D80,1,0))</f>
        <v>24</v>
      </c>
      <c r="D80" s="161">
        <f t="shared" si="29"/>
        <v>45352</v>
      </c>
      <c r="E80" s="162"/>
      <c r="F80" s="115">
        <f t="shared" si="26"/>
        <v>0</v>
      </c>
      <c r="G80" s="163"/>
      <c r="H80" s="162"/>
      <c r="I80" s="115">
        <f t="shared" si="27"/>
        <v>0</v>
      </c>
      <c r="J80" s="164"/>
      <c r="M80" s="161">
        <f t="shared" si="15"/>
        <v>45352</v>
      </c>
      <c r="N80" s="166"/>
      <c r="O80" s="166"/>
      <c r="P80" s="166"/>
      <c r="Q80" s="166"/>
      <c r="R80" s="166"/>
      <c r="S80" s="166"/>
      <c r="T80" s="166"/>
      <c r="U80" s="166"/>
      <c r="V80" s="166"/>
      <c r="W80" s="166"/>
      <c r="X80" s="166"/>
      <c r="Y80" s="166"/>
      <c r="Z80" s="166"/>
      <c r="AA80" s="166"/>
      <c r="AB80" s="166"/>
      <c r="AC80" s="137">
        <f t="shared" si="28"/>
        <v>0</v>
      </c>
      <c r="AD80" s="167"/>
    </row>
    <row r="81" spans="2:30" outlineLevel="1" x14ac:dyDescent="0.25">
      <c r="B81" s="160" t="str">
        <f>IF(C81&gt;0,IFERROR(_xlfn.IFS(D81&lt;=DATE(YEAR('Basisdaten zum Projekt'!$E$12),MONTH('Basisdaten zum Projekt'!$E$12),1),'Basisdaten zum Projekt'!$A$12,D81&lt;=DATE(YEAR('Basisdaten zum Projekt'!$E$13),MONTH('Basisdaten zum Projekt'!$E$13),1),'Basisdaten zum Projekt'!$A$13,D81&lt;=DATE(YEAR('Basisdaten zum Projekt'!$E$14),MONTH('Basisdaten zum Projekt'!$E$14),1),'Basisdaten zum Projekt'!$A$14,D81&lt;=DATE(YEAR('Basisdaten zum Projekt'!$E$15),MONTH('Basisdaten zum Projekt'!$E$15),1),'Basisdaten zum Projekt'!$A$15,D81&lt;=DATE(YEAR('Basisdaten zum Projekt'!$E$16),MONTH('Basisdaten zum Projekt'!$E$16),1),'Basisdaten zum Projekt'!$A$16),""),"")</f>
        <v>P2</v>
      </c>
      <c r="C81" s="160">
        <f>IF(C80&gt;0,C80+1,IF(DATE(YEAR('Basisdaten zum Projekt'!$C$5),MONTH('Basisdaten zum Projekt'!$C$5),1)=D81,1,0))</f>
        <v>25</v>
      </c>
      <c r="D81" s="161">
        <f t="shared" si="29"/>
        <v>45383</v>
      </c>
      <c r="E81" s="162"/>
      <c r="F81" s="115">
        <f t="shared" si="26"/>
        <v>0</v>
      </c>
      <c r="G81" s="163"/>
      <c r="H81" s="162"/>
      <c r="I81" s="115">
        <f t="shared" si="27"/>
        <v>0</v>
      </c>
      <c r="J81" s="164"/>
      <c r="M81" s="161">
        <f t="shared" si="15"/>
        <v>45383</v>
      </c>
      <c r="N81" s="166"/>
      <c r="O81" s="166"/>
      <c r="P81" s="166"/>
      <c r="Q81" s="166"/>
      <c r="R81" s="166"/>
      <c r="S81" s="166"/>
      <c r="T81" s="166"/>
      <c r="U81" s="166"/>
      <c r="V81" s="166"/>
      <c r="W81" s="166"/>
      <c r="X81" s="166"/>
      <c r="Y81" s="166"/>
      <c r="Z81" s="166"/>
      <c r="AA81" s="166"/>
      <c r="AB81" s="166"/>
      <c r="AC81" s="137">
        <f t="shared" si="28"/>
        <v>0</v>
      </c>
      <c r="AD81" s="167"/>
    </row>
    <row r="82" spans="2:30" outlineLevel="1" x14ac:dyDescent="0.25">
      <c r="B82" s="160" t="str">
        <f>IF(C82&gt;0,IFERROR(_xlfn.IFS(D82&lt;=DATE(YEAR('Basisdaten zum Projekt'!$E$12),MONTH('Basisdaten zum Projekt'!$E$12),1),'Basisdaten zum Projekt'!$A$12,D82&lt;=DATE(YEAR('Basisdaten zum Projekt'!$E$13),MONTH('Basisdaten zum Projekt'!$E$13),1),'Basisdaten zum Projekt'!$A$13,D82&lt;=DATE(YEAR('Basisdaten zum Projekt'!$E$14),MONTH('Basisdaten zum Projekt'!$E$14),1),'Basisdaten zum Projekt'!$A$14,D82&lt;=DATE(YEAR('Basisdaten zum Projekt'!$E$15),MONTH('Basisdaten zum Projekt'!$E$15),1),'Basisdaten zum Projekt'!$A$15,D82&lt;=DATE(YEAR('Basisdaten zum Projekt'!$E$16),MONTH('Basisdaten zum Projekt'!$E$16),1),'Basisdaten zum Projekt'!$A$16),""),"")</f>
        <v>P2</v>
      </c>
      <c r="C82" s="160">
        <f>IF(C81&gt;0,C81+1,IF(DATE(YEAR('Basisdaten zum Projekt'!$C$5),MONTH('Basisdaten zum Projekt'!$C$5),1)=D82,1,0))</f>
        <v>26</v>
      </c>
      <c r="D82" s="161">
        <f t="shared" si="29"/>
        <v>45413</v>
      </c>
      <c r="E82" s="162"/>
      <c r="F82" s="115">
        <f t="shared" si="26"/>
        <v>0</v>
      </c>
      <c r="G82" s="163"/>
      <c r="H82" s="162"/>
      <c r="I82" s="115">
        <f t="shared" si="27"/>
        <v>0</v>
      </c>
      <c r="J82" s="164"/>
      <c r="M82" s="161">
        <f t="shared" si="15"/>
        <v>45413</v>
      </c>
      <c r="N82" s="166"/>
      <c r="O82" s="166"/>
      <c r="P82" s="166"/>
      <c r="Q82" s="166"/>
      <c r="R82" s="166"/>
      <c r="S82" s="166"/>
      <c r="T82" s="166"/>
      <c r="U82" s="166"/>
      <c r="V82" s="166"/>
      <c r="W82" s="166"/>
      <c r="X82" s="166"/>
      <c r="Y82" s="166"/>
      <c r="Z82" s="166"/>
      <c r="AA82" s="166"/>
      <c r="AB82" s="166"/>
      <c r="AC82" s="137">
        <f t="shared" si="28"/>
        <v>0</v>
      </c>
      <c r="AD82" s="167"/>
    </row>
    <row r="83" spans="2:30" outlineLevel="1" x14ac:dyDescent="0.25">
      <c r="B83" s="160" t="str">
        <f>IF(C83&gt;0,IFERROR(_xlfn.IFS(D83&lt;=DATE(YEAR('Basisdaten zum Projekt'!$E$12),MONTH('Basisdaten zum Projekt'!$E$12),1),'Basisdaten zum Projekt'!$A$12,D83&lt;=DATE(YEAR('Basisdaten zum Projekt'!$E$13),MONTH('Basisdaten zum Projekt'!$E$13),1),'Basisdaten zum Projekt'!$A$13,D83&lt;=DATE(YEAR('Basisdaten zum Projekt'!$E$14),MONTH('Basisdaten zum Projekt'!$E$14),1),'Basisdaten zum Projekt'!$A$14,D83&lt;=DATE(YEAR('Basisdaten zum Projekt'!$E$15),MONTH('Basisdaten zum Projekt'!$E$15),1),'Basisdaten zum Projekt'!$A$15,D83&lt;=DATE(YEAR('Basisdaten zum Projekt'!$E$16),MONTH('Basisdaten zum Projekt'!$E$16),1),'Basisdaten zum Projekt'!$A$16),""),"")</f>
        <v>P2</v>
      </c>
      <c r="C83" s="160">
        <f>IF(C82&gt;0,C82+1,IF(DATE(YEAR('Basisdaten zum Projekt'!$C$5),MONTH('Basisdaten zum Projekt'!$C$5),1)=D83,1,0))</f>
        <v>27</v>
      </c>
      <c r="D83" s="161">
        <f t="shared" si="29"/>
        <v>45444</v>
      </c>
      <c r="E83" s="162"/>
      <c r="F83" s="115">
        <f t="shared" si="26"/>
        <v>0</v>
      </c>
      <c r="G83" s="163"/>
      <c r="H83" s="162"/>
      <c r="I83" s="115">
        <f t="shared" si="27"/>
        <v>0</v>
      </c>
      <c r="J83" s="164"/>
      <c r="M83" s="161">
        <f t="shared" si="15"/>
        <v>45444</v>
      </c>
      <c r="N83" s="166"/>
      <c r="O83" s="166"/>
      <c r="P83" s="166"/>
      <c r="Q83" s="166"/>
      <c r="R83" s="166"/>
      <c r="S83" s="166"/>
      <c r="T83" s="166"/>
      <c r="U83" s="166"/>
      <c r="V83" s="166"/>
      <c r="W83" s="166"/>
      <c r="X83" s="166"/>
      <c r="Y83" s="166"/>
      <c r="Z83" s="166"/>
      <c r="AA83" s="166"/>
      <c r="AB83" s="166"/>
      <c r="AC83" s="137">
        <f t="shared" si="28"/>
        <v>0</v>
      </c>
      <c r="AD83" s="167"/>
    </row>
    <row r="84" spans="2:30" outlineLevel="1" x14ac:dyDescent="0.25">
      <c r="B84" s="160" t="str">
        <f>IF(C84&gt;0,IFERROR(_xlfn.IFS(D84&lt;=DATE(YEAR('Basisdaten zum Projekt'!$E$12),MONTH('Basisdaten zum Projekt'!$E$12),1),'Basisdaten zum Projekt'!$A$12,D84&lt;=DATE(YEAR('Basisdaten zum Projekt'!$E$13),MONTH('Basisdaten zum Projekt'!$E$13),1),'Basisdaten zum Projekt'!$A$13,D84&lt;=DATE(YEAR('Basisdaten zum Projekt'!$E$14),MONTH('Basisdaten zum Projekt'!$E$14),1),'Basisdaten zum Projekt'!$A$14,D84&lt;=DATE(YEAR('Basisdaten zum Projekt'!$E$15),MONTH('Basisdaten zum Projekt'!$E$15),1),'Basisdaten zum Projekt'!$A$15,D84&lt;=DATE(YEAR('Basisdaten zum Projekt'!$E$16),MONTH('Basisdaten zum Projekt'!$E$16),1),'Basisdaten zum Projekt'!$A$16),""),"")</f>
        <v>P2</v>
      </c>
      <c r="C84" s="160">
        <f>IF(C83&gt;0,C83+1,IF(DATE(YEAR('Basisdaten zum Projekt'!$C$5),MONTH('Basisdaten zum Projekt'!$C$5),1)=D84,1,0))</f>
        <v>28</v>
      </c>
      <c r="D84" s="161">
        <f t="shared" si="29"/>
        <v>45474</v>
      </c>
      <c r="E84" s="162"/>
      <c r="F84" s="115">
        <f t="shared" si="26"/>
        <v>0</v>
      </c>
      <c r="G84" s="163"/>
      <c r="H84" s="162"/>
      <c r="I84" s="115">
        <f t="shared" si="27"/>
        <v>0</v>
      </c>
      <c r="J84" s="164"/>
      <c r="M84" s="161">
        <f t="shared" si="15"/>
        <v>45474</v>
      </c>
      <c r="N84" s="166"/>
      <c r="O84" s="166"/>
      <c r="P84" s="166"/>
      <c r="Q84" s="166"/>
      <c r="R84" s="166"/>
      <c r="S84" s="166"/>
      <c r="T84" s="166"/>
      <c r="U84" s="166"/>
      <c r="V84" s="166"/>
      <c r="W84" s="166"/>
      <c r="X84" s="166"/>
      <c r="Y84" s="166"/>
      <c r="Z84" s="166"/>
      <c r="AA84" s="166"/>
      <c r="AB84" s="166"/>
      <c r="AC84" s="137">
        <f t="shared" si="28"/>
        <v>0</v>
      </c>
      <c r="AD84" s="167"/>
    </row>
    <row r="85" spans="2:30" outlineLevel="1" x14ac:dyDescent="0.25">
      <c r="B85" s="160" t="str">
        <f>IF(C85&gt;0,IFERROR(_xlfn.IFS(D85&lt;=DATE(YEAR('Basisdaten zum Projekt'!$E$12),MONTH('Basisdaten zum Projekt'!$E$12),1),'Basisdaten zum Projekt'!$A$12,D85&lt;=DATE(YEAR('Basisdaten zum Projekt'!$E$13),MONTH('Basisdaten zum Projekt'!$E$13),1),'Basisdaten zum Projekt'!$A$13,D85&lt;=DATE(YEAR('Basisdaten zum Projekt'!$E$14),MONTH('Basisdaten zum Projekt'!$E$14),1),'Basisdaten zum Projekt'!$A$14,D85&lt;=DATE(YEAR('Basisdaten zum Projekt'!$E$15),MONTH('Basisdaten zum Projekt'!$E$15),1),'Basisdaten zum Projekt'!$A$15,D85&lt;=DATE(YEAR('Basisdaten zum Projekt'!$E$16),MONTH('Basisdaten zum Projekt'!$E$16),1),'Basisdaten zum Projekt'!$A$16),""),"")</f>
        <v>P2</v>
      </c>
      <c r="C85" s="160">
        <f>IF(C84&gt;0,C84+1,IF(DATE(YEAR('Basisdaten zum Projekt'!$C$5),MONTH('Basisdaten zum Projekt'!$C$5),1)=D85,1,0))</f>
        <v>29</v>
      </c>
      <c r="D85" s="161">
        <f t="shared" si="29"/>
        <v>45505</v>
      </c>
      <c r="E85" s="162"/>
      <c r="F85" s="115">
        <f t="shared" si="26"/>
        <v>0</v>
      </c>
      <c r="G85" s="163"/>
      <c r="H85" s="162"/>
      <c r="I85" s="115">
        <f t="shared" si="27"/>
        <v>0</v>
      </c>
      <c r="J85" s="164"/>
      <c r="M85" s="161">
        <f t="shared" si="15"/>
        <v>45505</v>
      </c>
      <c r="N85" s="166"/>
      <c r="O85" s="166"/>
      <c r="P85" s="166"/>
      <c r="Q85" s="166"/>
      <c r="R85" s="166"/>
      <c r="S85" s="166"/>
      <c r="T85" s="166"/>
      <c r="U85" s="166"/>
      <c r="V85" s="166"/>
      <c r="W85" s="166"/>
      <c r="X85" s="166"/>
      <c r="Y85" s="166"/>
      <c r="Z85" s="166"/>
      <c r="AA85" s="166"/>
      <c r="AB85" s="166"/>
      <c r="AC85" s="137">
        <f t="shared" si="28"/>
        <v>0</v>
      </c>
      <c r="AD85" s="167"/>
    </row>
    <row r="86" spans="2:30" outlineLevel="1" x14ac:dyDescent="0.25">
      <c r="B86" s="160" t="str">
        <f>IF(C86&gt;0,IFERROR(_xlfn.IFS(D86&lt;=DATE(YEAR('Basisdaten zum Projekt'!$E$12),MONTH('Basisdaten zum Projekt'!$E$12),1),'Basisdaten zum Projekt'!$A$12,D86&lt;=DATE(YEAR('Basisdaten zum Projekt'!$E$13),MONTH('Basisdaten zum Projekt'!$E$13),1),'Basisdaten zum Projekt'!$A$13,D86&lt;=DATE(YEAR('Basisdaten zum Projekt'!$E$14),MONTH('Basisdaten zum Projekt'!$E$14),1),'Basisdaten zum Projekt'!$A$14,D86&lt;=DATE(YEAR('Basisdaten zum Projekt'!$E$15),MONTH('Basisdaten zum Projekt'!$E$15),1),'Basisdaten zum Projekt'!$A$15,D86&lt;=DATE(YEAR('Basisdaten zum Projekt'!$E$16),MONTH('Basisdaten zum Projekt'!$E$16),1),'Basisdaten zum Projekt'!$A$16),""),"")</f>
        <v>P2</v>
      </c>
      <c r="C86" s="160">
        <f>IF(C85&gt;0,C85+1,IF(DATE(YEAR('Basisdaten zum Projekt'!$C$5),MONTH('Basisdaten zum Projekt'!$C$5),1)=D86,1,0))</f>
        <v>30</v>
      </c>
      <c r="D86" s="161">
        <f t="shared" si="29"/>
        <v>45536</v>
      </c>
      <c r="E86" s="162"/>
      <c r="F86" s="115">
        <f t="shared" si="26"/>
        <v>0</v>
      </c>
      <c r="G86" s="163"/>
      <c r="H86" s="162"/>
      <c r="I86" s="115">
        <f t="shared" si="27"/>
        <v>0</v>
      </c>
      <c r="J86" s="164"/>
      <c r="M86" s="161">
        <f t="shared" si="15"/>
        <v>45536</v>
      </c>
      <c r="N86" s="166"/>
      <c r="O86" s="166"/>
      <c r="P86" s="166"/>
      <c r="Q86" s="166"/>
      <c r="R86" s="166"/>
      <c r="S86" s="166"/>
      <c r="T86" s="166"/>
      <c r="U86" s="166"/>
      <c r="V86" s="166"/>
      <c r="W86" s="166"/>
      <c r="X86" s="166"/>
      <c r="Y86" s="166"/>
      <c r="Z86" s="166"/>
      <c r="AA86" s="166"/>
      <c r="AB86" s="166"/>
      <c r="AC86" s="137">
        <f t="shared" si="28"/>
        <v>0</v>
      </c>
      <c r="AD86" s="167"/>
    </row>
    <row r="87" spans="2:30" outlineLevel="1" x14ac:dyDescent="0.25">
      <c r="B87" s="160" t="str">
        <f>IF(C87&gt;0,IFERROR(_xlfn.IFS(D87&lt;=DATE(YEAR('Basisdaten zum Projekt'!$E$12),MONTH('Basisdaten zum Projekt'!$E$12),1),'Basisdaten zum Projekt'!$A$12,D87&lt;=DATE(YEAR('Basisdaten zum Projekt'!$E$13),MONTH('Basisdaten zum Projekt'!$E$13),1),'Basisdaten zum Projekt'!$A$13,D87&lt;=DATE(YEAR('Basisdaten zum Projekt'!$E$14),MONTH('Basisdaten zum Projekt'!$E$14),1),'Basisdaten zum Projekt'!$A$14,D87&lt;=DATE(YEAR('Basisdaten zum Projekt'!$E$15),MONTH('Basisdaten zum Projekt'!$E$15),1),'Basisdaten zum Projekt'!$A$15,D87&lt;=DATE(YEAR('Basisdaten zum Projekt'!$E$16),MONTH('Basisdaten zum Projekt'!$E$16),1),'Basisdaten zum Projekt'!$A$16),""),"")</f>
        <v>P2</v>
      </c>
      <c r="C87" s="160">
        <f>IF(C86&gt;0,C86+1,IF(DATE(YEAR('Basisdaten zum Projekt'!$C$5),MONTH('Basisdaten zum Projekt'!$C$5),1)=D87,1,0))</f>
        <v>31</v>
      </c>
      <c r="D87" s="161">
        <f t="shared" si="29"/>
        <v>45566</v>
      </c>
      <c r="E87" s="162"/>
      <c r="F87" s="115">
        <f t="shared" si="26"/>
        <v>0</v>
      </c>
      <c r="G87" s="163"/>
      <c r="H87" s="162"/>
      <c r="I87" s="115">
        <f t="shared" si="27"/>
        <v>0</v>
      </c>
      <c r="J87" s="164"/>
      <c r="M87" s="161">
        <f t="shared" si="15"/>
        <v>45566</v>
      </c>
      <c r="N87" s="166"/>
      <c r="O87" s="166"/>
      <c r="P87" s="166"/>
      <c r="Q87" s="166"/>
      <c r="R87" s="166"/>
      <c r="S87" s="166"/>
      <c r="T87" s="166"/>
      <c r="U87" s="166"/>
      <c r="V87" s="166"/>
      <c r="W87" s="166"/>
      <c r="X87" s="166"/>
      <c r="Y87" s="166"/>
      <c r="Z87" s="166"/>
      <c r="AA87" s="166"/>
      <c r="AB87" s="166"/>
      <c r="AC87" s="137">
        <f t="shared" si="28"/>
        <v>0</v>
      </c>
      <c r="AD87" s="167"/>
    </row>
    <row r="88" spans="2:30" outlineLevel="1" x14ac:dyDescent="0.25">
      <c r="B88" s="160" t="str">
        <f>IF(C88&gt;0,IFERROR(_xlfn.IFS(D88&lt;=DATE(YEAR('Basisdaten zum Projekt'!$E$12),MONTH('Basisdaten zum Projekt'!$E$12),1),'Basisdaten zum Projekt'!$A$12,D88&lt;=DATE(YEAR('Basisdaten zum Projekt'!$E$13),MONTH('Basisdaten zum Projekt'!$E$13),1),'Basisdaten zum Projekt'!$A$13,D88&lt;=DATE(YEAR('Basisdaten zum Projekt'!$E$14),MONTH('Basisdaten zum Projekt'!$E$14),1),'Basisdaten zum Projekt'!$A$14,D88&lt;=DATE(YEAR('Basisdaten zum Projekt'!$E$15),MONTH('Basisdaten zum Projekt'!$E$15),1),'Basisdaten zum Projekt'!$A$15,D88&lt;=DATE(YEAR('Basisdaten zum Projekt'!$E$16),MONTH('Basisdaten zum Projekt'!$E$16),1),'Basisdaten zum Projekt'!$A$16),""),"")</f>
        <v>P2</v>
      </c>
      <c r="C88" s="160">
        <f>IF(C87&gt;0,C87+1,IF(DATE(YEAR('Basisdaten zum Projekt'!$C$5),MONTH('Basisdaten zum Projekt'!$C$5),1)=D88,1,0))</f>
        <v>32</v>
      </c>
      <c r="D88" s="161">
        <f t="shared" si="29"/>
        <v>45597</v>
      </c>
      <c r="E88" s="162"/>
      <c r="F88" s="115">
        <f t="shared" si="26"/>
        <v>0</v>
      </c>
      <c r="G88" s="163"/>
      <c r="H88" s="162"/>
      <c r="I88" s="115">
        <f t="shared" si="27"/>
        <v>0</v>
      </c>
      <c r="J88" s="164"/>
      <c r="M88" s="161">
        <f t="shared" si="15"/>
        <v>45597</v>
      </c>
      <c r="N88" s="166"/>
      <c r="O88" s="166"/>
      <c r="P88" s="166"/>
      <c r="Q88" s="166"/>
      <c r="R88" s="166"/>
      <c r="S88" s="166"/>
      <c r="T88" s="166"/>
      <c r="U88" s="166"/>
      <c r="V88" s="166"/>
      <c r="W88" s="166"/>
      <c r="X88" s="166"/>
      <c r="Y88" s="166"/>
      <c r="Z88" s="166"/>
      <c r="AA88" s="166"/>
      <c r="AB88" s="166"/>
      <c r="AC88" s="137">
        <f t="shared" si="28"/>
        <v>0</v>
      </c>
      <c r="AD88" s="167"/>
    </row>
    <row r="89" spans="2:30" outlineLevel="1" x14ac:dyDescent="0.25">
      <c r="B89" s="160" t="str">
        <f>IF(C89&gt;0,IFERROR(_xlfn.IFS(D89&lt;=DATE(YEAR('Basisdaten zum Projekt'!$E$12),MONTH('Basisdaten zum Projekt'!$E$12),1),'Basisdaten zum Projekt'!$A$12,D89&lt;=DATE(YEAR('Basisdaten zum Projekt'!$E$13),MONTH('Basisdaten zum Projekt'!$E$13),1),'Basisdaten zum Projekt'!$A$13,D89&lt;=DATE(YEAR('Basisdaten zum Projekt'!$E$14),MONTH('Basisdaten zum Projekt'!$E$14),1),'Basisdaten zum Projekt'!$A$14,D89&lt;=DATE(YEAR('Basisdaten zum Projekt'!$E$15),MONTH('Basisdaten zum Projekt'!$E$15),1),'Basisdaten zum Projekt'!$A$15,D89&lt;=DATE(YEAR('Basisdaten zum Projekt'!$E$16),MONTH('Basisdaten zum Projekt'!$E$16),1),'Basisdaten zum Projekt'!$A$16),""),"")</f>
        <v>P2</v>
      </c>
      <c r="C89" s="160">
        <f>IF(C88&gt;0,C88+1,IF(DATE(YEAR('Basisdaten zum Projekt'!$C$5),MONTH('Basisdaten zum Projekt'!$C$5),1)=D89,1,0))</f>
        <v>33</v>
      </c>
      <c r="D89" s="161">
        <f t="shared" si="29"/>
        <v>45627</v>
      </c>
      <c r="E89" s="162"/>
      <c r="F89" s="115">
        <f t="shared" si="26"/>
        <v>0</v>
      </c>
      <c r="G89" s="163"/>
      <c r="H89" s="162"/>
      <c r="I89" s="115">
        <f t="shared" si="27"/>
        <v>0</v>
      </c>
      <c r="J89" s="164"/>
      <c r="M89" s="161">
        <f t="shared" si="15"/>
        <v>45627</v>
      </c>
      <c r="N89" s="166"/>
      <c r="O89" s="166"/>
      <c r="P89" s="166"/>
      <c r="Q89" s="166"/>
      <c r="R89" s="166"/>
      <c r="S89" s="166"/>
      <c r="T89" s="166"/>
      <c r="U89" s="166"/>
      <c r="V89" s="166"/>
      <c r="W89" s="166"/>
      <c r="X89" s="166"/>
      <c r="Y89" s="166"/>
      <c r="Z89" s="166"/>
      <c r="AA89" s="166"/>
      <c r="AB89" s="166"/>
      <c r="AC89" s="137">
        <f t="shared" si="28"/>
        <v>0</v>
      </c>
      <c r="AD89" s="167"/>
    </row>
    <row r="90" spans="2:30" ht="15.75" thickBot="1" x14ac:dyDescent="0.3">
      <c r="B90" s="169"/>
      <c r="C90" s="170"/>
      <c r="D90" s="171">
        <f>D89</f>
        <v>45627</v>
      </c>
      <c r="E90" s="172"/>
      <c r="F90" s="173">
        <f>SUM(F78:F89)</f>
        <v>0</v>
      </c>
      <c r="G90" s="174">
        <f>SUM(G78:G89)</f>
        <v>0</v>
      </c>
      <c r="H90" s="187"/>
      <c r="I90" s="173">
        <f>SUM(I78:I89)</f>
        <v>0</v>
      </c>
      <c r="J90" s="174">
        <f>SUM(J78:J89)</f>
        <v>0</v>
      </c>
      <c r="M90" s="171">
        <f t="shared" si="15"/>
        <v>45627</v>
      </c>
      <c r="N90" s="177">
        <f>SUM(N78:N89)</f>
        <v>0</v>
      </c>
      <c r="O90" s="177">
        <f>SUM(O78:O89)</f>
        <v>0</v>
      </c>
      <c r="P90" s="177">
        <f>SUM(P78:P89)</f>
        <v>0</v>
      </c>
      <c r="Q90" s="177">
        <f>SUM(Q78:Q89)</f>
        <v>0</v>
      </c>
      <c r="R90" s="177">
        <f>SUM(R78:R89)</f>
        <v>0</v>
      </c>
      <c r="S90" s="177">
        <f t="shared" ref="S90:AB90" si="30">SUM(S78:S89)</f>
        <v>0</v>
      </c>
      <c r="T90" s="177">
        <f t="shared" si="30"/>
        <v>0</v>
      </c>
      <c r="U90" s="177">
        <f t="shared" si="30"/>
        <v>0</v>
      </c>
      <c r="V90" s="177">
        <f t="shared" si="30"/>
        <v>0</v>
      </c>
      <c r="W90" s="177">
        <f t="shared" si="30"/>
        <v>0</v>
      </c>
      <c r="X90" s="177">
        <f t="shared" si="30"/>
        <v>0</v>
      </c>
      <c r="Y90" s="177">
        <f t="shared" si="30"/>
        <v>0</v>
      </c>
      <c r="Z90" s="177">
        <f t="shared" si="30"/>
        <v>0</v>
      </c>
      <c r="AA90" s="177">
        <f t="shared" si="30"/>
        <v>0</v>
      </c>
      <c r="AB90" s="177">
        <f t="shared" si="30"/>
        <v>0</v>
      </c>
      <c r="AC90" s="177">
        <f>SUM(AC78:AC89)</f>
        <v>0</v>
      </c>
      <c r="AD90" s="167"/>
    </row>
    <row r="91" spans="2:30" ht="28.5" customHeight="1" x14ac:dyDescent="0.25">
      <c r="B91" s="19"/>
      <c r="C91" s="19"/>
      <c r="N91" s="178">
        <f>IFERROR(N90/$H$6,0)</f>
        <v>0</v>
      </c>
      <c r="O91" s="178">
        <f>IFERROR(O90/$H$6,0)</f>
        <v>0</v>
      </c>
      <c r="P91" s="178">
        <f>IFERROR(P90/$H$6,0)</f>
        <v>0</v>
      </c>
      <c r="Q91" s="178">
        <f>IFERROR(Q90/$H$6,0)</f>
        <v>0</v>
      </c>
      <c r="R91" s="178">
        <f>IFERROR(R90/$H$6,0)</f>
        <v>0</v>
      </c>
      <c r="S91" s="178">
        <f t="shared" ref="S91:AB91" si="31">IFERROR(S90/$H$6,0)</f>
        <v>0</v>
      </c>
      <c r="T91" s="178">
        <f t="shared" si="31"/>
        <v>0</v>
      </c>
      <c r="U91" s="178">
        <f t="shared" si="31"/>
        <v>0</v>
      </c>
      <c r="V91" s="178">
        <f t="shared" si="31"/>
        <v>0</v>
      </c>
      <c r="W91" s="178">
        <f t="shared" si="31"/>
        <v>0</v>
      </c>
      <c r="X91" s="178">
        <f t="shared" si="31"/>
        <v>0</v>
      </c>
      <c r="Y91" s="178">
        <f t="shared" si="31"/>
        <v>0</v>
      </c>
      <c r="Z91" s="178">
        <f t="shared" si="31"/>
        <v>0</v>
      </c>
      <c r="AA91" s="178">
        <f t="shared" si="31"/>
        <v>0</v>
      </c>
      <c r="AB91" s="178">
        <f t="shared" si="31"/>
        <v>0</v>
      </c>
      <c r="AC91" s="178">
        <f>IFERROR(AC90/$H$6,0)</f>
        <v>0</v>
      </c>
      <c r="AD91" s="180" t="s">
        <v>370</v>
      </c>
    </row>
    <row r="92" spans="2:30" ht="15.75" thickBot="1" x14ac:dyDescent="0.3">
      <c r="B92" s="19"/>
      <c r="C92" s="19"/>
      <c r="N92" s="181"/>
      <c r="O92" s="181"/>
      <c r="P92" s="181"/>
      <c r="Q92" s="181"/>
      <c r="R92" s="181"/>
      <c r="S92" s="281"/>
      <c r="T92" s="282"/>
      <c r="U92" s="283"/>
      <c r="V92" s="283"/>
      <c r="W92" s="283"/>
      <c r="X92" s="283"/>
      <c r="Y92" s="283"/>
      <c r="Z92" s="283"/>
      <c r="AA92" s="283"/>
      <c r="AB92" s="284"/>
      <c r="AC92" s="181"/>
      <c r="AD92" s="182"/>
    </row>
    <row r="93" spans="2:30" outlineLevel="1" x14ac:dyDescent="0.25">
      <c r="B93" s="160" t="str">
        <f>IF(C93&gt;0,IFERROR(_xlfn.IFS(D93&lt;=DATE(YEAR('Basisdaten zum Projekt'!$E$12),MONTH('Basisdaten zum Projekt'!$E$12),1),'Basisdaten zum Projekt'!$A$12,D93&lt;=DATE(YEAR('Basisdaten zum Projekt'!$E$13),MONTH('Basisdaten zum Projekt'!$E$13),1),'Basisdaten zum Projekt'!$A$13,D93&lt;=DATE(YEAR('Basisdaten zum Projekt'!$E$14),MONTH('Basisdaten zum Projekt'!$E$14),1),'Basisdaten zum Projekt'!$A$14,D93&lt;=DATE(YEAR('Basisdaten zum Projekt'!$E$15),MONTH('Basisdaten zum Projekt'!$E$15),1),'Basisdaten zum Projekt'!$A$15,D93&lt;=DATE(YEAR('Basisdaten zum Projekt'!$E$16),MONTH('Basisdaten zum Projekt'!$E$16),1),'Basisdaten zum Projekt'!$A$16),""),"")</f>
        <v>P2</v>
      </c>
      <c r="C93" s="160">
        <f>IF(C89&gt;0,C89+1,IF(DATE(YEAR('Basisdaten zum Projekt'!$C$5),MONTH('Basisdaten zum Projekt'!$C$5),1)=D93,1,0))</f>
        <v>34</v>
      </c>
      <c r="D93" s="161">
        <f>DATE(YEAR(D89),MONTH(D89)+1,DAY(D89))</f>
        <v>45658</v>
      </c>
      <c r="E93" s="183"/>
      <c r="F93" s="184">
        <f t="shared" ref="F93:F104" si="32">215/12*E93</f>
        <v>0</v>
      </c>
      <c r="G93" s="185"/>
      <c r="H93" s="183"/>
      <c r="I93" s="184">
        <f t="shared" ref="I93:I104" si="33">215/12*H93</f>
        <v>0</v>
      </c>
      <c r="J93" s="186"/>
      <c r="M93" s="161">
        <f t="shared" si="15"/>
        <v>45658</v>
      </c>
      <c r="N93" s="166"/>
      <c r="O93" s="166"/>
      <c r="P93" s="166"/>
      <c r="Q93" s="166"/>
      <c r="R93" s="166"/>
      <c r="S93" s="166"/>
      <c r="T93" s="166"/>
      <c r="U93" s="166"/>
      <c r="V93" s="166"/>
      <c r="W93" s="166"/>
      <c r="X93" s="166"/>
      <c r="Y93" s="166"/>
      <c r="Z93" s="166"/>
      <c r="AA93" s="166"/>
      <c r="AB93" s="166"/>
      <c r="AC93" s="137">
        <f t="shared" ref="AC93:AC104" si="34">SUM(N93:AB93)</f>
        <v>0</v>
      </c>
      <c r="AD93" s="167"/>
    </row>
    <row r="94" spans="2:30" outlineLevel="1" x14ac:dyDescent="0.25">
      <c r="B94" s="160" t="str">
        <f>IF(C94&gt;0,IFERROR(_xlfn.IFS(D94&lt;=DATE(YEAR('Basisdaten zum Projekt'!$E$12),MONTH('Basisdaten zum Projekt'!$E$12),1),'Basisdaten zum Projekt'!$A$12,D94&lt;=DATE(YEAR('Basisdaten zum Projekt'!$E$13),MONTH('Basisdaten zum Projekt'!$E$13),1),'Basisdaten zum Projekt'!$A$13,D94&lt;=DATE(YEAR('Basisdaten zum Projekt'!$E$14),MONTH('Basisdaten zum Projekt'!$E$14),1),'Basisdaten zum Projekt'!$A$14,D94&lt;=DATE(YEAR('Basisdaten zum Projekt'!$E$15),MONTH('Basisdaten zum Projekt'!$E$15),1),'Basisdaten zum Projekt'!$A$15,D94&lt;=DATE(YEAR('Basisdaten zum Projekt'!$E$16),MONTH('Basisdaten zum Projekt'!$E$16),1),'Basisdaten zum Projekt'!$A$16),""),"")</f>
        <v>P2</v>
      </c>
      <c r="C94" s="160">
        <f>IF(C93&gt;0,C93+1,IF(DATE(YEAR('Basisdaten zum Projekt'!$C$5),MONTH('Basisdaten zum Projekt'!$C$5),1)=D94,1,0))</f>
        <v>35</v>
      </c>
      <c r="D94" s="161">
        <f t="shared" ref="D94:D104" si="35">DATE(YEAR(D93),MONTH(D93)+1,DAY(D93))</f>
        <v>45689</v>
      </c>
      <c r="E94" s="162"/>
      <c r="F94" s="115">
        <f t="shared" si="32"/>
        <v>0</v>
      </c>
      <c r="G94" s="163"/>
      <c r="H94" s="162"/>
      <c r="I94" s="115">
        <f t="shared" si="33"/>
        <v>0</v>
      </c>
      <c r="J94" s="164"/>
      <c r="M94" s="161">
        <f t="shared" si="15"/>
        <v>45689</v>
      </c>
      <c r="N94" s="166"/>
      <c r="O94" s="166"/>
      <c r="P94" s="166"/>
      <c r="Q94" s="166"/>
      <c r="R94" s="166"/>
      <c r="S94" s="166"/>
      <c r="T94" s="166"/>
      <c r="U94" s="166"/>
      <c r="V94" s="166"/>
      <c r="W94" s="166"/>
      <c r="X94" s="166"/>
      <c r="Y94" s="166"/>
      <c r="Z94" s="166"/>
      <c r="AA94" s="166"/>
      <c r="AB94" s="166"/>
      <c r="AC94" s="137">
        <f t="shared" si="34"/>
        <v>0</v>
      </c>
      <c r="AD94" s="167"/>
    </row>
    <row r="95" spans="2:30" outlineLevel="1" x14ac:dyDescent="0.25">
      <c r="B95" s="160" t="str">
        <f>IF(C95&gt;0,IFERROR(_xlfn.IFS(D95&lt;=DATE(YEAR('Basisdaten zum Projekt'!$E$12),MONTH('Basisdaten zum Projekt'!$E$12),1),'Basisdaten zum Projekt'!$A$12,D95&lt;=DATE(YEAR('Basisdaten zum Projekt'!$E$13),MONTH('Basisdaten zum Projekt'!$E$13),1),'Basisdaten zum Projekt'!$A$13,D95&lt;=DATE(YEAR('Basisdaten zum Projekt'!$E$14),MONTH('Basisdaten zum Projekt'!$E$14),1),'Basisdaten zum Projekt'!$A$14,D95&lt;=DATE(YEAR('Basisdaten zum Projekt'!$E$15),MONTH('Basisdaten zum Projekt'!$E$15),1),'Basisdaten zum Projekt'!$A$15,D95&lt;=DATE(YEAR('Basisdaten zum Projekt'!$E$16),MONTH('Basisdaten zum Projekt'!$E$16),1),'Basisdaten zum Projekt'!$A$16),""),"")</f>
        <v>P2</v>
      </c>
      <c r="C95" s="160">
        <f>IF(C94&gt;0,C94+1,IF(DATE(YEAR('Basisdaten zum Projekt'!$C$5),MONTH('Basisdaten zum Projekt'!$C$5),1)=D95,1,0))</f>
        <v>36</v>
      </c>
      <c r="D95" s="161">
        <f t="shared" si="35"/>
        <v>45717</v>
      </c>
      <c r="E95" s="162"/>
      <c r="F95" s="115">
        <f t="shared" si="32"/>
        <v>0</v>
      </c>
      <c r="G95" s="163"/>
      <c r="H95" s="162"/>
      <c r="I95" s="115">
        <f t="shared" si="33"/>
        <v>0</v>
      </c>
      <c r="J95" s="164"/>
      <c r="M95" s="161">
        <f t="shared" si="15"/>
        <v>45717</v>
      </c>
      <c r="N95" s="166"/>
      <c r="O95" s="166"/>
      <c r="P95" s="166"/>
      <c r="Q95" s="166"/>
      <c r="R95" s="166"/>
      <c r="S95" s="166"/>
      <c r="T95" s="166"/>
      <c r="U95" s="166"/>
      <c r="V95" s="166"/>
      <c r="W95" s="166"/>
      <c r="X95" s="166"/>
      <c r="Y95" s="166"/>
      <c r="Z95" s="166"/>
      <c r="AA95" s="166"/>
      <c r="AB95" s="166"/>
      <c r="AC95" s="137">
        <f t="shared" si="34"/>
        <v>0</v>
      </c>
      <c r="AD95" s="167"/>
    </row>
    <row r="96" spans="2:30" outlineLevel="1" x14ac:dyDescent="0.25">
      <c r="B96" s="160" t="str">
        <f>IF(C96&gt;0,IFERROR(_xlfn.IFS(D96&lt;=DATE(YEAR('Basisdaten zum Projekt'!$E$12),MONTH('Basisdaten zum Projekt'!$E$12),1),'Basisdaten zum Projekt'!$A$12,D96&lt;=DATE(YEAR('Basisdaten zum Projekt'!$E$13),MONTH('Basisdaten zum Projekt'!$E$13),1),'Basisdaten zum Projekt'!$A$13,D96&lt;=DATE(YEAR('Basisdaten zum Projekt'!$E$14),MONTH('Basisdaten zum Projekt'!$E$14),1),'Basisdaten zum Projekt'!$A$14,D96&lt;=DATE(YEAR('Basisdaten zum Projekt'!$E$15),MONTH('Basisdaten zum Projekt'!$E$15),1),'Basisdaten zum Projekt'!$A$15,D96&lt;=DATE(YEAR('Basisdaten zum Projekt'!$E$16),MONTH('Basisdaten zum Projekt'!$E$16),1),'Basisdaten zum Projekt'!$A$16),""),"")</f>
        <v/>
      </c>
      <c r="C96" s="160">
        <f>IF(C95&gt;0,C95+1,IF(DATE(YEAR('Basisdaten zum Projekt'!$C$5),MONTH('Basisdaten zum Projekt'!$C$5),1)=D96,1,0))</f>
        <v>37</v>
      </c>
      <c r="D96" s="161">
        <f t="shared" si="35"/>
        <v>45748</v>
      </c>
      <c r="E96" s="162"/>
      <c r="F96" s="115">
        <f t="shared" si="32"/>
        <v>0</v>
      </c>
      <c r="G96" s="163"/>
      <c r="H96" s="162"/>
      <c r="I96" s="115">
        <f t="shared" si="33"/>
        <v>0</v>
      </c>
      <c r="J96" s="164"/>
      <c r="M96" s="161">
        <f t="shared" si="15"/>
        <v>45748</v>
      </c>
      <c r="N96" s="166"/>
      <c r="O96" s="166"/>
      <c r="P96" s="166"/>
      <c r="Q96" s="166"/>
      <c r="R96" s="166"/>
      <c r="S96" s="166"/>
      <c r="T96" s="166"/>
      <c r="U96" s="166"/>
      <c r="V96" s="166"/>
      <c r="W96" s="166"/>
      <c r="X96" s="166"/>
      <c r="Y96" s="166"/>
      <c r="Z96" s="166"/>
      <c r="AA96" s="166"/>
      <c r="AB96" s="166"/>
      <c r="AC96" s="137">
        <f t="shared" si="34"/>
        <v>0</v>
      </c>
      <c r="AD96" s="167"/>
    </row>
    <row r="97" spans="2:30" outlineLevel="1" x14ac:dyDescent="0.25">
      <c r="B97" s="160" t="str">
        <f>IF(C97&gt;0,IFERROR(_xlfn.IFS(D97&lt;=DATE(YEAR('Basisdaten zum Projekt'!$E$12),MONTH('Basisdaten zum Projekt'!$E$12),1),'Basisdaten zum Projekt'!$A$12,D97&lt;=DATE(YEAR('Basisdaten zum Projekt'!$E$13),MONTH('Basisdaten zum Projekt'!$E$13),1),'Basisdaten zum Projekt'!$A$13,D97&lt;=DATE(YEAR('Basisdaten zum Projekt'!$E$14),MONTH('Basisdaten zum Projekt'!$E$14),1),'Basisdaten zum Projekt'!$A$14,D97&lt;=DATE(YEAR('Basisdaten zum Projekt'!$E$15),MONTH('Basisdaten zum Projekt'!$E$15),1),'Basisdaten zum Projekt'!$A$15,D97&lt;=DATE(YEAR('Basisdaten zum Projekt'!$E$16),MONTH('Basisdaten zum Projekt'!$E$16),1),'Basisdaten zum Projekt'!$A$16),""),"")</f>
        <v/>
      </c>
      <c r="C97" s="160">
        <f>IF(C96&gt;0,C96+1,IF(DATE(YEAR('Basisdaten zum Projekt'!$C$5),MONTH('Basisdaten zum Projekt'!$C$5),1)=D97,1,0))</f>
        <v>38</v>
      </c>
      <c r="D97" s="161">
        <f t="shared" si="35"/>
        <v>45778</v>
      </c>
      <c r="E97" s="162"/>
      <c r="F97" s="115">
        <f t="shared" si="32"/>
        <v>0</v>
      </c>
      <c r="G97" s="163"/>
      <c r="H97" s="162"/>
      <c r="I97" s="115">
        <f t="shared" si="33"/>
        <v>0</v>
      </c>
      <c r="J97" s="164"/>
      <c r="M97" s="161">
        <f t="shared" si="15"/>
        <v>45778</v>
      </c>
      <c r="N97" s="166"/>
      <c r="O97" s="166"/>
      <c r="P97" s="166"/>
      <c r="Q97" s="166"/>
      <c r="R97" s="166"/>
      <c r="S97" s="166"/>
      <c r="T97" s="166"/>
      <c r="U97" s="166"/>
      <c r="V97" s="166"/>
      <c r="W97" s="166"/>
      <c r="X97" s="166"/>
      <c r="Y97" s="166"/>
      <c r="Z97" s="166"/>
      <c r="AA97" s="166"/>
      <c r="AB97" s="166"/>
      <c r="AC97" s="137">
        <f t="shared" si="34"/>
        <v>0</v>
      </c>
      <c r="AD97" s="167"/>
    </row>
    <row r="98" spans="2:30" outlineLevel="1" x14ac:dyDescent="0.25">
      <c r="B98" s="160" t="str">
        <f>IF(C98&gt;0,IFERROR(_xlfn.IFS(D98&lt;=DATE(YEAR('Basisdaten zum Projekt'!$E$12),MONTH('Basisdaten zum Projekt'!$E$12),1),'Basisdaten zum Projekt'!$A$12,D98&lt;=DATE(YEAR('Basisdaten zum Projekt'!$E$13),MONTH('Basisdaten zum Projekt'!$E$13),1),'Basisdaten zum Projekt'!$A$13,D98&lt;=DATE(YEAR('Basisdaten zum Projekt'!$E$14),MONTH('Basisdaten zum Projekt'!$E$14),1),'Basisdaten zum Projekt'!$A$14,D98&lt;=DATE(YEAR('Basisdaten zum Projekt'!$E$15),MONTH('Basisdaten zum Projekt'!$E$15),1),'Basisdaten zum Projekt'!$A$15,D98&lt;=DATE(YEAR('Basisdaten zum Projekt'!$E$16),MONTH('Basisdaten zum Projekt'!$E$16),1),'Basisdaten zum Projekt'!$A$16),""),"")</f>
        <v/>
      </c>
      <c r="C98" s="160">
        <f>IF(C97&gt;0,C97+1,IF(DATE(YEAR('Basisdaten zum Projekt'!$C$5),MONTH('Basisdaten zum Projekt'!$C$5),1)=D98,1,0))</f>
        <v>39</v>
      </c>
      <c r="D98" s="161">
        <f t="shared" si="35"/>
        <v>45809</v>
      </c>
      <c r="E98" s="162"/>
      <c r="F98" s="115">
        <f t="shared" si="32"/>
        <v>0</v>
      </c>
      <c r="G98" s="163"/>
      <c r="H98" s="162"/>
      <c r="I98" s="115">
        <f t="shared" si="33"/>
        <v>0</v>
      </c>
      <c r="J98" s="164"/>
      <c r="M98" s="161">
        <f t="shared" si="15"/>
        <v>45809</v>
      </c>
      <c r="N98" s="166"/>
      <c r="O98" s="166"/>
      <c r="P98" s="166"/>
      <c r="Q98" s="166"/>
      <c r="R98" s="166"/>
      <c r="S98" s="166"/>
      <c r="T98" s="166"/>
      <c r="U98" s="166"/>
      <c r="V98" s="166"/>
      <c r="W98" s="166"/>
      <c r="X98" s="166"/>
      <c r="Y98" s="166"/>
      <c r="Z98" s="166"/>
      <c r="AA98" s="166"/>
      <c r="AB98" s="166"/>
      <c r="AC98" s="137">
        <f t="shared" si="34"/>
        <v>0</v>
      </c>
      <c r="AD98" s="167"/>
    </row>
    <row r="99" spans="2:30" outlineLevel="1" x14ac:dyDescent="0.25">
      <c r="B99" s="160" t="str">
        <f>IF(C99&gt;0,IFERROR(_xlfn.IFS(D99&lt;=DATE(YEAR('Basisdaten zum Projekt'!$E$12),MONTH('Basisdaten zum Projekt'!$E$12),1),'Basisdaten zum Projekt'!$A$12,D99&lt;=DATE(YEAR('Basisdaten zum Projekt'!$E$13),MONTH('Basisdaten zum Projekt'!$E$13),1),'Basisdaten zum Projekt'!$A$13,D99&lt;=DATE(YEAR('Basisdaten zum Projekt'!$E$14),MONTH('Basisdaten zum Projekt'!$E$14),1),'Basisdaten zum Projekt'!$A$14,D99&lt;=DATE(YEAR('Basisdaten zum Projekt'!$E$15),MONTH('Basisdaten zum Projekt'!$E$15),1),'Basisdaten zum Projekt'!$A$15,D99&lt;=DATE(YEAR('Basisdaten zum Projekt'!$E$16),MONTH('Basisdaten zum Projekt'!$E$16),1),'Basisdaten zum Projekt'!$A$16),""),"")</f>
        <v/>
      </c>
      <c r="C99" s="160">
        <f>IF(C98&gt;0,C98+1,IF(DATE(YEAR('Basisdaten zum Projekt'!$C$5),MONTH('Basisdaten zum Projekt'!$C$5),1)=D99,1,0))</f>
        <v>40</v>
      </c>
      <c r="D99" s="161">
        <f t="shared" si="35"/>
        <v>45839</v>
      </c>
      <c r="E99" s="162"/>
      <c r="F99" s="115">
        <f t="shared" si="32"/>
        <v>0</v>
      </c>
      <c r="G99" s="163"/>
      <c r="H99" s="162"/>
      <c r="I99" s="115">
        <f t="shared" si="33"/>
        <v>0</v>
      </c>
      <c r="J99" s="164"/>
      <c r="M99" s="161">
        <f t="shared" si="15"/>
        <v>45839</v>
      </c>
      <c r="N99" s="166"/>
      <c r="O99" s="166"/>
      <c r="P99" s="166"/>
      <c r="Q99" s="166"/>
      <c r="R99" s="166"/>
      <c r="S99" s="166"/>
      <c r="T99" s="166"/>
      <c r="U99" s="166"/>
      <c r="V99" s="166"/>
      <c r="W99" s="166"/>
      <c r="X99" s="166"/>
      <c r="Y99" s="166"/>
      <c r="Z99" s="166"/>
      <c r="AA99" s="166"/>
      <c r="AB99" s="166"/>
      <c r="AC99" s="137">
        <f t="shared" si="34"/>
        <v>0</v>
      </c>
      <c r="AD99" s="167"/>
    </row>
    <row r="100" spans="2:30" outlineLevel="1" x14ac:dyDescent="0.25">
      <c r="B100" s="160" t="str">
        <f>IF(C100&gt;0,IFERROR(_xlfn.IFS(D100&lt;=DATE(YEAR('Basisdaten zum Projekt'!$E$12),MONTH('Basisdaten zum Projekt'!$E$12),1),'Basisdaten zum Projekt'!$A$12,D100&lt;=DATE(YEAR('Basisdaten zum Projekt'!$E$13),MONTH('Basisdaten zum Projekt'!$E$13),1),'Basisdaten zum Projekt'!$A$13,D100&lt;=DATE(YEAR('Basisdaten zum Projekt'!$E$14),MONTH('Basisdaten zum Projekt'!$E$14),1),'Basisdaten zum Projekt'!$A$14,D100&lt;=DATE(YEAR('Basisdaten zum Projekt'!$E$15),MONTH('Basisdaten zum Projekt'!$E$15),1),'Basisdaten zum Projekt'!$A$15,D100&lt;=DATE(YEAR('Basisdaten zum Projekt'!$E$16),MONTH('Basisdaten zum Projekt'!$E$16),1),'Basisdaten zum Projekt'!$A$16),""),"")</f>
        <v/>
      </c>
      <c r="C100" s="160">
        <f>IF(C99&gt;0,C99+1,IF(DATE(YEAR('Basisdaten zum Projekt'!$C$5),MONTH('Basisdaten zum Projekt'!$C$5),1)=D100,1,0))</f>
        <v>41</v>
      </c>
      <c r="D100" s="161">
        <f t="shared" si="35"/>
        <v>45870</v>
      </c>
      <c r="E100" s="162"/>
      <c r="F100" s="115">
        <f t="shared" si="32"/>
        <v>0</v>
      </c>
      <c r="G100" s="163"/>
      <c r="H100" s="162"/>
      <c r="I100" s="115">
        <f t="shared" si="33"/>
        <v>0</v>
      </c>
      <c r="J100" s="164"/>
      <c r="M100" s="161">
        <f t="shared" si="15"/>
        <v>45870</v>
      </c>
      <c r="N100" s="166"/>
      <c r="O100" s="166"/>
      <c r="P100" s="166"/>
      <c r="Q100" s="166"/>
      <c r="R100" s="166"/>
      <c r="S100" s="166"/>
      <c r="T100" s="166"/>
      <c r="U100" s="166"/>
      <c r="V100" s="166"/>
      <c r="W100" s="166"/>
      <c r="X100" s="166"/>
      <c r="Y100" s="166"/>
      <c r="Z100" s="166"/>
      <c r="AA100" s="166"/>
      <c r="AB100" s="166"/>
      <c r="AC100" s="137">
        <f t="shared" si="34"/>
        <v>0</v>
      </c>
      <c r="AD100" s="167"/>
    </row>
    <row r="101" spans="2:30" outlineLevel="1" x14ac:dyDescent="0.25">
      <c r="B101" s="160" t="str">
        <f>IF(C101&gt;0,IFERROR(_xlfn.IFS(D101&lt;=DATE(YEAR('Basisdaten zum Projekt'!$E$12),MONTH('Basisdaten zum Projekt'!$E$12),1),'Basisdaten zum Projekt'!$A$12,D101&lt;=DATE(YEAR('Basisdaten zum Projekt'!$E$13),MONTH('Basisdaten zum Projekt'!$E$13),1),'Basisdaten zum Projekt'!$A$13,D101&lt;=DATE(YEAR('Basisdaten zum Projekt'!$E$14),MONTH('Basisdaten zum Projekt'!$E$14),1),'Basisdaten zum Projekt'!$A$14,D101&lt;=DATE(YEAR('Basisdaten zum Projekt'!$E$15),MONTH('Basisdaten zum Projekt'!$E$15),1),'Basisdaten zum Projekt'!$A$15,D101&lt;=DATE(YEAR('Basisdaten zum Projekt'!$E$16),MONTH('Basisdaten zum Projekt'!$E$16),1),'Basisdaten zum Projekt'!$A$16),""),"")</f>
        <v/>
      </c>
      <c r="C101" s="160">
        <f>IF(C100&gt;0,C100+1,IF(DATE(YEAR('Basisdaten zum Projekt'!$C$5),MONTH('Basisdaten zum Projekt'!$C$5),1)=D101,1,0))</f>
        <v>42</v>
      </c>
      <c r="D101" s="161">
        <f t="shared" si="35"/>
        <v>45901</v>
      </c>
      <c r="E101" s="162"/>
      <c r="F101" s="115">
        <f t="shared" si="32"/>
        <v>0</v>
      </c>
      <c r="G101" s="163"/>
      <c r="H101" s="162"/>
      <c r="I101" s="115">
        <f t="shared" si="33"/>
        <v>0</v>
      </c>
      <c r="J101" s="164"/>
      <c r="M101" s="161">
        <f t="shared" si="15"/>
        <v>45901</v>
      </c>
      <c r="N101" s="166"/>
      <c r="O101" s="166"/>
      <c r="P101" s="166"/>
      <c r="Q101" s="166"/>
      <c r="R101" s="166"/>
      <c r="S101" s="166"/>
      <c r="T101" s="166"/>
      <c r="U101" s="166"/>
      <c r="V101" s="166"/>
      <c r="W101" s="166"/>
      <c r="X101" s="166"/>
      <c r="Y101" s="166"/>
      <c r="Z101" s="166"/>
      <c r="AA101" s="166"/>
      <c r="AB101" s="166"/>
      <c r="AC101" s="137">
        <f t="shared" si="34"/>
        <v>0</v>
      </c>
      <c r="AD101" s="167"/>
    </row>
    <row r="102" spans="2:30" outlineLevel="1" x14ac:dyDescent="0.25">
      <c r="B102" s="160" t="str">
        <f>IF(C102&gt;0,IFERROR(_xlfn.IFS(D102&lt;=DATE(YEAR('Basisdaten zum Projekt'!$E$12),MONTH('Basisdaten zum Projekt'!$E$12),1),'Basisdaten zum Projekt'!$A$12,D102&lt;=DATE(YEAR('Basisdaten zum Projekt'!$E$13),MONTH('Basisdaten zum Projekt'!$E$13),1),'Basisdaten zum Projekt'!$A$13,D102&lt;=DATE(YEAR('Basisdaten zum Projekt'!$E$14),MONTH('Basisdaten zum Projekt'!$E$14),1),'Basisdaten zum Projekt'!$A$14,D102&lt;=DATE(YEAR('Basisdaten zum Projekt'!$E$15),MONTH('Basisdaten zum Projekt'!$E$15),1),'Basisdaten zum Projekt'!$A$15,D102&lt;=DATE(YEAR('Basisdaten zum Projekt'!$E$16),MONTH('Basisdaten zum Projekt'!$E$16),1),'Basisdaten zum Projekt'!$A$16),""),"")</f>
        <v/>
      </c>
      <c r="C102" s="160">
        <f>IF(C101&gt;0,C101+1,IF(DATE(YEAR('Basisdaten zum Projekt'!$C$5),MONTH('Basisdaten zum Projekt'!$C$5),1)=D102,1,0))</f>
        <v>43</v>
      </c>
      <c r="D102" s="161">
        <f t="shared" si="35"/>
        <v>45931</v>
      </c>
      <c r="E102" s="162"/>
      <c r="F102" s="115">
        <f t="shared" si="32"/>
        <v>0</v>
      </c>
      <c r="G102" s="163"/>
      <c r="H102" s="162"/>
      <c r="I102" s="115">
        <f t="shared" si="33"/>
        <v>0</v>
      </c>
      <c r="J102" s="164"/>
      <c r="M102" s="161">
        <f t="shared" si="15"/>
        <v>45931</v>
      </c>
      <c r="N102" s="166"/>
      <c r="O102" s="166"/>
      <c r="P102" s="166"/>
      <c r="Q102" s="166"/>
      <c r="R102" s="166"/>
      <c r="S102" s="166"/>
      <c r="T102" s="166"/>
      <c r="U102" s="166"/>
      <c r="V102" s="166"/>
      <c r="W102" s="166"/>
      <c r="X102" s="166"/>
      <c r="Y102" s="166"/>
      <c r="Z102" s="166"/>
      <c r="AA102" s="166"/>
      <c r="AB102" s="166"/>
      <c r="AC102" s="137">
        <f t="shared" si="34"/>
        <v>0</v>
      </c>
      <c r="AD102" s="167"/>
    </row>
    <row r="103" spans="2:30" outlineLevel="1" x14ac:dyDescent="0.25">
      <c r="B103" s="160" t="str">
        <f>IF(C103&gt;0,IFERROR(_xlfn.IFS(D103&lt;=DATE(YEAR('Basisdaten zum Projekt'!$E$12),MONTH('Basisdaten zum Projekt'!$E$12),1),'Basisdaten zum Projekt'!$A$12,D103&lt;=DATE(YEAR('Basisdaten zum Projekt'!$E$13),MONTH('Basisdaten zum Projekt'!$E$13),1),'Basisdaten zum Projekt'!$A$13,D103&lt;=DATE(YEAR('Basisdaten zum Projekt'!$E$14),MONTH('Basisdaten zum Projekt'!$E$14),1),'Basisdaten zum Projekt'!$A$14,D103&lt;=DATE(YEAR('Basisdaten zum Projekt'!$E$15),MONTH('Basisdaten zum Projekt'!$E$15),1),'Basisdaten zum Projekt'!$A$15,D103&lt;=DATE(YEAR('Basisdaten zum Projekt'!$E$16),MONTH('Basisdaten zum Projekt'!$E$16),1),'Basisdaten zum Projekt'!$A$16),""),"")</f>
        <v/>
      </c>
      <c r="C103" s="160">
        <f>IF(C102&gt;0,C102+1,IF(DATE(YEAR('Basisdaten zum Projekt'!$C$5),MONTH('Basisdaten zum Projekt'!$C$5),1)=D103,1,0))</f>
        <v>44</v>
      </c>
      <c r="D103" s="161">
        <f t="shared" si="35"/>
        <v>45962</v>
      </c>
      <c r="E103" s="162"/>
      <c r="F103" s="115">
        <f t="shared" si="32"/>
        <v>0</v>
      </c>
      <c r="G103" s="163"/>
      <c r="H103" s="162"/>
      <c r="I103" s="115">
        <f t="shared" si="33"/>
        <v>0</v>
      </c>
      <c r="J103" s="164"/>
      <c r="M103" s="161">
        <f t="shared" si="15"/>
        <v>45962</v>
      </c>
      <c r="N103" s="166"/>
      <c r="O103" s="166"/>
      <c r="P103" s="166"/>
      <c r="Q103" s="166"/>
      <c r="R103" s="166"/>
      <c r="S103" s="166"/>
      <c r="T103" s="166"/>
      <c r="U103" s="166"/>
      <c r="V103" s="166"/>
      <c r="W103" s="166"/>
      <c r="X103" s="166"/>
      <c r="Y103" s="166"/>
      <c r="Z103" s="166"/>
      <c r="AA103" s="166"/>
      <c r="AB103" s="166"/>
      <c r="AC103" s="137">
        <f t="shared" si="34"/>
        <v>0</v>
      </c>
      <c r="AD103" s="167"/>
    </row>
    <row r="104" spans="2:30" outlineLevel="1" x14ac:dyDescent="0.25">
      <c r="B104" s="160" t="str">
        <f>IF(C104&gt;0,IFERROR(_xlfn.IFS(D104&lt;=DATE(YEAR('Basisdaten zum Projekt'!$E$12),MONTH('Basisdaten zum Projekt'!$E$12),1),'Basisdaten zum Projekt'!$A$12,D104&lt;=DATE(YEAR('Basisdaten zum Projekt'!$E$13),MONTH('Basisdaten zum Projekt'!$E$13),1),'Basisdaten zum Projekt'!$A$13,D104&lt;=DATE(YEAR('Basisdaten zum Projekt'!$E$14),MONTH('Basisdaten zum Projekt'!$E$14),1),'Basisdaten zum Projekt'!$A$14,D104&lt;=DATE(YEAR('Basisdaten zum Projekt'!$E$15),MONTH('Basisdaten zum Projekt'!$E$15),1),'Basisdaten zum Projekt'!$A$15,D104&lt;=DATE(YEAR('Basisdaten zum Projekt'!$E$16),MONTH('Basisdaten zum Projekt'!$E$16),1),'Basisdaten zum Projekt'!$A$16),""),"")</f>
        <v/>
      </c>
      <c r="C104" s="160">
        <f>IF(C103&gt;0,C103+1,IF(DATE(YEAR('Basisdaten zum Projekt'!$C$5),MONTH('Basisdaten zum Projekt'!$C$5),1)=D104,1,0))</f>
        <v>45</v>
      </c>
      <c r="D104" s="161">
        <f t="shared" si="35"/>
        <v>45992</v>
      </c>
      <c r="E104" s="162"/>
      <c r="F104" s="115">
        <f t="shared" si="32"/>
        <v>0</v>
      </c>
      <c r="G104" s="163"/>
      <c r="H104" s="162"/>
      <c r="I104" s="115">
        <f t="shared" si="33"/>
        <v>0</v>
      </c>
      <c r="J104" s="164"/>
      <c r="M104" s="161">
        <f t="shared" si="15"/>
        <v>45992</v>
      </c>
      <c r="N104" s="166"/>
      <c r="O104" s="166"/>
      <c r="P104" s="166"/>
      <c r="Q104" s="166"/>
      <c r="R104" s="166"/>
      <c r="S104" s="166"/>
      <c r="T104" s="166"/>
      <c r="U104" s="166"/>
      <c r="V104" s="166"/>
      <c r="W104" s="166"/>
      <c r="X104" s="166"/>
      <c r="Y104" s="166"/>
      <c r="Z104" s="166"/>
      <c r="AA104" s="166"/>
      <c r="AB104" s="166"/>
      <c r="AC104" s="137">
        <f t="shared" si="34"/>
        <v>0</v>
      </c>
      <c r="AD104" s="167"/>
    </row>
    <row r="105" spans="2:30" ht="15.75" thickBot="1" x14ac:dyDescent="0.3">
      <c r="B105" s="169"/>
      <c r="C105" s="170"/>
      <c r="D105" s="171">
        <f>D104</f>
        <v>45992</v>
      </c>
      <c r="E105" s="172"/>
      <c r="F105" s="173">
        <f>SUM(F93:F104)</f>
        <v>0</v>
      </c>
      <c r="G105" s="174">
        <f>SUM(G93:G104)</f>
        <v>0</v>
      </c>
      <c r="H105" s="175"/>
      <c r="I105" s="173">
        <f>SUM(I93:I104)</f>
        <v>0</v>
      </c>
      <c r="J105" s="174">
        <f>SUM(J93:J104)</f>
        <v>0</v>
      </c>
      <c r="M105" s="171">
        <f t="shared" si="15"/>
        <v>45992</v>
      </c>
      <c r="N105" s="177">
        <f>SUM(N93:N104)</f>
        <v>0</v>
      </c>
      <c r="O105" s="177">
        <f>SUM(O93:O104)</f>
        <v>0</v>
      </c>
      <c r="P105" s="177">
        <f>SUM(P93:P104)</f>
        <v>0</v>
      </c>
      <c r="Q105" s="177">
        <f>SUM(Q93:Q104)</f>
        <v>0</v>
      </c>
      <c r="R105" s="177">
        <f>SUM(R93:R104)</f>
        <v>0</v>
      </c>
      <c r="S105" s="177">
        <f t="shared" ref="S105:AB105" si="36">SUM(S93:S104)</f>
        <v>0</v>
      </c>
      <c r="T105" s="177">
        <f t="shared" si="36"/>
        <v>0</v>
      </c>
      <c r="U105" s="177">
        <f t="shared" si="36"/>
        <v>0</v>
      </c>
      <c r="V105" s="177">
        <f t="shared" si="36"/>
        <v>0</v>
      </c>
      <c r="W105" s="177">
        <f t="shared" si="36"/>
        <v>0</v>
      </c>
      <c r="X105" s="177">
        <f t="shared" si="36"/>
        <v>0</v>
      </c>
      <c r="Y105" s="177">
        <f t="shared" si="36"/>
        <v>0</v>
      </c>
      <c r="Z105" s="177">
        <f t="shared" si="36"/>
        <v>0</v>
      </c>
      <c r="AA105" s="177">
        <f t="shared" si="36"/>
        <v>0</v>
      </c>
      <c r="AB105" s="177">
        <f t="shared" si="36"/>
        <v>0</v>
      </c>
      <c r="AC105" s="177">
        <f>SUM(AC93:AC104)</f>
        <v>0</v>
      </c>
      <c r="AD105" s="167"/>
    </row>
    <row r="106" spans="2:30" ht="28.5" customHeight="1" x14ac:dyDescent="0.25">
      <c r="B106" s="19"/>
      <c r="C106" s="19"/>
      <c r="N106" s="178">
        <f>IFERROR(N105/$H$6,0)</f>
        <v>0</v>
      </c>
      <c r="O106" s="178">
        <f>IFERROR(O105/$H$6,0)</f>
        <v>0</v>
      </c>
      <c r="P106" s="178">
        <f>IFERROR(P105/$H$6,0)</f>
        <v>0</v>
      </c>
      <c r="Q106" s="178">
        <f>IFERROR(Q105/$H$6,0)</f>
        <v>0</v>
      </c>
      <c r="R106" s="178">
        <f>IFERROR(R105/$H$6,0)</f>
        <v>0</v>
      </c>
      <c r="S106" s="178">
        <f t="shared" ref="S106:AB106" si="37">IFERROR(S105/$H$6,0)</f>
        <v>0</v>
      </c>
      <c r="T106" s="178">
        <f t="shared" si="37"/>
        <v>0</v>
      </c>
      <c r="U106" s="178">
        <f t="shared" si="37"/>
        <v>0</v>
      </c>
      <c r="V106" s="178">
        <f t="shared" si="37"/>
        <v>0</v>
      </c>
      <c r="W106" s="178">
        <f t="shared" si="37"/>
        <v>0</v>
      </c>
      <c r="X106" s="178">
        <f t="shared" si="37"/>
        <v>0</v>
      </c>
      <c r="Y106" s="178">
        <f t="shared" si="37"/>
        <v>0</v>
      </c>
      <c r="Z106" s="178">
        <f t="shared" si="37"/>
        <v>0</v>
      </c>
      <c r="AA106" s="178">
        <f t="shared" si="37"/>
        <v>0</v>
      </c>
      <c r="AB106" s="178">
        <f t="shared" si="37"/>
        <v>0</v>
      </c>
      <c r="AC106" s="178">
        <f>IFERROR(AC105/$H$6,0)</f>
        <v>0</v>
      </c>
      <c r="AD106" s="180" t="s">
        <v>370</v>
      </c>
    </row>
    <row r="107" spans="2:30" x14ac:dyDescent="0.25">
      <c r="B107" s="19"/>
      <c r="C107" s="19"/>
      <c r="N107" s="181"/>
      <c r="O107" s="181"/>
      <c r="P107" s="181"/>
      <c r="Q107" s="181"/>
      <c r="R107" s="181"/>
      <c r="S107" s="281"/>
      <c r="T107" s="282"/>
      <c r="U107" s="283"/>
      <c r="V107" s="283"/>
      <c r="W107" s="283"/>
      <c r="X107" s="283"/>
      <c r="Y107" s="283"/>
      <c r="Z107" s="283"/>
      <c r="AA107" s="283"/>
      <c r="AB107" s="284"/>
      <c r="AC107" s="181"/>
      <c r="AD107" s="182"/>
    </row>
    <row r="108" spans="2:30" outlineLevel="1" x14ac:dyDescent="0.25">
      <c r="B108" s="160" t="str">
        <f>IF(C108&gt;0,IFERROR(_xlfn.IFS(D108&lt;=DATE(YEAR('Basisdaten zum Projekt'!$E$12),MONTH('Basisdaten zum Projekt'!$E$12),1),'Basisdaten zum Projekt'!$A$12,D108&lt;=DATE(YEAR('Basisdaten zum Projekt'!$E$13),MONTH('Basisdaten zum Projekt'!$E$13),1),'Basisdaten zum Projekt'!$A$13,D108&lt;=DATE(YEAR('Basisdaten zum Projekt'!$E$14),MONTH('Basisdaten zum Projekt'!$E$14),1),'Basisdaten zum Projekt'!$A$14,D108&lt;=DATE(YEAR('Basisdaten zum Projekt'!$E$15),MONTH('Basisdaten zum Projekt'!$E$15),1),'Basisdaten zum Projekt'!$A$15,D108&lt;=DATE(YEAR('Basisdaten zum Projekt'!$E$16),MONTH('Basisdaten zum Projekt'!$E$16),1),'Basisdaten zum Projekt'!$A$16),""),"")</f>
        <v/>
      </c>
      <c r="C108" s="160">
        <f>IF(C104&gt;0,C104+1,IF(DATE(YEAR('Basisdaten zum Projekt'!$C$5),MONTH('Basisdaten zum Projekt'!$C$5),1)=D108,1,0))</f>
        <v>46</v>
      </c>
      <c r="D108" s="161">
        <f>DATE(YEAR(D104),MONTH(D104)+1,DAY(D104))</f>
        <v>46023</v>
      </c>
      <c r="E108" s="162"/>
      <c r="F108" s="115">
        <f t="shared" ref="F108:F119" si="38">215/12*E108</f>
        <v>0</v>
      </c>
      <c r="G108" s="163"/>
      <c r="H108" s="162"/>
      <c r="I108" s="115">
        <f t="shared" ref="I108:I119" si="39">215/12*H108</f>
        <v>0</v>
      </c>
      <c r="J108" s="164"/>
      <c r="M108" s="161">
        <f t="shared" ref="M108:M150" si="40">D108</f>
        <v>46023</v>
      </c>
      <c r="N108" s="166"/>
      <c r="O108" s="166"/>
      <c r="P108" s="166"/>
      <c r="Q108" s="166"/>
      <c r="R108" s="166"/>
      <c r="S108" s="166"/>
      <c r="T108" s="166"/>
      <c r="U108" s="166"/>
      <c r="V108" s="166"/>
      <c r="W108" s="166"/>
      <c r="X108" s="166"/>
      <c r="Y108" s="166"/>
      <c r="Z108" s="166"/>
      <c r="AA108" s="166"/>
      <c r="AB108" s="166"/>
      <c r="AC108" s="137">
        <f t="shared" ref="AC108:AC119" si="41">SUM(N108:AB108)</f>
        <v>0</v>
      </c>
      <c r="AD108" s="167"/>
    </row>
    <row r="109" spans="2:30" outlineLevel="1" x14ac:dyDescent="0.25">
      <c r="B109" s="160" t="str">
        <f>IF(C109&gt;0,IFERROR(_xlfn.IFS(D109&lt;=DATE(YEAR('Basisdaten zum Projekt'!$E$12),MONTH('Basisdaten zum Projekt'!$E$12),1),'Basisdaten zum Projekt'!$A$12,D109&lt;=DATE(YEAR('Basisdaten zum Projekt'!$E$13),MONTH('Basisdaten zum Projekt'!$E$13),1),'Basisdaten zum Projekt'!$A$13,D109&lt;=DATE(YEAR('Basisdaten zum Projekt'!$E$14),MONTH('Basisdaten zum Projekt'!$E$14),1),'Basisdaten zum Projekt'!$A$14,D109&lt;=DATE(YEAR('Basisdaten zum Projekt'!$E$15),MONTH('Basisdaten zum Projekt'!$E$15),1),'Basisdaten zum Projekt'!$A$15,D109&lt;=DATE(YEAR('Basisdaten zum Projekt'!$E$16),MONTH('Basisdaten zum Projekt'!$E$16),1),'Basisdaten zum Projekt'!$A$16),""),"")</f>
        <v/>
      </c>
      <c r="C109" s="160">
        <f>IF(C108&gt;0,C108+1,IF(DATE(YEAR('Basisdaten zum Projekt'!$C$5),MONTH('Basisdaten zum Projekt'!$C$5),1)=D109,1,0))</f>
        <v>47</v>
      </c>
      <c r="D109" s="161">
        <f t="shared" ref="D109:D119" si="42">DATE(YEAR(D108),MONTH(D108)+1,DAY(D108))</f>
        <v>46054</v>
      </c>
      <c r="E109" s="162"/>
      <c r="F109" s="115">
        <f t="shared" si="38"/>
        <v>0</v>
      </c>
      <c r="G109" s="163"/>
      <c r="H109" s="162"/>
      <c r="I109" s="115">
        <f t="shared" si="39"/>
        <v>0</v>
      </c>
      <c r="J109" s="164"/>
      <c r="M109" s="161">
        <f t="shared" si="40"/>
        <v>46054</v>
      </c>
      <c r="N109" s="166"/>
      <c r="O109" s="166"/>
      <c r="P109" s="166"/>
      <c r="Q109" s="166"/>
      <c r="R109" s="166"/>
      <c r="S109" s="166"/>
      <c r="T109" s="166"/>
      <c r="U109" s="166"/>
      <c r="V109" s="166"/>
      <c r="W109" s="166"/>
      <c r="X109" s="166"/>
      <c r="Y109" s="166"/>
      <c r="Z109" s="166"/>
      <c r="AA109" s="166"/>
      <c r="AB109" s="166"/>
      <c r="AC109" s="137">
        <f t="shared" si="41"/>
        <v>0</v>
      </c>
      <c r="AD109" s="167"/>
    </row>
    <row r="110" spans="2:30" outlineLevel="1" x14ac:dyDescent="0.25">
      <c r="B110" s="160" t="str">
        <f>IF(C110&gt;0,IFERROR(_xlfn.IFS(D110&lt;=DATE(YEAR('Basisdaten zum Projekt'!$E$12),MONTH('Basisdaten zum Projekt'!$E$12),1),'Basisdaten zum Projekt'!$A$12,D110&lt;=DATE(YEAR('Basisdaten zum Projekt'!$E$13),MONTH('Basisdaten zum Projekt'!$E$13),1),'Basisdaten zum Projekt'!$A$13,D110&lt;=DATE(YEAR('Basisdaten zum Projekt'!$E$14),MONTH('Basisdaten zum Projekt'!$E$14),1),'Basisdaten zum Projekt'!$A$14,D110&lt;=DATE(YEAR('Basisdaten zum Projekt'!$E$15),MONTH('Basisdaten zum Projekt'!$E$15),1),'Basisdaten zum Projekt'!$A$15,D110&lt;=DATE(YEAR('Basisdaten zum Projekt'!$E$16),MONTH('Basisdaten zum Projekt'!$E$16),1),'Basisdaten zum Projekt'!$A$16),""),"")</f>
        <v/>
      </c>
      <c r="C110" s="160">
        <f>IF(C109&gt;0,C109+1,IF(DATE(YEAR('Basisdaten zum Projekt'!$C$5),MONTH('Basisdaten zum Projekt'!$C$5),1)=D110,1,0))</f>
        <v>48</v>
      </c>
      <c r="D110" s="161">
        <f t="shared" si="42"/>
        <v>46082</v>
      </c>
      <c r="E110" s="162"/>
      <c r="F110" s="115">
        <f t="shared" si="38"/>
        <v>0</v>
      </c>
      <c r="G110" s="163"/>
      <c r="H110" s="162"/>
      <c r="I110" s="115">
        <f t="shared" si="39"/>
        <v>0</v>
      </c>
      <c r="J110" s="164"/>
      <c r="M110" s="161">
        <f t="shared" si="40"/>
        <v>46082</v>
      </c>
      <c r="N110" s="166"/>
      <c r="O110" s="166"/>
      <c r="P110" s="166"/>
      <c r="Q110" s="166"/>
      <c r="R110" s="166"/>
      <c r="S110" s="166"/>
      <c r="T110" s="166"/>
      <c r="U110" s="166"/>
      <c r="V110" s="166"/>
      <c r="W110" s="166"/>
      <c r="X110" s="166"/>
      <c r="Y110" s="166"/>
      <c r="Z110" s="166"/>
      <c r="AA110" s="166"/>
      <c r="AB110" s="166"/>
      <c r="AC110" s="137">
        <f t="shared" si="41"/>
        <v>0</v>
      </c>
      <c r="AD110" s="167"/>
    </row>
    <row r="111" spans="2:30" outlineLevel="1" x14ac:dyDescent="0.25">
      <c r="B111" s="160" t="str">
        <f>IF(C111&gt;0,IFERROR(_xlfn.IFS(D111&lt;=DATE(YEAR('Basisdaten zum Projekt'!$E$12),MONTH('Basisdaten zum Projekt'!$E$12),1),'Basisdaten zum Projekt'!$A$12,D111&lt;=DATE(YEAR('Basisdaten zum Projekt'!$E$13),MONTH('Basisdaten zum Projekt'!$E$13),1),'Basisdaten zum Projekt'!$A$13,D111&lt;=DATE(YEAR('Basisdaten zum Projekt'!$E$14),MONTH('Basisdaten zum Projekt'!$E$14),1),'Basisdaten zum Projekt'!$A$14,D111&lt;=DATE(YEAR('Basisdaten zum Projekt'!$E$15),MONTH('Basisdaten zum Projekt'!$E$15),1),'Basisdaten zum Projekt'!$A$15,D111&lt;=DATE(YEAR('Basisdaten zum Projekt'!$E$16),MONTH('Basisdaten zum Projekt'!$E$16),1),'Basisdaten zum Projekt'!$A$16),""),"")</f>
        <v/>
      </c>
      <c r="C111" s="160">
        <f>IF(C110&gt;0,C110+1,IF(DATE(YEAR('Basisdaten zum Projekt'!$C$5),MONTH('Basisdaten zum Projekt'!$C$5),1)=D111,1,0))</f>
        <v>49</v>
      </c>
      <c r="D111" s="161">
        <f t="shared" si="42"/>
        <v>46113</v>
      </c>
      <c r="E111" s="162"/>
      <c r="F111" s="115">
        <f t="shared" si="38"/>
        <v>0</v>
      </c>
      <c r="G111" s="163"/>
      <c r="H111" s="162"/>
      <c r="I111" s="115">
        <f t="shared" si="39"/>
        <v>0</v>
      </c>
      <c r="J111" s="164"/>
      <c r="M111" s="161">
        <f t="shared" si="40"/>
        <v>46113</v>
      </c>
      <c r="N111" s="166"/>
      <c r="O111" s="166"/>
      <c r="P111" s="166"/>
      <c r="Q111" s="166"/>
      <c r="R111" s="166"/>
      <c r="S111" s="166"/>
      <c r="T111" s="166"/>
      <c r="U111" s="166"/>
      <c r="V111" s="166"/>
      <c r="W111" s="166"/>
      <c r="X111" s="166"/>
      <c r="Y111" s="166"/>
      <c r="Z111" s="166"/>
      <c r="AA111" s="166"/>
      <c r="AB111" s="166"/>
      <c r="AC111" s="137">
        <f t="shared" si="41"/>
        <v>0</v>
      </c>
      <c r="AD111" s="167"/>
    </row>
    <row r="112" spans="2:30" outlineLevel="1" x14ac:dyDescent="0.25">
      <c r="B112" s="160" t="str">
        <f>IF(C112&gt;0,IFERROR(_xlfn.IFS(D112&lt;=DATE(YEAR('Basisdaten zum Projekt'!$E$12),MONTH('Basisdaten zum Projekt'!$E$12),1),'Basisdaten zum Projekt'!$A$12,D112&lt;=DATE(YEAR('Basisdaten zum Projekt'!$E$13),MONTH('Basisdaten zum Projekt'!$E$13),1),'Basisdaten zum Projekt'!$A$13,D112&lt;=DATE(YEAR('Basisdaten zum Projekt'!$E$14),MONTH('Basisdaten zum Projekt'!$E$14),1),'Basisdaten zum Projekt'!$A$14,D112&lt;=DATE(YEAR('Basisdaten zum Projekt'!$E$15),MONTH('Basisdaten zum Projekt'!$E$15),1),'Basisdaten zum Projekt'!$A$15,D112&lt;=DATE(YEAR('Basisdaten zum Projekt'!$E$16),MONTH('Basisdaten zum Projekt'!$E$16),1),'Basisdaten zum Projekt'!$A$16),""),"")</f>
        <v/>
      </c>
      <c r="C112" s="160">
        <f>IF(C111&gt;0,C111+1,IF(DATE(YEAR('Basisdaten zum Projekt'!$C$5),MONTH('Basisdaten zum Projekt'!$C$5),1)=D112,1,0))</f>
        <v>50</v>
      </c>
      <c r="D112" s="161">
        <f t="shared" si="42"/>
        <v>46143</v>
      </c>
      <c r="E112" s="162"/>
      <c r="F112" s="115">
        <f t="shared" si="38"/>
        <v>0</v>
      </c>
      <c r="G112" s="163"/>
      <c r="H112" s="162"/>
      <c r="I112" s="115">
        <f t="shared" si="39"/>
        <v>0</v>
      </c>
      <c r="J112" s="164"/>
      <c r="M112" s="161">
        <f t="shared" si="40"/>
        <v>46143</v>
      </c>
      <c r="N112" s="166"/>
      <c r="O112" s="166"/>
      <c r="P112" s="166"/>
      <c r="Q112" s="166"/>
      <c r="R112" s="166"/>
      <c r="S112" s="166"/>
      <c r="T112" s="166"/>
      <c r="U112" s="166"/>
      <c r="V112" s="166"/>
      <c r="W112" s="166"/>
      <c r="X112" s="166"/>
      <c r="Y112" s="166"/>
      <c r="Z112" s="166"/>
      <c r="AA112" s="166"/>
      <c r="AB112" s="166"/>
      <c r="AC112" s="137">
        <f t="shared" si="41"/>
        <v>0</v>
      </c>
      <c r="AD112" s="167"/>
    </row>
    <row r="113" spans="2:30" outlineLevel="1" x14ac:dyDescent="0.25">
      <c r="B113" s="160" t="str">
        <f>IF(C113&gt;0,IFERROR(_xlfn.IFS(D113&lt;=DATE(YEAR('Basisdaten zum Projekt'!$E$12),MONTH('Basisdaten zum Projekt'!$E$12),1),'Basisdaten zum Projekt'!$A$12,D113&lt;=DATE(YEAR('Basisdaten zum Projekt'!$E$13),MONTH('Basisdaten zum Projekt'!$E$13),1),'Basisdaten zum Projekt'!$A$13,D113&lt;=DATE(YEAR('Basisdaten zum Projekt'!$E$14),MONTH('Basisdaten zum Projekt'!$E$14),1),'Basisdaten zum Projekt'!$A$14,D113&lt;=DATE(YEAR('Basisdaten zum Projekt'!$E$15),MONTH('Basisdaten zum Projekt'!$E$15),1),'Basisdaten zum Projekt'!$A$15,D113&lt;=DATE(YEAR('Basisdaten zum Projekt'!$E$16),MONTH('Basisdaten zum Projekt'!$E$16),1),'Basisdaten zum Projekt'!$A$16),""),"")</f>
        <v/>
      </c>
      <c r="C113" s="160">
        <f>IF(C112&gt;0,C112+1,IF(DATE(YEAR('Basisdaten zum Projekt'!$C$5),MONTH('Basisdaten zum Projekt'!$C$5),1)=D113,1,0))</f>
        <v>51</v>
      </c>
      <c r="D113" s="161">
        <f t="shared" si="42"/>
        <v>46174</v>
      </c>
      <c r="E113" s="162"/>
      <c r="F113" s="115">
        <f t="shared" si="38"/>
        <v>0</v>
      </c>
      <c r="G113" s="163"/>
      <c r="H113" s="162"/>
      <c r="I113" s="115">
        <f t="shared" si="39"/>
        <v>0</v>
      </c>
      <c r="J113" s="164"/>
      <c r="M113" s="161">
        <f t="shared" si="40"/>
        <v>46174</v>
      </c>
      <c r="N113" s="166"/>
      <c r="O113" s="166"/>
      <c r="P113" s="166"/>
      <c r="Q113" s="166"/>
      <c r="R113" s="166"/>
      <c r="S113" s="166"/>
      <c r="T113" s="166"/>
      <c r="U113" s="166"/>
      <c r="V113" s="166"/>
      <c r="W113" s="166"/>
      <c r="X113" s="166"/>
      <c r="Y113" s="166"/>
      <c r="Z113" s="166"/>
      <c r="AA113" s="166"/>
      <c r="AB113" s="166"/>
      <c r="AC113" s="137">
        <f t="shared" si="41"/>
        <v>0</v>
      </c>
      <c r="AD113" s="167"/>
    </row>
    <row r="114" spans="2:30" outlineLevel="1" x14ac:dyDescent="0.25">
      <c r="B114" s="160" t="str">
        <f>IF(C114&gt;0,IFERROR(_xlfn.IFS(D114&lt;=DATE(YEAR('Basisdaten zum Projekt'!$E$12),MONTH('Basisdaten zum Projekt'!$E$12),1),'Basisdaten zum Projekt'!$A$12,D114&lt;=DATE(YEAR('Basisdaten zum Projekt'!$E$13),MONTH('Basisdaten zum Projekt'!$E$13),1),'Basisdaten zum Projekt'!$A$13,D114&lt;=DATE(YEAR('Basisdaten zum Projekt'!$E$14),MONTH('Basisdaten zum Projekt'!$E$14),1),'Basisdaten zum Projekt'!$A$14,D114&lt;=DATE(YEAR('Basisdaten zum Projekt'!$E$15),MONTH('Basisdaten zum Projekt'!$E$15),1),'Basisdaten zum Projekt'!$A$15,D114&lt;=DATE(YEAR('Basisdaten zum Projekt'!$E$16),MONTH('Basisdaten zum Projekt'!$E$16),1),'Basisdaten zum Projekt'!$A$16),""),"")</f>
        <v/>
      </c>
      <c r="C114" s="160">
        <f>IF(C113&gt;0,C113+1,IF(DATE(YEAR('Basisdaten zum Projekt'!$C$5),MONTH('Basisdaten zum Projekt'!$C$5),1)=D114,1,0))</f>
        <v>52</v>
      </c>
      <c r="D114" s="161">
        <f t="shared" si="42"/>
        <v>46204</v>
      </c>
      <c r="E114" s="162"/>
      <c r="F114" s="115">
        <f t="shared" si="38"/>
        <v>0</v>
      </c>
      <c r="G114" s="163"/>
      <c r="H114" s="162"/>
      <c r="I114" s="115">
        <f t="shared" si="39"/>
        <v>0</v>
      </c>
      <c r="J114" s="164"/>
      <c r="M114" s="161">
        <f t="shared" si="40"/>
        <v>46204</v>
      </c>
      <c r="N114" s="166"/>
      <c r="O114" s="166"/>
      <c r="P114" s="166"/>
      <c r="Q114" s="166"/>
      <c r="R114" s="166"/>
      <c r="S114" s="166"/>
      <c r="T114" s="166"/>
      <c r="U114" s="166"/>
      <c r="V114" s="166"/>
      <c r="W114" s="166"/>
      <c r="X114" s="166"/>
      <c r="Y114" s="166"/>
      <c r="Z114" s="166"/>
      <c r="AA114" s="166"/>
      <c r="AB114" s="166"/>
      <c r="AC114" s="137">
        <f t="shared" si="41"/>
        <v>0</v>
      </c>
      <c r="AD114" s="167"/>
    </row>
    <row r="115" spans="2:30" outlineLevel="1" x14ac:dyDescent="0.25">
      <c r="B115" s="160" t="str">
        <f>IF(C115&gt;0,IFERROR(_xlfn.IFS(D115&lt;=DATE(YEAR('Basisdaten zum Projekt'!$E$12),MONTH('Basisdaten zum Projekt'!$E$12),1),'Basisdaten zum Projekt'!$A$12,D115&lt;=DATE(YEAR('Basisdaten zum Projekt'!$E$13),MONTH('Basisdaten zum Projekt'!$E$13),1),'Basisdaten zum Projekt'!$A$13,D115&lt;=DATE(YEAR('Basisdaten zum Projekt'!$E$14),MONTH('Basisdaten zum Projekt'!$E$14),1),'Basisdaten zum Projekt'!$A$14,D115&lt;=DATE(YEAR('Basisdaten zum Projekt'!$E$15),MONTH('Basisdaten zum Projekt'!$E$15),1),'Basisdaten zum Projekt'!$A$15,D115&lt;=DATE(YEAR('Basisdaten zum Projekt'!$E$16),MONTH('Basisdaten zum Projekt'!$E$16),1),'Basisdaten zum Projekt'!$A$16),""),"")</f>
        <v/>
      </c>
      <c r="C115" s="160">
        <f>IF(C114&gt;0,C114+1,IF(DATE(YEAR('Basisdaten zum Projekt'!$C$5),MONTH('Basisdaten zum Projekt'!$C$5),1)=D115,1,0))</f>
        <v>53</v>
      </c>
      <c r="D115" s="161">
        <f t="shared" si="42"/>
        <v>46235</v>
      </c>
      <c r="E115" s="162"/>
      <c r="F115" s="115">
        <f t="shared" si="38"/>
        <v>0</v>
      </c>
      <c r="G115" s="163"/>
      <c r="H115" s="162"/>
      <c r="I115" s="115">
        <f t="shared" si="39"/>
        <v>0</v>
      </c>
      <c r="J115" s="164"/>
      <c r="M115" s="161">
        <f t="shared" si="40"/>
        <v>46235</v>
      </c>
      <c r="N115" s="166"/>
      <c r="O115" s="166"/>
      <c r="P115" s="166"/>
      <c r="Q115" s="166"/>
      <c r="R115" s="166"/>
      <c r="S115" s="166"/>
      <c r="T115" s="166"/>
      <c r="U115" s="166"/>
      <c r="V115" s="166"/>
      <c r="W115" s="166"/>
      <c r="X115" s="166"/>
      <c r="Y115" s="166"/>
      <c r="Z115" s="166"/>
      <c r="AA115" s="166"/>
      <c r="AB115" s="166"/>
      <c r="AC115" s="137">
        <f t="shared" si="41"/>
        <v>0</v>
      </c>
      <c r="AD115" s="167"/>
    </row>
    <row r="116" spans="2:30" outlineLevel="1" x14ac:dyDescent="0.25">
      <c r="B116" s="160" t="str">
        <f>IF(C116&gt;0,IFERROR(_xlfn.IFS(D116&lt;=DATE(YEAR('Basisdaten zum Projekt'!$E$12),MONTH('Basisdaten zum Projekt'!$E$12),1),'Basisdaten zum Projekt'!$A$12,D116&lt;=DATE(YEAR('Basisdaten zum Projekt'!$E$13),MONTH('Basisdaten zum Projekt'!$E$13),1),'Basisdaten zum Projekt'!$A$13,D116&lt;=DATE(YEAR('Basisdaten zum Projekt'!$E$14),MONTH('Basisdaten zum Projekt'!$E$14),1),'Basisdaten zum Projekt'!$A$14,D116&lt;=DATE(YEAR('Basisdaten zum Projekt'!$E$15),MONTH('Basisdaten zum Projekt'!$E$15),1),'Basisdaten zum Projekt'!$A$15,D116&lt;=DATE(YEAR('Basisdaten zum Projekt'!$E$16),MONTH('Basisdaten zum Projekt'!$E$16),1),'Basisdaten zum Projekt'!$A$16),""),"")</f>
        <v/>
      </c>
      <c r="C116" s="160">
        <f>IF(C115&gt;0,C115+1,IF(DATE(YEAR('Basisdaten zum Projekt'!$C$5),MONTH('Basisdaten zum Projekt'!$C$5),1)=D116,1,0))</f>
        <v>54</v>
      </c>
      <c r="D116" s="161">
        <f t="shared" si="42"/>
        <v>46266</v>
      </c>
      <c r="E116" s="162"/>
      <c r="F116" s="115">
        <f t="shared" si="38"/>
        <v>0</v>
      </c>
      <c r="G116" s="163"/>
      <c r="H116" s="162"/>
      <c r="I116" s="115">
        <f t="shared" si="39"/>
        <v>0</v>
      </c>
      <c r="J116" s="164"/>
      <c r="M116" s="161">
        <f t="shared" si="40"/>
        <v>46266</v>
      </c>
      <c r="N116" s="166"/>
      <c r="O116" s="166"/>
      <c r="P116" s="166"/>
      <c r="Q116" s="166"/>
      <c r="R116" s="166"/>
      <c r="S116" s="166"/>
      <c r="T116" s="166"/>
      <c r="U116" s="166"/>
      <c r="V116" s="166"/>
      <c r="W116" s="166"/>
      <c r="X116" s="166"/>
      <c r="Y116" s="166"/>
      <c r="Z116" s="166"/>
      <c r="AA116" s="166"/>
      <c r="AB116" s="166"/>
      <c r="AC116" s="137">
        <f t="shared" si="41"/>
        <v>0</v>
      </c>
      <c r="AD116" s="167"/>
    </row>
    <row r="117" spans="2:30" outlineLevel="1" x14ac:dyDescent="0.25">
      <c r="B117" s="160" t="str">
        <f>IF(C117&gt;0,IFERROR(_xlfn.IFS(D117&lt;=DATE(YEAR('Basisdaten zum Projekt'!$E$12),MONTH('Basisdaten zum Projekt'!$E$12),1),'Basisdaten zum Projekt'!$A$12,D117&lt;=DATE(YEAR('Basisdaten zum Projekt'!$E$13),MONTH('Basisdaten zum Projekt'!$E$13),1),'Basisdaten zum Projekt'!$A$13,D117&lt;=DATE(YEAR('Basisdaten zum Projekt'!$E$14),MONTH('Basisdaten zum Projekt'!$E$14),1),'Basisdaten zum Projekt'!$A$14,D117&lt;=DATE(YEAR('Basisdaten zum Projekt'!$E$15),MONTH('Basisdaten zum Projekt'!$E$15),1),'Basisdaten zum Projekt'!$A$15,D117&lt;=DATE(YEAR('Basisdaten zum Projekt'!$E$16),MONTH('Basisdaten zum Projekt'!$E$16),1),'Basisdaten zum Projekt'!$A$16),""),"")</f>
        <v/>
      </c>
      <c r="C117" s="160">
        <f>IF(C116&gt;0,C116+1,IF(DATE(YEAR('Basisdaten zum Projekt'!$C$5),MONTH('Basisdaten zum Projekt'!$C$5),1)=D117,1,0))</f>
        <v>55</v>
      </c>
      <c r="D117" s="161">
        <f t="shared" si="42"/>
        <v>46296</v>
      </c>
      <c r="E117" s="162"/>
      <c r="F117" s="115">
        <f t="shared" si="38"/>
        <v>0</v>
      </c>
      <c r="G117" s="163"/>
      <c r="H117" s="162"/>
      <c r="I117" s="115">
        <f t="shared" si="39"/>
        <v>0</v>
      </c>
      <c r="J117" s="164"/>
      <c r="M117" s="161">
        <f t="shared" si="40"/>
        <v>46296</v>
      </c>
      <c r="N117" s="166"/>
      <c r="O117" s="166"/>
      <c r="P117" s="166"/>
      <c r="Q117" s="166"/>
      <c r="R117" s="166"/>
      <c r="S117" s="166"/>
      <c r="T117" s="166"/>
      <c r="U117" s="166"/>
      <c r="V117" s="166"/>
      <c r="W117" s="166"/>
      <c r="X117" s="166"/>
      <c r="Y117" s="166"/>
      <c r="Z117" s="166"/>
      <c r="AA117" s="166"/>
      <c r="AB117" s="166"/>
      <c r="AC117" s="137">
        <f t="shared" si="41"/>
        <v>0</v>
      </c>
      <c r="AD117" s="167"/>
    </row>
    <row r="118" spans="2:30" outlineLevel="1" x14ac:dyDescent="0.25">
      <c r="B118" s="160" t="str">
        <f>IF(C118&gt;0,IFERROR(_xlfn.IFS(D118&lt;=DATE(YEAR('Basisdaten zum Projekt'!$E$12),MONTH('Basisdaten zum Projekt'!$E$12),1),'Basisdaten zum Projekt'!$A$12,D118&lt;=DATE(YEAR('Basisdaten zum Projekt'!$E$13),MONTH('Basisdaten zum Projekt'!$E$13),1),'Basisdaten zum Projekt'!$A$13,D118&lt;=DATE(YEAR('Basisdaten zum Projekt'!$E$14),MONTH('Basisdaten zum Projekt'!$E$14),1),'Basisdaten zum Projekt'!$A$14,D118&lt;=DATE(YEAR('Basisdaten zum Projekt'!$E$15),MONTH('Basisdaten zum Projekt'!$E$15),1),'Basisdaten zum Projekt'!$A$15,D118&lt;=DATE(YEAR('Basisdaten zum Projekt'!$E$16),MONTH('Basisdaten zum Projekt'!$E$16),1),'Basisdaten zum Projekt'!$A$16),""),"")</f>
        <v/>
      </c>
      <c r="C118" s="160">
        <f>IF(C117&gt;0,C117+1,IF(DATE(YEAR('Basisdaten zum Projekt'!$C$5),MONTH('Basisdaten zum Projekt'!$C$5),1)=D118,1,0))</f>
        <v>56</v>
      </c>
      <c r="D118" s="161">
        <f t="shared" si="42"/>
        <v>46327</v>
      </c>
      <c r="E118" s="162"/>
      <c r="F118" s="115">
        <f t="shared" si="38"/>
        <v>0</v>
      </c>
      <c r="G118" s="163"/>
      <c r="H118" s="162"/>
      <c r="I118" s="115">
        <f t="shared" si="39"/>
        <v>0</v>
      </c>
      <c r="J118" s="164"/>
      <c r="M118" s="161">
        <f t="shared" si="40"/>
        <v>46327</v>
      </c>
      <c r="N118" s="166"/>
      <c r="O118" s="166"/>
      <c r="P118" s="166"/>
      <c r="Q118" s="166"/>
      <c r="R118" s="166"/>
      <c r="S118" s="166"/>
      <c r="T118" s="166"/>
      <c r="U118" s="166"/>
      <c r="V118" s="166"/>
      <c r="W118" s="166"/>
      <c r="X118" s="166"/>
      <c r="Y118" s="166"/>
      <c r="Z118" s="166"/>
      <c r="AA118" s="166"/>
      <c r="AB118" s="166"/>
      <c r="AC118" s="137">
        <f t="shared" si="41"/>
        <v>0</v>
      </c>
      <c r="AD118" s="167"/>
    </row>
    <row r="119" spans="2:30" outlineLevel="1" x14ac:dyDescent="0.25">
      <c r="B119" s="160" t="str">
        <f>IF(C119&gt;0,IFERROR(_xlfn.IFS(D119&lt;=DATE(YEAR('Basisdaten zum Projekt'!$E$12),MONTH('Basisdaten zum Projekt'!$E$12),1),'Basisdaten zum Projekt'!$A$12,D119&lt;=DATE(YEAR('Basisdaten zum Projekt'!$E$13),MONTH('Basisdaten zum Projekt'!$E$13),1),'Basisdaten zum Projekt'!$A$13,D119&lt;=DATE(YEAR('Basisdaten zum Projekt'!$E$14),MONTH('Basisdaten zum Projekt'!$E$14),1),'Basisdaten zum Projekt'!$A$14,D119&lt;=DATE(YEAR('Basisdaten zum Projekt'!$E$15),MONTH('Basisdaten zum Projekt'!$E$15),1),'Basisdaten zum Projekt'!$A$15,D119&lt;=DATE(YEAR('Basisdaten zum Projekt'!$E$16),MONTH('Basisdaten zum Projekt'!$E$16),1),'Basisdaten zum Projekt'!$A$16),""),"")</f>
        <v/>
      </c>
      <c r="C119" s="160">
        <f>IF(C118&gt;0,C118+1,IF(DATE(YEAR('Basisdaten zum Projekt'!$C$5),MONTH('Basisdaten zum Projekt'!$C$5),1)=D119,1,0))</f>
        <v>57</v>
      </c>
      <c r="D119" s="161">
        <f t="shared" si="42"/>
        <v>46357</v>
      </c>
      <c r="E119" s="162"/>
      <c r="F119" s="115">
        <f t="shared" si="38"/>
        <v>0</v>
      </c>
      <c r="G119" s="163"/>
      <c r="H119" s="162"/>
      <c r="I119" s="115">
        <f t="shared" si="39"/>
        <v>0</v>
      </c>
      <c r="J119" s="164"/>
      <c r="M119" s="161">
        <f t="shared" si="40"/>
        <v>46357</v>
      </c>
      <c r="N119" s="166"/>
      <c r="O119" s="166"/>
      <c r="P119" s="166"/>
      <c r="Q119" s="166"/>
      <c r="R119" s="166"/>
      <c r="S119" s="166"/>
      <c r="T119" s="166"/>
      <c r="U119" s="166"/>
      <c r="V119" s="166"/>
      <c r="W119" s="166"/>
      <c r="X119" s="166"/>
      <c r="Y119" s="166"/>
      <c r="Z119" s="166"/>
      <c r="AA119" s="166"/>
      <c r="AB119" s="166"/>
      <c r="AC119" s="137">
        <f t="shared" si="41"/>
        <v>0</v>
      </c>
      <c r="AD119" s="167"/>
    </row>
    <row r="120" spans="2:30" ht="15.75" thickBot="1" x14ac:dyDescent="0.3">
      <c r="B120" s="169"/>
      <c r="C120" s="170"/>
      <c r="D120" s="171">
        <f>D119</f>
        <v>46357</v>
      </c>
      <c r="E120" s="172"/>
      <c r="F120" s="173">
        <f>SUM(F108:F119)</f>
        <v>0</v>
      </c>
      <c r="G120" s="174">
        <f>SUM(G108:G119)</f>
        <v>0</v>
      </c>
      <c r="H120" s="175"/>
      <c r="I120" s="173">
        <f>SUM(I108:I119)</f>
        <v>0</v>
      </c>
      <c r="J120" s="174">
        <f>SUM(J108:J119)</f>
        <v>0</v>
      </c>
      <c r="M120" s="171">
        <f t="shared" si="40"/>
        <v>46357</v>
      </c>
      <c r="N120" s="177">
        <f>SUM(N108:N119)</f>
        <v>0</v>
      </c>
      <c r="O120" s="177">
        <f>SUM(O108:O119)</f>
        <v>0</v>
      </c>
      <c r="P120" s="177">
        <f>SUM(P108:P119)</f>
        <v>0</v>
      </c>
      <c r="Q120" s="177">
        <f>SUM(Q108:Q119)</f>
        <v>0</v>
      </c>
      <c r="R120" s="177">
        <f>SUM(R108:R119)</f>
        <v>0</v>
      </c>
      <c r="S120" s="177">
        <f t="shared" ref="S120:AB120" si="43">SUM(S108:S119)</f>
        <v>0</v>
      </c>
      <c r="T120" s="177">
        <f t="shared" si="43"/>
        <v>0</v>
      </c>
      <c r="U120" s="177">
        <f t="shared" si="43"/>
        <v>0</v>
      </c>
      <c r="V120" s="177">
        <f t="shared" si="43"/>
        <v>0</v>
      </c>
      <c r="W120" s="177">
        <f t="shared" si="43"/>
        <v>0</v>
      </c>
      <c r="X120" s="177">
        <f t="shared" si="43"/>
        <v>0</v>
      </c>
      <c r="Y120" s="177">
        <f t="shared" si="43"/>
        <v>0</v>
      </c>
      <c r="Z120" s="177">
        <f t="shared" si="43"/>
        <v>0</v>
      </c>
      <c r="AA120" s="177">
        <f t="shared" si="43"/>
        <v>0</v>
      </c>
      <c r="AB120" s="177">
        <f t="shared" si="43"/>
        <v>0</v>
      </c>
      <c r="AC120" s="177">
        <f>SUM(AC108:AC119)</f>
        <v>0</v>
      </c>
      <c r="AD120" s="167"/>
    </row>
    <row r="121" spans="2:30" ht="28.5" customHeight="1" x14ac:dyDescent="0.25">
      <c r="B121" s="19"/>
      <c r="C121" s="19"/>
      <c r="N121" s="178">
        <f>IFERROR(N120/$H$6,0)</f>
        <v>0</v>
      </c>
      <c r="O121" s="178">
        <f>IFERROR(O120/$H$6,0)</f>
        <v>0</v>
      </c>
      <c r="P121" s="178">
        <f>IFERROR(P120/$H$6,0)</f>
        <v>0</v>
      </c>
      <c r="Q121" s="178">
        <f>IFERROR(Q120/$H$6,0)</f>
        <v>0</v>
      </c>
      <c r="R121" s="178">
        <f>IFERROR(R120/$H$6,0)</f>
        <v>0</v>
      </c>
      <c r="S121" s="178">
        <f t="shared" ref="S121:AB121" si="44">IFERROR(S120/$H$6,0)</f>
        <v>0</v>
      </c>
      <c r="T121" s="178">
        <f t="shared" si="44"/>
        <v>0</v>
      </c>
      <c r="U121" s="178">
        <f t="shared" si="44"/>
        <v>0</v>
      </c>
      <c r="V121" s="178">
        <f t="shared" si="44"/>
        <v>0</v>
      </c>
      <c r="W121" s="178">
        <f t="shared" si="44"/>
        <v>0</v>
      </c>
      <c r="X121" s="178">
        <f t="shared" si="44"/>
        <v>0</v>
      </c>
      <c r="Y121" s="178">
        <f t="shared" si="44"/>
        <v>0</v>
      </c>
      <c r="Z121" s="178">
        <f t="shared" si="44"/>
        <v>0</v>
      </c>
      <c r="AA121" s="178">
        <f t="shared" si="44"/>
        <v>0</v>
      </c>
      <c r="AB121" s="178">
        <f t="shared" si="44"/>
        <v>0</v>
      </c>
      <c r="AC121" s="178">
        <f>IFERROR(AC120/$H$6,0)</f>
        <v>0</v>
      </c>
      <c r="AD121" s="180" t="s">
        <v>370</v>
      </c>
    </row>
    <row r="122" spans="2:30" ht="15.75" thickBot="1" x14ac:dyDescent="0.3">
      <c r="B122" s="19"/>
      <c r="C122" s="19"/>
      <c r="N122" s="181"/>
      <c r="O122" s="181"/>
      <c r="P122" s="181"/>
      <c r="Q122" s="181"/>
      <c r="R122" s="181"/>
      <c r="S122" s="281"/>
      <c r="T122" s="282"/>
      <c r="U122" s="283"/>
      <c r="V122" s="283"/>
      <c r="W122" s="283"/>
      <c r="X122" s="283"/>
      <c r="Y122" s="283"/>
      <c r="Z122" s="283"/>
      <c r="AA122" s="283"/>
      <c r="AB122" s="284"/>
      <c r="AC122" s="181"/>
      <c r="AD122" s="188"/>
    </row>
    <row r="123" spans="2:30" outlineLevel="1" x14ac:dyDescent="0.25">
      <c r="B123" s="160" t="str">
        <f>IF(C123&gt;0,IFERROR(_xlfn.IFS(D123&lt;=DATE(YEAR('Basisdaten zum Projekt'!$E$12),MONTH('Basisdaten zum Projekt'!$E$12),1),'Basisdaten zum Projekt'!$A$12,D123&lt;=DATE(YEAR('Basisdaten zum Projekt'!$E$13),MONTH('Basisdaten zum Projekt'!$E$13),1),'Basisdaten zum Projekt'!$A$13,D123&lt;=DATE(YEAR('Basisdaten zum Projekt'!$E$14),MONTH('Basisdaten zum Projekt'!$E$14),1),'Basisdaten zum Projekt'!$A$14,D123&lt;=DATE(YEAR('Basisdaten zum Projekt'!$E$15),MONTH('Basisdaten zum Projekt'!$E$15),1),'Basisdaten zum Projekt'!$A$15,D123&lt;=DATE(YEAR('Basisdaten zum Projekt'!$E$16),MONTH('Basisdaten zum Projekt'!$E$16),1),'Basisdaten zum Projekt'!$A$16),""),"")</f>
        <v/>
      </c>
      <c r="C123" s="160">
        <f>IF(C119&gt;0,C119+1,IF(DATE(YEAR('Basisdaten zum Projekt'!$C$5),MONTH('Basisdaten zum Projekt'!$C$5),1)=D123,1,0))</f>
        <v>58</v>
      </c>
      <c r="D123" s="161">
        <f>DATE(YEAR(D119),MONTH(D119)+1,DAY(D119))</f>
        <v>46388</v>
      </c>
      <c r="E123" s="183"/>
      <c r="F123" s="184">
        <f t="shared" ref="F123:F134" si="45">215/12*E123</f>
        <v>0</v>
      </c>
      <c r="G123" s="185"/>
      <c r="H123" s="183"/>
      <c r="I123" s="184">
        <f t="shared" ref="I123:I134" si="46">215/12*H123</f>
        <v>0</v>
      </c>
      <c r="J123" s="186"/>
      <c r="M123" s="161">
        <f t="shared" si="40"/>
        <v>46388</v>
      </c>
      <c r="N123" s="166"/>
      <c r="O123" s="166"/>
      <c r="P123" s="166"/>
      <c r="Q123" s="166"/>
      <c r="R123" s="166"/>
      <c r="S123" s="166"/>
      <c r="T123" s="166"/>
      <c r="U123" s="166"/>
      <c r="V123" s="166"/>
      <c r="W123" s="166"/>
      <c r="X123" s="166"/>
      <c r="Y123" s="166"/>
      <c r="Z123" s="166"/>
      <c r="AA123" s="166"/>
      <c r="AB123" s="166"/>
      <c r="AC123" s="137">
        <f t="shared" ref="AC123:AC134" si="47">SUM(N123:AB123)</f>
        <v>0</v>
      </c>
      <c r="AD123" s="167"/>
    </row>
    <row r="124" spans="2:30" outlineLevel="1" x14ac:dyDescent="0.25">
      <c r="B124" s="160" t="str">
        <f>IF(C124&gt;0,IFERROR(_xlfn.IFS(D124&lt;=DATE(YEAR('Basisdaten zum Projekt'!$E$12),MONTH('Basisdaten zum Projekt'!$E$12),1),'Basisdaten zum Projekt'!$A$12,D124&lt;=DATE(YEAR('Basisdaten zum Projekt'!$E$13),MONTH('Basisdaten zum Projekt'!$E$13),1),'Basisdaten zum Projekt'!$A$13,D124&lt;=DATE(YEAR('Basisdaten zum Projekt'!$E$14),MONTH('Basisdaten zum Projekt'!$E$14),1),'Basisdaten zum Projekt'!$A$14,D124&lt;=DATE(YEAR('Basisdaten zum Projekt'!$E$15),MONTH('Basisdaten zum Projekt'!$E$15),1),'Basisdaten zum Projekt'!$A$15,D124&lt;=DATE(YEAR('Basisdaten zum Projekt'!$E$16),MONTH('Basisdaten zum Projekt'!$E$16),1),'Basisdaten zum Projekt'!$A$16),""),"")</f>
        <v/>
      </c>
      <c r="C124" s="160">
        <f>IF(C123&gt;0,C123+1,IF(DATE(YEAR('Basisdaten zum Projekt'!$C$5),MONTH('Basisdaten zum Projekt'!$C$5),1)=D124,1,0))</f>
        <v>59</v>
      </c>
      <c r="D124" s="161">
        <f t="shared" ref="D124:D134" si="48">DATE(YEAR(D123),MONTH(D123)+1,DAY(D123))</f>
        <v>46419</v>
      </c>
      <c r="E124" s="162"/>
      <c r="F124" s="115">
        <f t="shared" si="45"/>
        <v>0</v>
      </c>
      <c r="G124" s="163"/>
      <c r="H124" s="162"/>
      <c r="I124" s="115">
        <f t="shared" si="46"/>
        <v>0</v>
      </c>
      <c r="J124" s="164"/>
      <c r="M124" s="161">
        <f t="shared" si="40"/>
        <v>46419</v>
      </c>
      <c r="N124" s="166"/>
      <c r="O124" s="166"/>
      <c r="P124" s="166"/>
      <c r="Q124" s="166"/>
      <c r="R124" s="166"/>
      <c r="S124" s="166"/>
      <c r="T124" s="166"/>
      <c r="U124" s="166"/>
      <c r="V124" s="166"/>
      <c r="W124" s="166"/>
      <c r="X124" s="166"/>
      <c r="Y124" s="166"/>
      <c r="Z124" s="166"/>
      <c r="AA124" s="166"/>
      <c r="AB124" s="166"/>
      <c r="AC124" s="137">
        <f t="shared" si="47"/>
        <v>0</v>
      </c>
      <c r="AD124" s="167"/>
    </row>
    <row r="125" spans="2:30" outlineLevel="1" x14ac:dyDescent="0.25">
      <c r="B125" s="160" t="str">
        <f>IF(C125&gt;0,IFERROR(_xlfn.IFS(D125&lt;=DATE(YEAR('Basisdaten zum Projekt'!$E$12),MONTH('Basisdaten zum Projekt'!$E$12),1),'Basisdaten zum Projekt'!$A$12,D125&lt;=DATE(YEAR('Basisdaten zum Projekt'!$E$13),MONTH('Basisdaten zum Projekt'!$E$13),1),'Basisdaten zum Projekt'!$A$13,D125&lt;=DATE(YEAR('Basisdaten zum Projekt'!$E$14),MONTH('Basisdaten zum Projekt'!$E$14),1),'Basisdaten zum Projekt'!$A$14,D125&lt;=DATE(YEAR('Basisdaten zum Projekt'!$E$15),MONTH('Basisdaten zum Projekt'!$E$15),1),'Basisdaten zum Projekt'!$A$15,D125&lt;=DATE(YEAR('Basisdaten zum Projekt'!$E$16),MONTH('Basisdaten zum Projekt'!$E$16),1),'Basisdaten zum Projekt'!$A$16),""),"")</f>
        <v/>
      </c>
      <c r="C125" s="160">
        <f>IF(C124&gt;0,C124+1,IF(DATE(YEAR('Basisdaten zum Projekt'!$C$5),MONTH('Basisdaten zum Projekt'!$C$5),1)=D125,1,0))</f>
        <v>60</v>
      </c>
      <c r="D125" s="161">
        <f t="shared" si="48"/>
        <v>46447</v>
      </c>
      <c r="E125" s="162"/>
      <c r="F125" s="115">
        <f t="shared" si="45"/>
        <v>0</v>
      </c>
      <c r="G125" s="163"/>
      <c r="H125" s="162"/>
      <c r="I125" s="115">
        <f t="shared" si="46"/>
        <v>0</v>
      </c>
      <c r="J125" s="164"/>
      <c r="M125" s="161">
        <f t="shared" si="40"/>
        <v>46447</v>
      </c>
      <c r="N125" s="166"/>
      <c r="O125" s="166"/>
      <c r="P125" s="166"/>
      <c r="Q125" s="166"/>
      <c r="R125" s="166"/>
      <c r="S125" s="166"/>
      <c r="T125" s="166"/>
      <c r="U125" s="166"/>
      <c r="V125" s="166"/>
      <c r="W125" s="166"/>
      <c r="X125" s="166"/>
      <c r="Y125" s="166"/>
      <c r="Z125" s="166"/>
      <c r="AA125" s="166"/>
      <c r="AB125" s="166"/>
      <c r="AC125" s="137">
        <f t="shared" si="47"/>
        <v>0</v>
      </c>
      <c r="AD125" s="167"/>
    </row>
    <row r="126" spans="2:30" outlineLevel="1" x14ac:dyDescent="0.25">
      <c r="B126" s="160" t="str">
        <f>IF(C126&gt;0,IFERROR(_xlfn.IFS(D126&lt;=DATE(YEAR('Basisdaten zum Projekt'!$E$12),MONTH('Basisdaten zum Projekt'!$E$12),1),'Basisdaten zum Projekt'!$A$12,D126&lt;=DATE(YEAR('Basisdaten zum Projekt'!$E$13),MONTH('Basisdaten zum Projekt'!$E$13),1),'Basisdaten zum Projekt'!$A$13,D126&lt;=DATE(YEAR('Basisdaten zum Projekt'!$E$14),MONTH('Basisdaten zum Projekt'!$E$14),1),'Basisdaten zum Projekt'!$A$14,D126&lt;=DATE(YEAR('Basisdaten zum Projekt'!$E$15),MONTH('Basisdaten zum Projekt'!$E$15),1),'Basisdaten zum Projekt'!$A$15,D126&lt;=DATE(YEAR('Basisdaten zum Projekt'!$E$16),MONTH('Basisdaten zum Projekt'!$E$16),1),'Basisdaten zum Projekt'!$A$16),""),"")</f>
        <v/>
      </c>
      <c r="C126" s="160">
        <f>IF(C125&gt;0,C125+1,IF(DATE(YEAR('Basisdaten zum Projekt'!$C$5),MONTH('Basisdaten zum Projekt'!$C$5),1)=D126,1,0))</f>
        <v>61</v>
      </c>
      <c r="D126" s="161">
        <f t="shared" si="48"/>
        <v>46478</v>
      </c>
      <c r="E126" s="162"/>
      <c r="F126" s="115">
        <f t="shared" si="45"/>
        <v>0</v>
      </c>
      <c r="G126" s="163"/>
      <c r="H126" s="162"/>
      <c r="I126" s="115">
        <f t="shared" si="46"/>
        <v>0</v>
      </c>
      <c r="J126" s="164"/>
      <c r="M126" s="161">
        <f t="shared" si="40"/>
        <v>46478</v>
      </c>
      <c r="N126" s="166"/>
      <c r="O126" s="166"/>
      <c r="P126" s="166"/>
      <c r="Q126" s="166"/>
      <c r="R126" s="166"/>
      <c r="S126" s="166"/>
      <c r="T126" s="166"/>
      <c r="U126" s="166"/>
      <c r="V126" s="166"/>
      <c r="W126" s="166"/>
      <c r="X126" s="166"/>
      <c r="Y126" s="166"/>
      <c r="Z126" s="166"/>
      <c r="AA126" s="166"/>
      <c r="AB126" s="166"/>
      <c r="AC126" s="137">
        <f t="shared" si="47"/>
        <v>0</v>
      </c>
      <c r="AD126" s="167"/>
    </row>
    <row r="127" spans="2:30" outlineLevel="1" x14ac:dyDescent="0.25">
      <c r="B127" s="160" t="str">
        <f>IF(C127&gt;0,IFERROR(_xlfn.IFS(D127&lt;=DATE(YEAR('Basisdaten zum Projekt'!$E$12),MONTH('Basisdaten zum Projekt'!$E$12),1),'Basisdaten zum Projekt'!$A$12,D127&lt;=DATE(YEAR('Basisdaten zum Projekt'!$E$13),MONTH('Basisdaten zum Projekt'!$E$13),1),'Basisdaten zum Projekt'!$A$13,D127&lt;=DATE(YEAR('Basisdaten zum Projekt'!$E$14),MONTH('Basisdaten zum Projekt'!$E$14),1),'Basisdaten zum Projekt'!$A$14,D127&lt;=DATE(YEAR('Basisdaten zum Projekt'!$E$15),MONTH('Basisdaten zum Projekt'!$E$15),1),'Basisdaten zum Projekt'!$A$15,D127&lt;=DATE(YEAR('Basisdaten zum Projekt'!$E$16),MONTH('Basisdaten zum Projekt'!$E$16),1),'Basisdaten zum Projekt'!$A$16),""),"")</f>
        <v/>
      </c>
      <c r="C127" s="160">
        <f>IF(C126&gt;0,C126+1,IF(DATE(YEAR('Basisdaten zum Projekt'!$C$5),MONTH('Basisdaten zum Projekt'!$C$5),1)=D127,1,0))</f>
        <v>62</v>
      </c>
      <c r="D127" s="161">
        <f t="shared" si="48"/>
        <v>46508</v>
      </c>
      <c r="E127" s="162"/>
      <c r="F127" s="115">
        <f t="shared" si="45"/>
        <v>0</v>
      </c>
      <c r="G127" s="163"/>
      <c r="H127" s="162"/>
      <c r="I127" s="115">
        <f t="shared" si="46"/>
        <v>0</v>
      </c>
      <c r="J127" s="164"/>
      <c r="M127" s="161">
        <f t="shared" si="40"/>
        <v>46508</v>
      </c>
      <c r="N127" s="166"/>
      <c r="O127" s="166"/>
      <c r="P127" s="166"/>
      <c r="Q127" s="166"/>
      <c r="R127" s="166"/>
      <c r="S127" s="166"/>
      <c r="T127" s="166"/>
      <c r="U127" s="166"/>
      <c r="V127" s="166"/>
      <c r="W127" s="166"/>
      <c r="X127" s="166"/>
      <c r="Y127" s="166"/>
      <c r="Z127" s="166"/>
      <c r="AA127" s="166"/>
      <c r="AB127" s="166"/>
      <c r="AC127" s="137">
        <f t="shared" si="47"/>
        <v>0</v>
      </c>
      <c r="AD127" s="167"/>
    </row>
    <row r="128" spans="2:30" outlineLevel="1" x14ac:dyDescent="0.25">
      <c r="B128" s="160" t="str">
        <f>IF(C128&gt;0,IFERROR(_xlfn.IFS(D128&lt;=DATE(YEAR('Basisdaten zum Projekt'!$E$12),MONTH('Basisdaten zum Projekt'!$E$12),1),'Basisdaten zum Projekt'!$A$12,D128&lt;=DATE(YEAR('Basisdaten zum Projekt'!$E$13),MONTH('Basisdaten zum Projekt'!$E$13),1),'Basisdaten zum Projekt'!$A$13,D128&lt;=DATE(YEAR('Basisdaten zum Projekt'!$E$14),MONTH('Basisdaten zum Projekt'!$E$14),1),'Basisdaten zum Projekt'!$A$14,D128&lt;=DATE(YEAR('Basisdaten zum Projekt'!$E$15),MONTH('Basisdaten zum Projekt'!$E$15),1),'Basisdaten zum Projekt'!$A$15,D128&lt;=DATE(YEAR('Basisdaten zum Projekt'!$E$16),MONTH('Basisdaten zum Projekt'!$E$16),1),'Basisdaten zum Projekt'!$A$16),""),"")</f>
        <v/>
      </c>
      <c r="C128" s="160">
        <f>IF(C127&gt;0,C127+1,IF(DATE(YEAR('Basisdaten zum Projekt'!$C$5),MONTH('Basisdaten zum Projekt'!$C$5),1)=D128,1,0))</f>
        <v>63</v>
      </c>
      <c r="D128" s="161">
        <f t="shared" si="48"/>
        <v>46539</v>
      </c>
      <c r="E128" s="162"/>
      <c r="F128" s="115">
        <f t="shared" si="45"/>
        <v>0</v>
      </c>
      <c r="G128" s="163"/>
      <c r="H128" s="162"/>
      <c r="I128" s="115">
        <f t="shared" si="46"/>
        <v>0</v>
      </c>
      <c r="J128" s="164"/>
      <c r="M128" s="161">
        <f t="shared" si="40"/>
        <v>46539</v>
      </c>
      <c r="N128" s="166"/>
      <c r="O128" s="166"/>
      <c r="P128" s="166"/>
      <c r="Q128" s="166"/>
      <c r="R128" s="166"/>
      <c r="S128" s="166"/>
      <c r="T128" s="166"/>
      <c r="U128" s="166"/>
      <c r="V128" s="166"/>
      <c r="W128" s="166"/>
      <c r="X128" s="166"/>
      <c r="Y128" s="166"/>
      <c r="Z128" s="166"/>
      <c r="AA128" s="166"/>
      <c r="AB128" s="166"/>
      <c r="AC128" s="137">
        <f t="shared" si="47"/>
        <v>0</v>
      </c>
      <c r="AD128" s="167"/>
    </row>
    <row r="129" spans="2:30" outlineLevel="1" x14ac:dyDescent="0.25">
      <c r="B129" s="160" t="str">
        <f>IF(C129&gt;0,IFERROR(_xlfn.IFS(D129&lt;=DATE(YEAR('Basisdaten zum Projekt'!$E$12),MONTH('Basisdaten zum Projekt'!$E$12),1),'Basisdaten zum Projekt'!$A$12,D129&lt;=DATE(YEAR('Basisdaten zum Projekt'!$E$13),MONTH('Basisdaten zum Projekt'!$E$13),1),'Basisdaten zum Projekt'!$A$13,D129&lt;=DATE(YEAR('Basisdaten zum Projekt'!$E$14),MONTH('Basisdaten zum Projekt'!$E$14),1),'Basisdaten zum Projekt'!$A$14,D129&lt;=DATE(YEAR('Basisdaten zum Projekt'!$E$15),MONTH('Basisdaten zum Projekt'!$E$15),1),'Basisdaten zum Projekt'!$A$15,D129&lt;=DATE(YEAR('Basisdaten zum Projekt'!$E$16),MONTH('Basisdaten zum Projekt'!$E$16),1),'Basisdaten zum Projekt'!$A$16),""),"")</f>
        <v/>
      </c>
      <c r="C129" s="160">
        <f>IF(C128&gt;0,C128+1,IF(DATE(YEAR('Basisdaten zum Projekt'!$C$5),MONTH('Basisdaten zum Projekt'!$C$5),1)=D129,1,0))</f>
        <v>64</v>
      </c>
      <c r="D129" s="161">
        <f t="shared" si="48"/>
        <v>46569</v>
      </c>
      <c r="E129" s="162"/>
      <c r="F129" s="115">
        <f t="shared" si="45"/>
        <v>0</v>
      </c>
      <c r="G129" s="163"/>
      <c r="H129" s="162"/>
      <c r="I129" s="115">
        <f t="shared" si="46"/>
        <v>0</v>
      </c>
      <c r="J129" s="164"/>
      <c r="M129" s="161">
        <f t="shared" si="40"/>
        <v>46569</v>
      </c>
      <c r="N129" s="166"/>
      <c r="O129" s="166"/>
      <c r="P129" s="166"/>
      <c r="Q129" s="166"/>
      <c r="R129" s="166"/>
      <c r="S129" s="166"/>
      <c r="T129" s="166"/>
      <c r="U129" s="166"/>
      <c r="V129" s="166"/>
      <c r="W129" s="166"/>
      <c r="X129" s="166"/>
      <c r="Y129" s="166"/>
      <c r="Z129" s="166"/>
      <c r="AA129" s="166"/>
      <c r="AB129" s="166"/>
      <c r="AC129" s="137">
        <f t="shared" si="47"/>
        <v>0</v>
      </c>
      <c r="AD129" s="167"/>
    </row>
    <row r="130" spans="2:30" outlineLevel="1" x14ac:dyDescent="0.25">
      <c r="B130" s="160" t="str">
        <f>IF(C130&gt;0,IFERROR(_xlfn.IFS(D130&lt;=DATE(YEAR('Basisdaten zum Projekt'!$E$12),MONTH('Basisdaten zum Projekt'!$E$12),1),'Basisdaten zum Projekt'!$A$12,D130&lt;=DATE(YEAR('Basisdaten zum Projekt'!$E$13),MONTH('Basisdaten zum Projekt'!$E$13),1),'Basisdaten zum Projekt'!$A$13,D130&lt;=DATE(YEAR('Basisdaten zum Projekt'!$E$14),MONTH('Basisdaten zum Projekt'!$E$14),1),'Basisdaten zum Projekt'!$A$14,D130&lt;=DATE(YEAR('Basisdaten zum Projekt'!$E$15),MONTH('Basisdaten zum Projekt'!$E$15),1),'Basisdaten zum Projekt'!$A$15,D130&lt;=DATE(YEAR('Basisdaten zum Projekt'!$E$16),MONTH('Basisdaten zum Projekt'!$E$16),1),'Basisdaten zum Projekt'!$A$16),""),"")</f>
        <v/>
      </c>
      <c r="C130" s="160">
        <f>IF(C129&gt;0,C129+1,IF(DATE(YEAR('Basisdaten zum Projekt'!$C$5),MONTH('Basisdaten zum Projekt'!$C$5),1)=D130,1,0))</f>
        <v>65</v>
      </c>
      <c r="D130" s="161">
        <f t="shared" si="48"/>
        <v>46600</v>
      </c>
      <c r="E130" s="162"/>
      <c r="F130" s="115">
        <f t="shared" si="45"/>
        <v>0</v>
      </c>
      <c r="G130" s="163"/>
      <c r="H130" s="162"/>
      <c r="I130" s="115">
        <f t="shared" si="46"/>
        <v>0</v>
      </c>
      <c r="J130" s="164"/>
      <c r="M130" s="161">
        <f t="shared" si="40"/>
        <v>46600</v>
      </c>
      <c r="N130" s="166"/>
      <c r="O130" s="166"/>
      <c r="P130" s="166"/>
      <c r="Q130" s="166"/>
      <c r="R130" s="166"/>
      <c r="S130" s="166"/>
      <c r="T130" s="166"/>
      <c r="U130" s="166"/>
      <c r="V130" s="166"/>
      <c r="W130" s="166"/>
      <c r="X130" s="166"/>
      <c r="Y130" s="166"/>
      <c r="Z130" s="166"/>
      <c r="AA130" s="166"/>
      <c r="AB130" s="166"/>
      <c r="AC130" s="137">
        <f t="shared" si="47"/>
        <v>0</v>
      </c>
      <c r="AD130" s="167"/>
    </row>
    <row r="131" spans="2:30" outlineLevel="1" x14ac:dyDescent="0.25">
      <c r="B131" s="160" t="str">
        <f>IF(C131&gt;0,IFERROR(_xlfn.IFS(D131&lt;=DATE(YEAR('Basisdaten zum Projekt'!$E$12),MONTH('Basisdaten zum Projekt'!$E$12),1),'Basisdaten zum Projekt'!$A$12,D131&lt;=DATE(YEAR('Basisdaten zum Projekt'!$E$13),MONTH('Basisdaten zum Projekt'!$E$13),1),'Basisdaten zum Projekt'!$A$13,D131&lt;=DATE(YEAR('Basisdaten zum Projekt'!$E$14),MONTH('Basisdaten zum Projekt'!$E$14),1),'Basisdaten zum Projekt'!$A$14,D131&lt;=DATE(YEAR('Basisdaten zum Projekt'!$E$15),MONTH('Basisdaten zum Projekt'!$E$15),1),'Basisdaten zum Projekt'!$A$15,D131&lt;=DATE(YEAR('Basisdaten zum Projekt'!$E$16),MONTH('Basisdaten zum Projekt'!$E$16),1),'Basisdaten zum Projekt'!$A$16),""),"")</f>
        <v/>
      </c>
      <c r="C131" s="160">
        <f>IF(C130&gt;0,C130+1,IF(DATE(YEAR('Basisdaten zum Projekt'!$C$5),MONTH('Basisdaten zum Projekt'!$C$5),1)=D131,1,0))</f>
        <v>66</v>
      </c>
      <c r="D131" s="161">
        <f t="shared" si="48"/>
        <v>46631</v>
      </c>
      <c r="E131" s="162"/>
      <c r="F131" s="115">
        <f t="shared" si="45"/>
        <v>0</v>
      </c>
      <c r="G131" s="163"/>
      <c r="H131" s="162"/>
      <c r="I131" s="115">
        <f t="shared" si="46"/>
        <v>0</v>
      </c>
      <c r="J131" s="164"/>
      <c r="M131" s="161">
        <f t="shared" si="40"/>
        <v>46631</v>
      </c>
      <c r="N131" s="166"/>
      <c r="O131" s="166"/>
      <c r="P131" s="166"/>
      <c r="Q131" s="166"/>
      <c r="R131" s="166"/>
      <c r="S131" s="166"/>
      <c r="T131" s="166"/>
      <c r="U131" s="166"/>
      <c r="V131" s="166"/>
      <c r="W131" s="166"/>
      <c r="X131" s="166"/>
      <c r="Y131" s="166"/>
      <c r="Z131" s="166"/>
      <c r="AA131" s="166"/>
      <c r="AB131" s="166"/>
      <c r="AC131" s="137">
        <f t="shared" si="47"/>
        <v>0</v>
      </c>
      <c r="AD131" s="167"/>
    </row>
    <row r="132" spans="2:30" outlineLevel="1" x14ac:dyDescent="0.25">
      <c r="B132" s="160" t="str">
        <f>IF(C132&gt;0,IFERROR(_xlfn.IFS(D132&lt;=DATE(YEAR('Basisdaten zum Projekt'!$E$12),MONTH('Basisdaten zum Projekt'!$E$12),1),'Basisdaten zum Projekt'!$A$12,D132&lt;=DATE(YEAR('Basisdaten zum Projekt'!$E$13),MONTH('Basisdaten zum Projekt'!$E$13),1),'Basisdaten zum Projekt'!$A$13,D132&lt;=DATE(YEAR('Basisdaten zum Projekt'!$E$14),MONTH('Basisdaten zum Projekt'!$E$14),1),'Basisdaten zum Projekt'!$A$14,D132&lt;=DATE(YEAR('Basisdaten zum Projekt'!$E$15),MONTH('Basisdaten zum Projekt'!$E$15),1),'Basisdaten zum Projekt'!$A$15,D132&lt;=DATE(YEAR('Basisdaten zum Projekt'!$E$16),MONTH('Basisdaten zum Projekt'!$E$16),1),'Basisdaten zum Projekt'!$A$16),""),"")</f>
        <v/>
      </c>
      <c r="C132" s="160">
        <f>IF(C131&gt;0,C131+1,IF(DATE(YEAR('Basisdaten zum Projekt'!$C$5),MONTH('Basisdaten zum Projekt'!$C$5),1)=D132,1,0))</f>
        <v>67</v>
      </c>
      <c r="D132" s="161">
        <f t="shared" si="48"/>
        <v>46661</v>
      </c>
      <c r="E132" s="162"/>
      <c r="F132" s="115">
        <f t="shared" si="45"/>
        <v>0</v>
      </c>
      <c r="G132" s="163"/>
      <c r="H132" s="162"/>
      <c r="I132" s="115">
        <f t="shared" si="46"/>
        <v>0</v>
      </c>
      <c r="J132" s="164"/>
      <c r="M132" s="161">
        <f t="shared" si="40"/>
        <v>46661</v>
      </c>
      <c r="N132" s="166"/>
      <c r="O132" s="166"/>
      <c r="P132" s="166"/>
      <c r="Q132" s="166"/>
      <c r="R132" s="166"/>
      <c r="S132" s="166"/>
      <c r="T132" s="166"/>
      <c r="U132" s="166"/>
      <c r="V132" s="166"/>
      <c r="W132" s="166"/>
      <c r="X132" s="166"/>
      <c r="Y132" s="166"/>
      <c r="Z132" s="166"/>
      <c r="AA132" s="166"/>
      <c r="AB132" s="166"/>
      <c r="AC132" s="137">
        <f t="shared" si="47"/>
        <v>0</v>
      </c>
      <c r="AD132" s="167"/>
    </row>
    <row r="133" spans="2:30" outlineLevel="1" x14ac:dyDescent="0.25">
      <c r="B133" s="160" t="str">
        <f>IF(C133&gt;0,IFERROR(_xlfn.IFS(D133&lt;=DATE(YEAR('Basisdaten zum Projekt'!$E$12),MONTH('Basisdaten zum Projekt'!$E$12),1),'Basisdaten zum Projekt'!$A$12,D133&lt;=DATE(YEAR('Basisdaten zum Projekt'!$E$13),MONTH('Basisdaten zum Projekt'!$E$13),1),'Basisdaten zum Projekt'!$A$13,D133&lt;=DATE(YEAR('Basisdaten zum Projekt'!$E$14),MONTH('Basisdaten zum Projekt'!$E$14),1),'Basisdaten zum Projekt'!$A$14,D133&lt;=DATE(YEAR('Basisdaten zum Projekt'!$E$15),MONTH('Basisdaten zum Projekt'!$E$15),1),'Basisdaten zum Projekt'!$A$15,D133&lt;=DATE(YEAR('Basisdaten zum Projekt'!$E$16),MONTH('Basisdaten zum Projekt'!$E$16),1),'Basisdaten zum Projekt'!$A$16),""),"")</f>
        <v/>
      </c>
      <c r="C133" s="160">
        <f>IF(C132&gt;0,C132+1,IF(DATE(YEAR('Basisdaten zum Projekt'!$C$5),MONTH('Basisdaten zum Projekt'!$C$5),1)=D133,1,0))</f>
        <v>68</v>
      </c>
      <c r="D133" s="161">
        <f t="shared" si="48"/>
        <v>46692</v>
      </c>
      <c r="E133" s="162"/>
      <c r="F133" s="115">
        <f t="shared" si="45"/>
        <v>0</v>
      </c>
      <c r="G133" s="163"/>
      <c r="H133" s="162"/>
      <c r="I133" s="115">
        <f t="shared" si="46"/>
        <v>0</v>
      </c>
      <c r="J133" s="164"/>
      <c r="M133" s="161">
        <f t="shared" si="40"/>
        <v>46692</v>
      </c>
      <c r="N133" s="166"/>
      <c r="O133" s="166"/>
      <c r="P133" s="166"/>
      <c r="Q133" s="166"/>
      <c r="R133" s="166"/>
      <c r="S133" s="166"/>
      <c r="T133" s="166"/>
      <c r="U133" s="166"/>
      <c r="V133" s="166"/>
      <c r="W133" s="166"/>
      <c r="X133" s="166"/>
      <c r="Y133" s="166"/>
      <c r="Z133" s="166"/>
      <c r="AA133" s="166"/>
      <c r="AB133" s="166"/>
      <c r="AC133" s="137">
        <f t="shared" si="47"/>
        <v>0</v>
      </c>
      <c r="AD133" s="167"/>
    </row>
    <row r="134" spans="2:30" outlineLevel="1" x14ac:dyDescent="0.25">
      <c r="B134" s="160" t="str">
        <f>IF(C134&gt;0,IFERROR(_xlfn.IFS(D134&lt;=DATE(YEAR('Basisdaten zum Projekt'!$E$12),MONTH('Basisdaten zum Projekt'!$E$12),1),'Basisdaten zum Projekt'!$A$12,D134&lt;=DATE(YEAR('Basisdaten zum Projekt'!$E$13),MONTH('Basisdaten zum Projekt'!$E$13),1),'Basisdaten zum Projekt'!$A$13,D134&lt;=DATE(YEAR('Basisdaten zum Projekt'!$E$14),MONTH('Basisdaten zum Projekt'!$E$14),1),'Basisdaten zum Projekt'!$A$14,D134&lt;=DATE(YEAR('Basisdaten zum Projekt'!$E$15),MONTH('Basisdaten zum Projekt'!$E$15),1),'Basisdaten zum Projekt'!$A$15,D134&lt;=DATE(YEAR('Basisdaten zum Projekt'!$E$16),MONTH('Basisdaten zum Projekt'!$E$16),1),'Basisdaten zum Projekt'!$A$16),""),"")</f>
        <v/>
      </c>
      <c r="C134" s="160">
        <f>IF(C133&gt;0,C133+1,IF(DATE(YEAR('Basisdaten zum Projekt'!$C$5),MONTH('Basisdaten zum Projekt'!$C$5),1)=D134,1,0))</f>
        <v>69</v>
      </c>
      <c r="D134" s="161">
        <f t="shared" si="48"/>
        <v>46722</v>
      </c>
      <c r="E134" s="162"/>
      <c r="F134" s="115">
        <f t="shared" si="45"/>
        <v>0</v>
      </c>
      <c r="G134" s="163"/>
      <c r="H134" s="162"/>
      <c r="I134" s="115">
        <f t="shared" si="46"/>
        <v>0</v>
      </c>
      <c r="J134" s="164"/>
      <c r="M134" s="161">
        <f t="shared" si="40"/>
        <v>46722</v>
      </c>
      <c r="N134" s="166"/>
      <c r="O134" s="166"/>
      <c r="P134" s="166"/>
      <c r="Q134" s="166"/>
      <c r="R134" s="166"/>
      <c r="S134" s="166"/>
      <c r="T134" s="166"/>
      <c r="U134" s="166"/>
      <c r="V134" s="166"/>
      <c r="W134" s="166"/>
      <c r="X134" s="166"/>
      <c r="Y134" s="166"/>
      <c r="Z134" s="166"/>
      <c r="AA134" s="166"/>
      <c r="AB134" s="166"/>
      <c r="AC134" s="137">
        <f t="shared" si="47"/>
        <v>0</v>
      </c>
      <c r="AD134" s="167"/>
    </row>
    <row r="135" spans="2:30" ht="15.75" thickBot="1" x14ac:dyDescent="0.3">
      <c r="B135" s="169"/>
      <c r="C135" s="170"/>
      <c r="D135" s="171">
        <f>D134</f>
        <v>46722</v>
      </c>
      <c r="E135" s="172"/>
      <c r="F135" s="173">
        <f>SUM(F123:F134)</f>
        <v>0</v>
      </c>
      <c r="G135" s="174">
        <f>SUM(G123:G134)</f>
        <v>0</v>
      </c>
      <c r="H135" s="175"/>
      <c r="I135" s="173">
        <f>SUM(I123:I134)</f>
        <v>0</v>
      </c>
      <c r="J135" s="174">
        <f>SUM(J123:J134)</f>
        <v>0</v>
      </c>
      <c r="M135" s="171">
        <f t="shared" si="40"/>
        <v>46722</v>
      </c>
      <c r="N135" s="177">
        <f>SUM(N123:N134)</f>
        <v>0</v>
      </c>
      <c r="O135" s="177">
        <f>SUM(O123:O134)</f>
        <v>0</v>
      </c>
      <c r="P135" s="177">
        <f>SUM(P123:P134)</f>
        <v>0</v>
      </c>
      <c r="Q135" s="177">
        <f>SUM(Q123:Q134)</f>
        <v>0</v>
      </c>
      <c r="R135" s="177">
        <f>SUM(R123:R134)</f>
        <v>0</v>
      </c>
      <c r="S135" s="177">
        <f t="shared" ref="S135:AB135" si="49">SUM(S123:S134)</f>
        <v>0</v>
      </c>
      <c r="T135" s="177">
        <f t="shared" si="49"/>
        <v>0</v>
      </c>
      <c r="U135" s="177">
        <f t="shared" si="49"/>
        <v>0</v>
      </c>
      <c r="V135" s="177">
        <f t="shared" si="49"/>
        <v>0</v>
      </c>
      <c r="W135" s="177">
        <f t="shared" si="49"/>
        <v>0</v>
      </c>
      <c r="X135" s="177">
        <f t="shared" si="49"/>
        <v>0</v>
      </c>
      <c r="Y135" s="177">
        <f t="shared" si="49"/>
        <v>0</v>
      </c>
      <c r="Z135" s="177">
        <f t="shared" si="49"/>
        <v>0</v>
      </c>
      <c r="AA135" s="177">
        <f t="shared" si="49"/>
        <v>0</v>
      </c>
      <c r="AB135" s="177">
        <f t="shared" si="49"/>
        <v>0</v>
      </c>
      <c r="AC135" s="177">
        <f>SUM(AC123:AC134)</f>
        <v>0</v>
      </c>
      <c r="AD135" s="167"/>
    </row>
    <row r="136" spans="2:30" ht="28.5" customHeight="1" x14ac:dyDescent="0.25">
      <c r="B136" s="19"/>
      <c r="C136" s="19"/>
      <c r="N136" s="178">
        <f>IFERROR(N135/$H$6,0)</f>
        <v>0</v>
      </c>
      <c r="O136" s="178">
        <f>IFERROR(O135/$H$6,0)</f>
        <v>0</v>
      </c>
      <c r="P136" s="178">
        <f>IFERROR(P135/$H$6,0)</f>
        <v>0</v>
      </c>
      <c r="Q136" s="178">
        <f>IFERROR(Q135/$H$6,0)</f>
        <v>0</v>
      </c>
      <c r="R136" s="178">
        <f>IFERROR(R135/$H$6,0)</f>
        <v>0</v>
      </c>
      <c r="S136" s="178">
        <f t="shared" ref="S136:AB136" si="50">IFERROR(S135/$H$6,0)</f>
        <v>0</v>
      </c>
      <c r="T136" s="178">
        <f t="shared" si="50"/>
        <v>0</v>
      </c>
      <c r="U136" s="178">
        <f t="shared" si="50"/>
        <v>0</v>
      </c>
      <c r="V136" s="178">
        <f t="shared" si="50"/>
        <v>0</v>
      </c>
      <c r="W136" s="178">
        <f t="shared" si="50"/>
        <v>0</v>
      </c>
      <c r="X136" s="178">
        <f t="shared" si="50"/>
        <v>0</v>
      </c>
      <c r="Y136" s="178">
        <f t="shared" si="50"/>
        <v>0</v>
      </c>
      <c r="Z136" s="178">
        <f t="shared" si="50"/>
        <v>0</v>
      </c>
      <c r="AA136" s="178">
        <f t="shared" si="50"/>
        <v>0</v>
      </c>
      <c r="AB136" s="178">
        <f t="shared" si="50"/>
        <v>0</v>
      </c>
      <c r="AC136" s="178">
        <f>IFERROR(AC135/$H$6,0)</f>
        <v>0</v>
      </c>
      <c r="AD136" s="180" t="s">
        <v>370</v>
      </c>
    </row>
    <row r="137" spans="2:30" ht="15.75" thickBot="1" x14ac:dyDescent="0.3">
      <c r="B137" s="19"/>
      <c r="C137" s="19"/>
      <c r="N137" s="181"/>
      <c r="O137" s="181"/>
      <c r="P137" s="181"/>
      <c r="Q137" s="181"/>
      <c r="R137" s="181"/>
      <c r="S137" s="281"/>
      <c r="T137" s="282"/>
      <c r="U137" s="283"/>
      <c r="V137" s="283"/>
      <c r="W137" s="283"/>
      <c r="X137" s="283"/>
      <c r="Y137" s="283"/>
      <c r="Z137" s="283"/>
      <c r="AA137" s="283"/>
      <c r="AB137" s="284"/>
      <c r="AC137" s="181"/>
      <c r="AD137" s="188"/>
    </row>
    <row r="138" spans="2:30" outlineLevel="1" x14ac:dyDescent="0.25">
      <c r="B138" s="160" t="str">
        <f>IF(C138&gt;0,IFERROR(_xlfn.IFS(D138&lt;=DATE(YEAR('Basisdaten zum Projekt'!$E$12),MONTH('Basisdaten zum Projekt'!$E$12),1),'Basisdaten zum Projekt'!$A$12,D138&lt;=DATE(YEAR('Basisdaten zum Projekt'!$E$13),MONTH('Basisdaten zum Projekt'!$E$13),1),'Basisdaten zum Projekt'!$A$13,D138&lt;=DATE(YEAR('Basisdaten zum Projekt'!$E$14),MONTH('Basisdaten zum Projekt'!$E$14),1),'Basisdaten zum Projekt'!$A$14,D138&lt;=DATE(YEAR('Basisdaten zum Projekt'!$E$15),MONTH('Basisdaten zum Projekt'!$E$15),1),'Basisdaten zum Projekt'!$A$15,D138&lt;=DATE(YEAR('Basisdaten zum Projekt'!$E$16),MONTH('Basisdaten zum Projekt'!$E$16),1),'Basisdaten zum Projekt'!$A$16),""),"")</f>
        <v/>
      </c>
      <c r="C138" s="160">
        <f>IF(C134&gt;0,C134+1,IF(DATE(YEAR('Basisdaten zum Projekt'!$C$5),MONTH('Basisdaten zum Projekt'!$C$5),1)=D138,1,0))</f>
        <v>70</v>
      </c>
      <c r="D138" s="161">
        <f>DATE(YEAR(D134),MONTH(D134)+1,DAY(D134))</f>
        <v>46753</v>
      </c>
      <c r="E138" s="183"/>
      <c r="F138" s="184">
        <f t="shared" ref="F138:F149" si="51">215/12*E138</f>
        <v>0</v>
      </c>
      <c r="G138" s="185"/>
      <c r="H138" s="183"/>
      <c r="I138" s="184">
        <f t="shared" ref="I138:I149" si="52">215/12*H138</f>
        <v>0</v>
      </c>
      <c r="J138" s="186"/>
      <c r="M138" s="161">
        <f t="shared" si="40"/>
        <v>46753</v>
      </c>
      <c r="N138" s="166"/>
      <c r="O138" s="166"/>
      <c r="P138" s="166"/>
      <c r="Q138" s="166"/>
      <c r="R138" s="166"/>
      <c r="S138" s="166"/>
      <c r="T138" s="166"/>
      <c r="U138" s="166"/>
      <c r="V138" s="166"/>
      <c r="W138" s="166"/>
      <c r="X138" s="166"/>
      <c r="Y138" s="166"/>
      <c r="Z138" s="166"/>
      <c r="AA138" s="166"/>
      <c r="AB138" s="166"/>
      <c r="AC138" s="137">
        <f t="shared" ref="AC138:AC149" si="53">SUM(N138:AB138)</f>
        <v>0</v>
      </c>
      <c r="AD138" s="167"/>
    </row>
    <row r="139" spans="2:30" outlineLevel="1" x14ac:dyDescent="0.25">
      <c r="B139" s="160" t="str">
        <f>IF(C139&gt;0,IFERROR(_xlfn.IFS(D139&lt;=DATE(YEAR('Basisdaten zum Projekt'!$E$12),MONTH('Basisdaten zum Projekt'!$E$12),1),'Basisdaten zum Projekt'!$A$12,D139&lt;=DATE(YEAR('Basisdaten zum Projekt'!$E$13),MONTH('Basisdaten zum Projekt'!$E$13),1),'Basisdaten zum Projekt'!$A$13,D139&lt;=DATE(YEAR('Basisdaten zum Projekt'!$E$14),MONTH('Basisdaten zum Projekt'!$E$14),1),'Basisdaten zum Projekt'!$A$14,D139&lt;=DATE(YEAR('Basisdaten zum Projekt'!$E$15),MONTH('Basisdaten zum Projekt'!$E$15),1),'Basisdaten zum Projekt'!$A$15,D139&lt;=DATE(YEAR('Basisdaten zum Projekt'!$E$16),MONTH('Basisdaten zum Projekt'!$E$16),1),'Basisdaten zum Projekt'!$A$16),""),"")</f>
        <v/>
      </c>
      <c r="C139" s="160">
        <f>IF(C138&gt;0,C138+1,IF(DATE(YEAR('Basisdaten zum Projekt'!$C$5),MONTH('Basisdaten zum Projekt'!$C$5),1)=D139,1,0))</f>
        <v>71</v>
      </c>
      <c r="D139" s="161">
        <f t="shared" ref="D139:D149" si="54">DATE(YEAR(D138),MONTH(D138)+1,DAY(D138))</f>
        <v>46784</v>
      </c>
      <c r="E139" s="162"/>
      <c r="F139" s="115">
        <f t="shared" si="51"/>
        <v>0</v>
      </c>
      <c r="G139" s="163"/>
      <c r="H139" s="162"/>
      <c r="I139" s="115">
        <f t="shared" si="52"/>
        <v>0</v>
      </c>
      <c r="J139" s="164"/>
      <c r="M139" s="161">
        <f t="shared" si="40"/>
        <v>46784</v>
      </c>
      <c r="N139" s="166"/>
      <c r="O139" s="166"/>
      <c r="P139" s="166"/>
      <c r="Q139" s="166"/>
      <c r="R139" s="166"/>
      <c r="S139" s="166"/>
      <c r="T139" s="166"/>
      <c r="U139" s="166"/>
      <c r="V139" s="166"/>
      <c r="W139" s="166"/>
      <c r="X139" s="166"/>
      <c r="Y139" s="166"/>
      <c r="Z139" s="166"/>
      <c r="AA139" s="166"/>
      <c r="AB139" s="166"/>
      <c r="AC139" s="137">
        <f t="shared" si="53"/>
        <v>0</v>
      </c>
      <c r="AD139" s="167"/>
    </row>
    <row r="140" spans="2:30" outlineLevel="1" x14ac:dyDescent="0.25">
      <c r="B140" s="160" t="str">
        <f>IF(C140&gt;0,IFERROR(_xlfn.IFS(D140&lt;=DATE(YEAR('Basisdaten zum Projekt'!$E$12),MONTH('Basisdaten zum Projekt'!$E$12),1),'Basisdaten zum Projekt'!$A$12,D140&lt;=DATE(YEAR('Basisdaten zum Projekt'!$E$13),MONTH('Basisdaten zum Projekt'!$E$13),1),'Basisdaten zum Projekt'!$A$13,D140&lt;=DATE(YEAR('Basisdaten zum Projekt'!$E$14),MONTH('Basisdaten zum Projekt'!$E$14),1),'Basisdaten zum Projekt'!$A$14,D140&lt;=DATE(YEAR('Basisdaten zum Projekt'!$E$15),MONTH('Basisdaten zum Projekt'!$E$15),1),'Basisdaten zum Projekt'!$A$15,D140&lt;=DATE(YEAR('Basisdaten zum Projekt'!$E$16),MONTH('Basisdaten zum Projekt'!$E$16),1),'Basisdaten zum Projekt'!$A$16),""),"")</f>
        <v/>
      </c>
      <c r="C140" s="160">
        <f>IF(C139&gt;0,C139+1,IF(DATE(YEAR('Basisdaten zum Projekt'!$C$5),MONTH('Basisdaten zum Projekt'!$C$5),1)=D140,1,0))</f>
        <v>72</v>
      </c>
      <c r="D140" s="161">
        <f t="shared" si="54"/>
        <v>46813</v>
      </c>
      <c r="E140" s="162"/>
      <c r="F140" s="115">
        <f t="shared" si="51"/>
        <v>0</v>
      </c>
      <c r="G140" s="163"/>
      <c r="H140" s="162"/>
      <c r="I140" s="115">
        <f t="shared" si="52"/>
        <v>0</v>
      </c>
      <c r="J140" s="164"/>
      <c r="M140" s="161">
        <f t="shared" si="40"/>
        <v>46813</v>
      </c>
      <c r="N140" s="166"/>
      <c r="O140" s="166"/>
      <c r="P140" s="166"/>
      <c r="Q140" s="166"/>
      <c r="R140" s="166"/>
      <c r="S140" s="166"/>
      <c r="T140" s="166"/>
      <c r="U140" s="166"/>
      <c r="V140" s="166"/>
      <c r="W140" s="166"/>
      <c r="X140" s="166"/>
      <c r="Y140" s="166"/>
      <c r="Z140" s="166"/>
      <c r="AA140" s="166"/>
      <c r="AB140" s="166"/>
      <c r="AC140" s="137">
        <f t="shared" si="53"/>
        <v>0</v>
      </c>
      <c r="AD140" s="167"/>
    </row>
    <row r="141" spans="2:30" outlineLevel="1" x14ac:dyDescent="0.25">
      <c r="B141" s="160" t="str">
        <f>IF(C141&gt;0,IFERROR(_xlfn.IFS(D141&lt;=DATE(YEAR('Basisdaten zum Projekt'!$E$12),MONTH('Basisdaten zum Projekt'!$E$12),1),'Basisdaten zum Projekt'!$A$12,D141&lt;=DATE(YEAR('Basisdaten zum Projekt'!$E$13),MONTH('Basisdaten zum Projekt'!$E$13),1),'Basisdaten zum Projekt'!$A$13,D141&lt;=DATE(YEAR('Basisdaten zum Projekt'!$E$14),MONTH('Basisdaten zum Projekt'!$E$14),1),'Basisdaten zum Projekt'!$A$14,D141&lt;=DATE(YEAR('Basisdaten zum Projekt'!$E$15),MONTH('Basisdaten zum Projekt'!$E$15),1),'Basisdaten zum Projekt'!$A$15,D141&lt;=DATE(YEAR('Basisdaten zum Projekt'!$E$16),MONTH('Basisdaten zum Projekt'!$E$16),1),'Basisdaten zum Projekt'!$A$16),""),"")</f>
        <v/>
      </c>
      <c r="C141" s="160">
        <f>IF(C140&gt;0,C140+1,IF(DATE(YEAR('Basisdaten zum Projekt'!$C$5),MONTH('Basisdaten zum Projekt'!$C$5),1)=D141,1,0))</f>
        <v>73</v>
      </c>
      <c r="D141" s="161">
        <f t="shared" si="54"/>
        <v>46844</v>
      </c>
      <c r="E141" s="162"/>
      <c r="F141" s="115">
        <f t="shared" si="51"/>
        <v>0</v>
      </c>
      <c r="G141" s="163"/>
      <c r="H141" s="162"/>
      <c r="I141" s="115">
        <f t="shared" si="52"/>
        <v>0</v>
      </c>
      <c r="J141" s="164"/>
      <c r="M141" s="161">
        <f t="shared" si="40"/>
        <v>46844</v>
      </c>
      <c r="N141" s="166"/>
      <c r="O141" s="166"/>
      <c r="P141" s="166"/>
      <c r="Q141" s="166"/>
      <c r="R141" s="166"/>
      <c r="S141" s="166"/>
      <c r="T141" s="166"/>
      <c r="U141" s="166"/>
      <c r="V141" s="166"/>
      <c r="W141" s="166"/>
      <c r="X141" s="166"/>
      <c r="Y141" s="166"/>
      <c r="Z141" s="166"/>
      <c r="AA141" s="166"/>
      <c r="AB141" s="166"/>
      <c r="AC141" s="137">
        <f t="shared" si="53"/>
        <v>0</v>
      </c>
      <c r="AD141" s="167"/>
    </row>
    <row r="142" spans="2:30" outlineLevel="1" x14ac:dyDescent="0.25">
      <c r="B142" s="160" t="str">
        <f>IF(C142&gt;0,IFERROR(_xlfn.IFS(D142&lt;=DATE(YEAR('Basisdaten zum Projekt'!$E$12),MONTH('Basisdaten zum Projekt'!$E$12),1),'Basisdaten zum Projekt'!$A$12,D142&lt;=DATE(YEAR('Basisdaten zum Projekt'!$E$13),MONTH('Basisdaten zum Projekt'!$E$13),1),'Basisdaten zum Projekt'!$A$13,D142&lt;=DATE(YEAR('Basisdaten zum Projekt'!$E$14),MONTH('Basisdaten zum Projekt'!$E$14),1),'Basisdaten zum Projekt'!$A$14,D142&lt;=DATE(YEAR('Basisdaten zum Projekt'!$E$15),MONTH('Basisdaten zum Projekt'!$E$15),1),'Basisdaten zum Projekt'!$A$15,D142&lt;=DATE(YEAR('Basisdaten zum Projekt'!$E$16),MONTH('Basisdaten zum Projekt'!$E$16),1),'Basisdaten zum Projekt'!$A$16),""),"")</f>
        <v/>
      </c>
      <c r="C142" s="160">
        <f>IF(C141&gt;0,C141+1,IF(DATE(YEAR('Basisdaten zum Projekt'!$C$5),MONTH('Basisdaten zum Projekt'!$C$5),1)=D142,1,0))</f>
        <v>74</v>
      </c>
      <c r="D142" s="161">
        <f t="shared" si="54"/>
        <v>46874</v>
      </c>
      <c r="E142" s="162"/>
      <c r="F142" s="115">
        <f t="shared" si="51"/>
        <v>0</v>
      </c>
      <c r="G142" s="163"/>
      <c r="H142" s="162"/>
      <c r="I142" s="115">
        <f t="shared" si="52"/>
        <v>0</v>
      </c>
      <c r="J142" s="164"/>
      <c r="M142" s="161">
        <f t="shared" si="40"/>
        <v>46874</v>
      </c>
      <c r="N142" s="166"/>
      <c r="O142" s="166"/>
      <c r="P142" s="166"/>
      <c r="Q142" s="166"/>
      <c r="R142" s="166"/>
      <c r="S142" s="166"/>
      <c r="T142" s="166"/>
      <c r="U142" s="166"/>
      <c r="V142" s="166"/>
      <c r="W142" s="166"/>
      <c r="X142" s="166"/>
      <c r="Y142" s="166"/>
      <c r="Z142" s="166"/>
      <c r="AA142" s="166"/>
      <c r="AB142" s="166"/>
      <c r="AC142" s="137">
        <f t="shared" si="53"/>
        <v>0</v>
      </c>
      <c r="AD142" s="167"/>
    </row>
    <row r="143" spans="2:30" outlineLevel="1" x14ac:dyDescent="0.25">
      <c r="B143" s="160" t="str">
        <f>IF(C143&gt;0,IFERROR(_xlfn.IFS(D143&lt;=DATE(YEAR('Basisdaten zum Projekt'!$E$12),MONTH('Basisdaten zum Projekt'!$E$12),1),'Basisdaten zum Projekt'!$A$12,D143&lt;=DATE(YEAR('Basisdaten zum Projekt'!$E$13),MONTH('Basisdaten zum Projekt'!$E$13),1),'Basisdaten zum Projekt'!$A$13,D143&lt;=DATE(YEAR('Basisdaten zum Projekt'!$E$14),MONTH('Basisdaten zum Projekt'!$E$14),1),'Basisdaten zum Projekt'!$A$14,D143&lt;=DATE(YEAR('Basisdaten zum Projekt'!$E$15),MONTH('Basisdaten zum Projekt'!$E$15),1),'Basisdaten zum Projekt'!$A$15,D143&lt;=DATE(YEAR('Basisdaten zum Projekt'!$E$16),MONTH('Basisdaten zum Projekt'!$E$16),1),'Basisdaten zum Projekt'!$A$16),""),"")</f>
        <v/>
      </c>
      <c r="C143" s="160">
        <f>IF(C142&gt;0,C142+1,IF(DATE(YEAR('Basisdaten zum Projekt'!$C$5),MONTH('Basisdaten zum Projekt'!$C$5),1)=D143,1,0))</f>
        <v>75</v>
      </c>
      <c r="D143" s="161">
        <f t="shared" si="54"/>
        <v>46905</v>
      </c>
      <c r="E143" s="162"/>
      <c r="F143" s="115">
        <f t="shared" si="51"/>
        <v>0</v>
      </c>
      <c r="G143" s="163"/>
      <c r="H143" s="162"/>
      <c r="I143" s="115">
        <f t="shared" si="52"/>
        <v>0</v>
      </c>
      <c r="J143" s="164"/>
      <c r="M143" s="161">
        <f t="shared" si="40"/>
        <v>46905</v>
      </c>
      <c r="N143" s="166"/>
      <c r="O143" s="166"/>
      <c r="P143" s="166"/>
      <c r="Q143" s="166"/>
      <c r="R143" s="166"/>
      <c r="S143" s="166"/>
      <c r="T143" s="166"/>
      <c r="U143" s="166"/>
      <c r="V143" s="166"/>
      <c r="W143" s="166"/>
      <c r="X143" s="166"/>
      <c r="Y143" s="166"/>
      <c r="Z143" s="166"/>
      <c r="AA143" s="166"/>
      <c r="AB143" s="166"/>
      <c r="AC143" s="137">
        <f t="shared" si="53"/>
        <v>0</v>
      </c>
      <c r="AD143" s="167"/>
    </row>
    <row r="144" spans="2:30" outlineLevel="1" x14ac:dyDescent="0.25">
      <c r="B144" s="160" t="str">
        <f>IF(C144&gt;0,IFERROR(_xlfn.IFS(D144&lt;=DATE(YEAR('Basisdaten zum Projekt'!$E$12),MONTH('Basisdaten zum Projekt'!$E$12),1),'Basisdaten zum Projekt'!$A$12,D144&lt;=DATE(YEAR('Basisdaten zum Projekt'!$E$13),MONTH('Basisdaten zum Projekt'!$E$13),1),'Basisdaten zum Projekt'!$A$13,D144&lt;=DATE(YEAR('Basisdaten zum Projekt'!$E$14),MONTH('Basisdaten zum Projekt'!$E$14),1),'Basisdaten zum Projekt'!$A$14,D144&lt;=DATE(YEAR('Basisdaten zum Projekt'!$E$15),MONTH('Basisdaten zum Projekt'!$E$15),1),'Basisdaten zum Projekt'!$A$15,D144&lt;=DATE(YEAR('Basisdaten zum Projekt'!$E$16),MONTH('Basisdaten zum Projekt'!$E$16),1),'Basisdaten zum Projekt'!$A$16),""),"")</f>
        <v/>
      </c>
      <c r="C144" s="160">
        <f>IF(C143&gt;0,C143+1,IF(DATE(YEAR('Basisdaten zum Projekt'!$C$5),MONTH('Basisdaten zum Projekt'!$C$5),1)=D144,1,0))</f>
        <v>76</v>
      </c>
      <c r="D144" s="161">
        <f t="shared" si="54"/>
        <v>46935</v>
      </c>
      <c r="E144" s="162"/>
      <c r="F144" s="115">
        <f t="shared" si="51"/>
        <v>0</v>
      </c>
      <c r="G144" s="163"/>
      <c r="H144" s="162"/>
      <c r="I144" s="115">
        <f t="shared" si="52"/>
        <v>0</v>
      </c>
      <c r="J144" s="164"/>
      <c r="M144" s="161">
        <f t="shared" si="40"/>
        <v>46935</v>
      </c>
      <c r="N144" s="166"/>
      <c r="O144" s="166"/>
      <c r="P144" s="166"/>
      <c r="Q144" s="166"/>
      <c r="R144" s="166"/>
      <c r="S144" s="166"/>
      <c r="T144" s="166"/>
      <c r="U144" s="166"/>
      <c r="V144" s="166"/>
      <c r="W144" s="166"/>
      <c r="X144" s="166"/>
      <c r="Y144" s="166"/>
      <c r="Z144" s="166"/>
      <c r="AA144" s="166"/>
      <c r="AB144" s="166"/>
      <c r="AC144" s="137">
        <f t="shared" si="53"/>
        <v>0</v>
      </c>
      <c r="AD144" s="167"/>
    </row>
    <row r="145" spans="1:30" outlineLevel="1" x14ac:dyDescent="0.25">
      <c r="B145" s="160" t="str">
        <f>IF(C145&gt;0,IFERROR(_xlfn.IFS(D145&lt;=DATE(YEAR('Basisdaten zum Projekt'!$E$12),MONTH('Basisdaten zum Projekt'!$E$12),1),'Basisdaten zum Projekt'!$A$12,D145&lt;=DATE(YEAR('Basisdaten zum Projekt'!$E$13),MONTH('Basisdaten zum Projekt'!$E$13),1),'Basisdaten zum Projekt'!$A$13,D145&lt;=DATE(YEAR('Basisdaten zum Projekt'!$E$14),MONTH('Basisdaten zum Projekt'!$E$14),1),'Basisdaten zum Projekt'!$A$14,D145&lt;=DATE(YEAR('Basisdaten zum Projekt'!$E$15),MONTH('Basisdaten zum Projekt'!$E$15),1),'Basisdaten zum Projekt'!$A$15,D145&lt;=DATE(YEAR('Basisdaten zum Projekt'!$E$16),MONTH('Basisdaten zum Projekt'!$E$16),1),'Basisdaten zum Projekt'!$A$16),""),"")</f>
        <v/>
      </c>
      <c r="C145" s="160">
        <f>IF(C144&gt;0,C144+1,IF(DATE(YEAR('Basisdaten zum Projekt'!$C$5),MONTH('Basisdaten zum Projekt'!$C$5),1)=D145,1,0))</f>
        <v>77</v>
      </c>
      <c r="D145" s="161">
        <f t="shared" si="54"/>
        <v>46966</v>
      </c>
      <c r="E145" s="162"/>
      <c r="F145" s="115">
        <f t="shared" si="51"/>
        <v>0</v>
      </c>
      <c r="G145" s="163"/>
      <c r="H145" s="162"/>
      <c r="I145" s="115">
        <f t="shared" si="52"/>
        <v>0</v>
      </c>
      <c r="J145" s="164"/>
      <c r="M145" s="161">
        <f t="shared" si="40"/>
        <v>46966</v>
      </c>
      <c r="N145" s="166"/>
      <c r="O145" s="166"/>
      <c r="P145" s="166"/>
      <c r="Q145" s="166"/>
      <c r="R145" s="166"/>
      <c r="S145" s="166"/>
      <c r="T145" s="166"/>
      <c r="U145" s="166"/>
      <c r="V145" s="166"/>
      <c r="W145" s="166"/>
      <c r="X145" s="166"/>
      <c r="Y145" s="166"/>
      <c r="Z145" s="166"/>
      <c r="AA145" s="166"/>
      <c r="AB145" s="166"/>
      <c r="AC145" s="137">
        <f t="shared" si="53"/>
        <v>0</v>
      </c>
      <c r="AD145" s="167"/>
    </row>
    <row r="146" spans="1:30" outlineLevel="1" x14ac:dyDescent="0.25">
      <c r="B146" s="160" t="str">
        <f>IF(C146&gt;0,IFERROR(_xlfn.IFS(D146&lt;=DATE(YEAR('Basisdaten zum Projekt'!$E$12),MONTH('Basisdaten zum Projekt'!$E$12),1),'Basisdaten zum Projekt'!$A$12,D146&lt;=DATE(YEAR('Basisdaten zum Projekt'!$E$13),MONTH('Basisdaten zum Projekt'!$E$13),1),'Basisdaten zum Projekt'!$A$13,D146&lt;=DATE(YEAR('Basisdaten zum Projekt'!$E$14),MONTH('Basisdaten zum Projekt'!$E$14),1),'Basisdaten zum Projekt'!$A$14,D146&lt;=DATE(YEAR('Basisdaten zum Projekt'!$E$15),MONTH('Basisdaten zum Projekt'!$E$15),1),'Basisdaten zum Projekt'!$A$15,D146&lt;=DATE(YEAR('Basisdaten zum Projekt'!$E$16),MONTH('Basisdaten zum Projekt'!$E$16),1),'Basisdaten zum Projekt'!$A$16),""),"")</f>
        <v/>
      </c>
      <c r="C146" s="160">
        <f>IF(C145&gt;0,C145+1,IF(DATE(YEAR('Basisdaten zum Projekt'!$C$5),MONTH('Basisdaten zum Projekt'!$C$5),1)=D146,1,0))</f>
        <v>78</v>
      </c>
      <c r="D146" s="161">
        <f t="shared" si="54"/>
        <v>46997</v>
      </c>
      <c r="E146" s="162"/>
      <c r="F146" s="115">
        <f t="shared" si="51"/>
        <v>0</v>
      </c>
      <c r="G146" s="163"/>
      <c r="H146" s="162"/>
      <c r="I146" s="115">
        <f t="shared" si="52"/>
        <v>0</v>
      </c>
      <c r="J146" s="164"/>
      <c r="M146" s="161">
        <f t="shared" si="40"/>
        <v>46997</v>
      </c>
      <c r="N146" s="166"/>
      <c r="O146" s="166"/>
      <c r="P146" s="166"/>
      <c r="Q146" s="166"/>
      <c r="R146" s="166"/>
      <c r="S146" s="166"/>
      <c r="T146" s="166"/>
      <c r="U146" s="166"/>
      <c r="V146" s="166"/>
      <c r="W146" s="166"/>
      <c r="X146" s="166"/>
      <c r="Y146" s="166"/>
      <c r="Z146" s="166"/>
      <c r="AA146" s="166"/>
      <c r="AB146" s="166"/>
      <c r="AC146" s="137">
        <f t="shared" si="53"/>
        <v>0</v>
      </c>
      <c r="AD146" s="167"/>
    </row>
    <row r="147" spans="1:30" outlineLevel="1" x14ac:dyDescent="0.25">
      <c r="B147" s="160" t="str">
        <f>IF(C147&gt;0,IFERROR(_xlfn.IFS(D147&lt;=DATE(YEAR('Basisdaten zum Projekt'!$E$12),MONTH('Basisdaten zum Projekt'!$E$12),1),'Basisdaten zum Projekt'!$A$12,D147&lt;=DATE(YEAR('Basisdaten zum Projekt'!$E$13),MONTH('Basisdaten zum Projekt'!$E$13),1),'Basisdaten zum Projekt'!$A$13,D147&lt;=DATE(YEAR('Basisdaten zum Projekt'!$E$14),MONTH('Basisdaten zum Projekt'!$E$14),1),'Basisdaten zum Projekt'!$A$14,D147&lt;=DATE(YEAR('Basisdaten zum Projekt'!$E$15),MONTH('Basisdaten zum Projekt'!$E$15),1),'Basisdaten zum Projekt'!$A$15,D147&lt;=DATE(YEAR('Basisdaten zum Projekt'!$E$16),MONTH('Basisdaten zum Projekt'!$E$16),1),'Basisdaten zum Projekt'!$A$16),""),"")</f>
        <v/>
      </c>
      <c r="C147" s="160">
        <f>IF(C146&gt;0,C146+1,IF(DATE(YEAR('Basisdaten zum Projekt'!$C$5),MONTH('Basisdaten zum Projekt'!$C$5),1)=D147,1,0))</f>
        <v>79</v>
      </c>
      <c r="D147" s="161">
        <f t="shared" si="54"/>
        <v>47027</v>
      </c>
      <c r="E147" s="162"/>
      <c r="F147" s="115">
        <f t="shared" si="51"/>
        <v>0</v>
      </c>
      <c r="G147" s="163"/>
      <c r="H147" s="162"/>
      <c r="I147" s="115">
        <f t="shared" si="52"/>
        <v>0</v>
      </c>
      <c r="J147" s="164"/>
      <c r="M147" s="161">
        <f t="shared" si="40"/>
        <v>47027</v>
      </c>
      <c r="N147" s="166"/>
      <c r="O147" s="166"/>
      <c r="P147" s="166"/>
      <c r="Q147" s="166"/>
      <c r="R147" s="166"/>
      <c r="S147" s="166"/>
      <c r="T147" s="166"/>
      <c r="U147" s="166"/>
      <c r="V147" s="166"/>
      <c r="W147" s="166"/>
      <c r="X147" s="166"/>
      <c r="Y147" s="166"/>
      <c r="Z147" s="166"/>
      <c r="AA147" s="166"/>
      <c r="AB147" s="166"/>
      <c r="AC147" s="137">
        <f t="shared" si="53"/>
        <v>0</v>
      </c>
      <c r="AD147" s="167"/>
    </row>
    <row r="148" spans="1:30" outlineLevel="1" x14ac:dyDescent="0.25">
      <c r="B148" s="160" t="str">
        <f>IF(C148&gt;0,IFERROR(_xlfn.IFS(D148&lt;=DATE(YEAR('Basisdaten zum Projekt'!$E$12),MONTH('Basisdaten zum Projekt'!$E$12),1),'Basisdaten zum Projekt'!$A$12,D148&lt;=DATE(YEAR('Basisdaten zum Projekt'!$E$13),MONTH('Basisdaten zum Projekt'!$E$13),1),'Basisdaten zum Projekt'!$A$13,D148&lt;=DATE(YEAR('Basisdaten zum Projekt'!$E$14),MONTH('Basisdaten zum Projekt'!$E$14),1),'Basisdaten zum Projekt'!$A$14,D148&lt;=DATE(YEAR('Basisdaten zum Projekt'!$E$15),MONTH('Basisdaten zum Projekt'!$E$15),1),'Basisdaten zum Projekt'!$A$15,D148&lt;=DATE(YEAR('Basisdaten zum Projekt'!$E$16),MONTH('Basisdaten zum Projekt'!$E$16),1),'Basisdaten zum Projekt'!$A$16),""),"")</f>
        <v/>
      </c>
      <c r="C148" s="160">
        <f>IF(C147&gt;0,C147+1,IF(DATE(YEAR('Basisdaten zum Projekt'!$C$5),MONTH('Basisdaten zum Projekt'!$C$5),1)=D148,1,0))</f>
        <v>80</v>
      </c>
      <c r="D148" s="161">
        <f t="shared" si="54"/>
        <v>47058</v>
      </c>
      <c r="E148" s="162"/>
      <c r="F148" s="115">
        <f t="shared" si="51"/>
        <v>0</v>
      </c>
      <c r="G148" s="163"/>
      <c r="H148" s="162"/>
      <c r="I148" s="115">
        <f t="shared" si="52"/>
        <v>0</v>
      </c>
      <c r="J148" s="164"/>
      <c r="M148" s="161">
        <f t="shared" si="40"/>
        <v>47058</v>
      </c>
      <c r="N148" s="166"/>
      <c r="O148" s="166"/>
      <c r="P148" s="166"/>
      <c r="Q148" s="166"/>
      <c r="R148" s="166"/>
      <c r="S148" s="166"/>
      <c r="T148" s="166"/>
      <c r="U148" s="166"/>
      <c r="V148" s="166"/>
      <c r="W148" s="166"/>
      <c r="X148" s="166"/>
      <c r="Y148" s="166"/>
      <c r="Z148" s="166"/>
      <c r="AA148" s="166"/>
      <c r="AB148" s="166"/>
      <c r="AC148" s="137">
        <f t="shared" si="53"/>
        <v>0</v>
      </c>
      <c r="AD148" s="167"/>
    </row>
    <row r="149" spans="1:30" outlineLevel="1" x14ac:dyDescent="0.25">
      <c r="B149" s="160" t="str">
        <f>IF(C149&gt;0,IFERROR(_xlfn.IFS(D149&lt;=DATE(YEAR('Basisdaten zum Projekt'!$E$12),MONTH('Basisdaten zum Projekt'!$E$12),1),'Basisdaten zum Projekt'!$A$12,D149&lt;=DATE(YEAR('Basisdaten zum Projekt'!$E$13),MONTH('Basisdaten zum Projekt'!$E$13),1),'Basisdaten zum Projekt'!$A$13,D149&lt;=DATE(YEAR('Basisdaten zum Projekt'!$E$14),MONTH('Basisdaten zum Projekt'!$E$14),1),'Basisdaten zum Projekt'!$A$14,D149&lt;=DATE(YEAR('Basisdaten zum Projekt'!$E$15),MONTH('Basisdaten zum Projekt'!$E$15),1),'Basisdaten zum Projekt'!$A$15,D149&lt;=DATE(YEAR('Basisdaten zum Projekt'!$E$16),MONTH('Basisdaten zum Projekt'!$E$16),1),'Basisdaten zum Projekt'!$A$16),""),"")</f>
        <v/>
      </c>
      <c r="C149" s="160">
        <f>IF(C148&gt;0,C148+1,IF(DATE(YEAR('Basisdaten zum Projekt'!$C$5),MONTH('Basisdaten zum Projekt'!$C$5),1)=D149,1,0))</f>
        <v>81</v>
      </c>
      <c r="D149" s="161">
        <f t="shared" si="54"/>
        <v>47088</v>
      </c>
      <c r="E149" s="162"/>
      <c r="F149" s="115">
        <f t="shared" si="51"/>
        <v>0</v>
      </c>
      <c r="G149" s="163"/>
      <c r="H149" s="162"/>
      <c r="I149" s="115">
        <f t="shared" si="52"/>
        <v>0</v>
      </c>
      <c r="J149" s="164"/>
      <c r="M149" s="161">
        <f t="shared" si="40"/>
        <v>47088</v>
      </c>
      <c r="N149" s="166"/>
      <c r="O149" s="166"/>
      <c r="P149" s="166"/>
      <c r="Q149" s="166"/>
      <c r="R149" s="166"/>
      <c r="S149" s="166"/>
      <c r="T149" s="166"/>
      <c r="U149" s="166"/>
      <c r="V149" s="166"/>
      <c r="W149" s="166"/>
      <c r="X149" s="166"/>
      <c r="Y149" s="166"/>
      <c r="Z149" s="166"/>
      <c r="AA149" s="166"/>
      <c r="AB149" s="166"/>
      <c r="AC149" s="137">
        <f t="shared" si="53"/>
        <v>0</v>
      </c>
      <c r="AD149" s="167"/>
    </row>
    <row r="150" spans="1:30" ht="15.75" thickBot="1" x14ac:dyDescent="0.3">
      <c r="B150" s="169"/>
      <c r="C150" s="170"/>
      <c r="D150" s="171">
        <f>D149</f>
        <v>47088</v>
      </c>
      <c r="E150" s="172"/>
      <c r="F150" s="173">
        <f>SUM(F138:F149)</f>
        <v>0</v>
      </c>
      <c r="G150" s="174">
        <f>SUM(G138:G149)</f>
        <v>0</v>
      </c>
      <c r="H150" s="175"/>
      <c r="I150" s="173">
        <f>SUM(I138:I149)</f>
        <v>0</v>
      </c>
      <c r="J150" s="174">
        <f>SUM(J138:J149)</f>
        <v>0</v>
      </c>
      <c r="M150" s="171">
        <f t="shared" si="40"/>
        <v>47088</v>
      </c>
      <c r="N150" s="177">
        <f>SUM(N138:N149)</f>
        <v>0</v>
      </c>
      <c r="O150" s="177">
        <f>SUM(O138:O149)</f>
        <v>0</v>
      </c>
      <c r="P150" s="177">
        <f>SUM(P138:P149)</f>
        <v>0</v>
      </c>
      <c r="Q150" s="177">
        <f>SUM(Q138:Q149)</f>
        <v>0</v>
      </c>
      <c r="R150" s="177">
        <f>SUM(R138:R149)</f>
        <v>0</v>
      </c>
      <c r="S150" s="177">
        <f t="shared" ref="S150:AB150" si="55">SUM(S138:S149)</f>
        <v>0</v>
      </c>
      <c r="T150" s="177">
        <f t="shared" si="55"/>
        <v>0</v>
      </c>
      <c r="U150" s="177">
        <f t="shared" si="55"/>
        <v>0</v>
      </c>
      <c r="V150" s="177">
        <f t="shared" si="55"/>
        <v>0</v>
      </c>
      <c r="W150" s="177">
        <f t="shared" si="55"/>
        <v>0</v>
      </c>
      <c r="X150" s="177">
        <f t="shared" si="55"/>
        <v>0</v>
      </c>
      <c r="Y150" s="177">
        <f t="shared" si="55"/>
        <v>0</v>
      </c>
      <c r="Z150" s="177">
        <f t="shared" si="55"/>
        <v>0</v>
      </c>
      <c r="AA150" s="177">
        <f t="shared" si="55"/>
        <v>0</v>
      </c>
      <c r="AB150" s="177">
        <f t="shared" si="55"/>
        <v>0</v>
      </c>
      <c r="AC150" s="177">
        <f>SUM(AC138:AC149)</f>
        <v>0</v>
      </c>
      <c r="AD150" s="167"/>
    </row>
    <row r="151" spans="1:30" ht="28.5" customHeight="1" x14ac:dyDescent="0.25">
      <c r="A151" s="19"/>
      <c r="B151" s="19"/>
      <c r="C151" s="19"/>
      <c r="D151" s="19"/>
      <c r="N151" s="178">
        <f>IFERROR(N150/$H$6,0)</f>
        <v>0</v>
      </c>
      <c r="O151" s="178">
        <f>IFERROR(O150/$H$6,0)</f>
        <v>0</v>
      </c>
      <c r="P151" s="178">
        <f>IFERROR(P150/$H$6,0)</f>
        <v>0</v>
      </c>
      <c r="Q151" s="178">
        <f>IFERROR(Q150/$H$6,0)</f>
        <v>0</v>
      </c>
      <c r="R151" s="178">
        <f>IFERROR(R150/$H$6,0)</f>
        <v>0</v>
      </c>
      <c r="S151" s="178">
        <f t="shared" ref="S151:AB151" si="56">IFERROR(S150/$H$6,0)</f>
        <v>0</v>
      </c>
      <c r="T151" s="178">
        <f t="shared" si="56"/>
        <v>0</v>
      </c>
      <c r="U151" s="178">
        <f t="shared" si="56"/>
        <v>0</v>
      </c>
      <c r="V151" s="178">
        <f t="shared" si="56"/>
        <v>0</v>
      </c>
      <c r="W151" s="178">
        <f t="shared" si="56"/>
        <v>0</v>
      </c>
      <c r="X151" s="178">
        <f t="shared" si="56"/>
        <v>0</v>
      </c>
      <c r="Y151" s="178">
        <f t="shared" si="56"/>
        <v>0</v>
      </c>
      <c r="Z151" s="178">
        <f t="shared" si="56"/>
        <v>0</v>
      </c>
      <c r="AA151" s="178">
        <f t="shared" si="56"/>
        <v>0</v>
      </c>
      <c r="AB151" s="178">
        <f t="shared" si="56"/>
        <v>0</v>
      </c>
      <c r="AC151" s="178">
        <f>IFERROR(AC150/$H$6,0)</f>
        <v>0</v>
      </c>
      <c r="AD151" s="180" t="s">
        <v>370</v>
      </c>
    </row>
    <row r="152" spans="1:30" x14ac:dyDescent="0.25">
      <c r="A152" s="19"/>
      <c r="B152" s="19"/>
      <c r="C152" s="19"/>
      <c r="D152" s="19"/>
      <c r="N152" s="189"/>
      <c r="O152" s="189"/>
      <c r="P152" s="189"/>
      <c r="Q152" s="189"/>
      <c r="R152" s="189"/>
      <c r="S152" s="132"/>
      <c r="T152" s="132"/>
      <c r="U152" s="132"/>
      <c r="V152" s="132"/>
      <c r="W152" s="132"/>
      <c r="X152" s="132"/>
      <c r="Y152" s="132"/>
      <c r="Z152" s="132"/>
      <c r="AA152" s="132"/>
      <c r="AB152" s="132"/>
      <c r="AC152" s="189"/>
      <c r="AD152" s="188"/>
    </row>
    <row r="153" spans="1:30" x14ac:dyDescent="0.25">
      <c r="L153" s="168"/>
      <c r="N153" s="132"/>
      <c r="O153" s="132"/>
      <c r="P153" s="132"/>
      <c r="Q153" s="132"/>
      <c r="R153" s="132"/>
      <c r="AC153" s="132"/>
    </row>
    <row r="154" spans="1:30" x14ac:dyDescent="0.25">
      <c r="L154" s="168"/>
      <c r="N154" s="132"/>
      <c r="O154" s="132"/>
      <c r="P154" s="132"/>
      <c r="Q154" s="132"/>
      <c r="R154" s="132"/>
      <c r="AC154" s="132"/>
    </row>
    <row r="155" spans="1:30" x14ac:dyDescent="0.25">
      <c r="N155" s="132"/>
      <c r="O155" s="132"/>
      <c r="P155" s="132"/>
      <c r="Q155" s="132"/>
      <c r="R155" s="132"/>
      <c r="AC155" s="132"/>
    </row>
    <row r="156" spans="1:30" x14ac:dyDescent="0.25">
      <c r="N156" s="132"/>
      <c r="O156" s="132"/>
      <c r="P156" s="132"/>
      <c r="Q156" s="132"/>
      <c r="R156" s="132"/>
      <c r="AC156" s="132"/>
    </row>
    <row r="157" spans="1:30" x14ac:dyDescent="0.25">
      <c r="N157" s="132"/>
      <c r="O157" s="132"/>
      <c r="P157" s="132"/>
      <c r="Q157" s="132"/>
      <c r="R157" s="132"/>
      <c r="AC157" s="132"/>
    </row>
    <row r="158" spans="1:30" x14ac:dyDescent="0.25">
      <c r="N158" s="132"/>
      <c r="O158" s="132"/>
      <c r="P158" s="132"/>
      <c r="Q158" s="132"/>
      <c r="R158" s="132"/>
      <c r="AC158" s="132"/>
    </row>
    <row r="159" spans="1:30" x14ac:dyDescent="0.25">
      <c r="N159" s="132"/>
      <c r="O159" s="132"/>
      <c r="P159" s="132"/>
      <c r="Q159" s="132"/>
      <c r="R159" s="132"/>
      <c r="AC159" s="132"/>
    </row>
    <row r="160" spans="1:30" x14ac:dyDescent="0.25">
      <c r="N160" s="132"/>
      <c r="O160" s="132"/>
      <c r="P160" s="132"/>
      <c r="Q160" s="132"/>
      <c r="R160" s="132"/>
      <c r="AC160" s="132"/>
    </row>
    <row r="161" spans="14:29" x14ac:dyDescent="0.25">
      <c r="N161" s="132"/>
      <c r="O161" s="132"/>
      <c r="P161" s="132"/>
      <c r="Q161" s="132"/>
      <c r="R161" s="132"/>
      <c r="AC161" s="132"/>
    </row>
    <row r="162" spans="14:29" x14ac:dyDescent="0.25">
      <c r="N162" s="132"/>
      <c r="O162" s="132"/>
      <c r="P162" s="132"/>
      <c r="Q162" s="132"/>
      <c r="R162" s="132"/>
      <c r="AC162" s="132"/>
    </row>
    <row r="163" spans="14:29" x14ac:dyDescent="0.25">
      <c r="N163" s="132"/>
      <c r="O163" s="132"/>
      <c r="P163" s="132"/>
      <c r="Q163" s="132"/>
      <c r="R163" s="132"/>
      <c r="AC163" s="132"/>
    </row>
    <row r="164" spans="14:29" x14ac:dyDescent="0.25">
      <c r="N164" s="132"/>
      <c r="O164" s="132"/>
      <c r="P164" s="132"/>
      <c r="Q164" s="132"/>
      <c r="R164" s="132"/>
      <c r="AC164" s="132"/>
    </row>
    <row r="165" spans="14:29" x14ac:dyDescent="0.25">
      <c r="N165" s="132"/>
      <c r="O165" s="132"/>
      <c r="P165" s="132"/>
      <c r="Q165" s="132"/>
      <c r="R165" s="132"/>
      <c r="AC165" s="132"/>
    </row>
    <row r="166" spans="14:29" x14ac:dyDescent="0.25">
      <c r="N166" s="132"/>
      <c r="O166" s="132"/>
      <c r="P166" s="132"/>
      <c r="Q166" s="132"/>
      <c r="R166" s="132"/>
      <c r="AC166" s="132"/>
    </row>
    <row r="167" spans="14:29" x14ac:dyDescent="0.25">
      <c r="N167" s="132"/>
      <c r="O167" s="132"/>
      <c r="P167" s="132"/>
      <c r="Q167" s="132"/>
      <c r="R167" s="132"/>
      <c r="AC167" s="132"/>
    </row>
    <row r="168" spans="14:29" x14ac:dyDescent="0.25">
      <c r="N168" s="132"/>
      <c r="O168" s="132"/>
      <c r="P168" s="132"/>
      <c r="Q168" s="132"/>
      <c r="R168" s="132"/>
      <c r="AC168" s="132"/>
    </row>
    <row r="169" spans="14:29" x14ac:dyDescent="0.25">
      <c r="N169" s="132"/>
      <c r="O169" s="132"/>
      <c r="P169" s="132"/>
      <c r="Q169" s="132"/>
      <c r="R169" s="132"/>
      <c r="AC169" s="132"/>
    </row>
    <row r="170" spans="14:29" x14ac:dyDescent="0.25">
      <c r="N170" s="132"/>
      <c r="O170" s="132"/>
      <c r="P170" s="132"/>
      <c r="Q170" s="132"/>
      <c r="R170" s="132"/>
      <c r="AC170" s="132"/>
    </row>
    <row r="171" spans="14:29" x14ac:dyDescent="0.25">
      <c r="N171" s="132"/>
      <c r="O171" s="132"/>
      <c r="P171" s="132"/>
      <c r="Q171" s="132"/>
      <c r="R171" s="132"/>
      <c r="AC171" s="132"/>
    </row>
    <row r="172" spans="14:29" x14ac:dyDescent="0.25">
      <c r="N172" s="132"/>
      <c r="O172" s="132"/>
      <c r="P172" s="132"/>
      <c r="Q172" s="132"/>
      <c r="R172" s="132"/>
      <c r="AC172" s="132"/>
    </row>
    <row r="173" spans="14:29" x14ac:dyDescent="0.25">
      <c r="N173" s="132"/>
      <c r="O173" s="132"/>
      <c r="P173" s="132"/>
      <c r="Q173" s="132"/>
      <c r="R173" s="132"/>
      <c r="AC173" s="132"/>
    </row>
    <row r="174" spans="14:29" x14ac:dyDescent="0.25">
      <c r="N174" s="132"/>
      <c r="O174" s="132"/>
      <c r="P174" s="132"/>
      <c r="Q174" s="132"/>
      <c r="R174" s="132"/>
      <c r="AC174" s="132"/>
    </row>
    <row r="175" spans="14:29" x14ac:dyDescent="0.25">
      <c r="N175" s="132"/>
      <c r="O175" s="132"/>
      <c r="P175" s="132"/>
      <c r="Q175" s="132"/>
      <c r="R175" s="132"/>
      <c r="AC175" s="132"/>
    </row>
    <row r="176" spans="14:29" x14ac:dyDescent="0.25">
      <c r="N176" s="132"/>
      <c r="O176" s="132"/>
      <c r="P176" s="132"/>
      <c r="Q176" s="132"/>
      <c r="R176" s="132"/>
      <c r="AC176" s="132"/>
    </row>
    <row r="177" spans="14:18" x14ac:dyDescent="0.25">
      <c r="N177" s="132"/>
      <c r="O177" s="132"/>
      <c r="P177" s="132"/>
      <c r="Q177" s="132"/>
      <c r="R177" s="132"/>
    </row>
    <row r="178" spans="14:18" x14ac:dyDescent="0.25">
      <c r="N178" s="132"/>
      <c r="O178" s="132"/>
      <c r="P178" s="132"/>
      <c r="Q178" s="132"/>
      <c r="R178" s="132"/>
    </row>
    <row r="179" spans="14:18" x14ac:dyDescent="0.25">
      <c r="N179" s="132"/>
      <c r="O179" s="132"/>
      <c r="P179" s="132"/>
      <c r="Q179" s="132"/>
      <c r="R179" s="132"/>
    </row>
    <row r="180" spans="14:18" x14ac:dyDescent="0.25">
      <c r="N180" s="132"/>
      <c r="O180" s="132"/>
      <c r="P180" s="132"/>
      <c r="Q180" s="132"/>
      <c r="R180" s="132"/>
    </row>
  </sheetData>
  <mergeCells count="62">
    <mergeCell ref="C3:H3"/>
    <mergeCell ref="M3:AE3"/>
    <mergeCell ref="D6:E6"/>
    <mergeCell ref="C8:C13"/>
    <mergeCell ref="C17:K17"/>
    <mergeCell ref="M17:AE18"/>
    <mergeCell ref="C14:C15"/>
    <mergeCell ref="D14:D15"/>
    <mergeCell ref="C19:E19"/>
    <mergeCell ref="G19:I19"/>
    <mergeCell ref="A20:B20"/>
    <mergeCell ref="A21:A22"/>
    <mergeCell ref="B21:B22"/>
    <mergeCell ref="C21:C22"/>
    <mergeCell ref="D21:D22"/>
    <mergeCell ref="E21:E22"/>
    <mergeCell ref="F21:F22"/>
    <mergeCell ref="G21:G22"/>
    <mergeCell ref="H21:H22"/>
    <mergeCell ref="I21:I22"/>
    <mergeCell ref="J21:J22"/>
    <mergeCell ref="K21:K22"/>
    <mergeCell ref="A23:A24"/>
    <mergeCell ref="B23:B24"/>
    <mergeCell ref="C23:C24"/>
    <mergeCell ref="D23:D24"/>
    <mergeCell ref="E23:E24"/>
    <mergeCell ref="F23:F24"/>
    <mergeCell ref="A25:A26"/>
    <mergeCell ref="B25:B26"/>
    <mergeCell ref="C25:C26"/>
    <mergeCell ref="D25:D26"/>
    <mergeCell ref="E25:E26"/>
    <mergeCell ref="K25:K26"/>
    <mergeCell ref="G23:G24"/>
    <mergeCell ref="H23:H24"/>
    <mergeCell ref="I23:I24"/>
    <mergeCell ref="J23:J24"/>
    <mergeCell ref="K23:K24"/>
    <mergeCell ref="F25:F26"/>
    <mergeCell ref="G25:G26"/>
    <mergeCell ref="H25:H26"/>
    <mergeCell ref="I25:I26"/>
    <mergeCell ref="J25:J26"/>
    <mergeCell ref="A27:A28"/>
    <mergeCell ref="B27:B28"/>
    <mergeCell ref="C27:C28"/>
    <mergeCell ref="D27:D28"/>
    <mergeCell ref="E27:E28"/>
    <mergeCell ref="E46:G46"/>
    <mergeCell ref="H46:J46"/>
    <mergeCell ref="N46:AC46"/>
    <mergeCell ref="J27:J28"/>
    <mergeCell ref="K27:K28"/>
    <mergeCell ref="H35:H41"/>
    <mergeCell ref="B44:J44"/>
    <mergeCell ref="M44:AE44"/>
    <mergeCell ref="C32:I32"/>
    <mergeCell ref="F27:F28"/>
    <mergeCell ref="G27:G28"/>
    <mergeCell ref="H27:H28"/>
    <mergeCell ref="I27:I28"/>
  </mergeCells>
  <conditionalFormatting sqref="J30">
    <cfRule type="cellIs" dxfId="2375" priority="231" operator="notEqual">
      <formula>0</formula>
    </cfRule>
  </conditionalFormatting>
  <conditionalFormatting sqref="C48:C59 F48 C93:C104 C108:C119 C123:C134 C138:C149 F50 G151:G186">
    <cfRule type="cellIs" dxfId="2374" priority="230" operator="equal">
      <formula>0</formula>
    </cfRule>
  </conditionalFormatting>
  <conditionalFormatting sqref="AC48:AC59">
    <cfRule type="cellIs" dxfId="2373" priority="229" operator="equal">
      <formula>0</formula>
    </cfRule>
  </conditionalFormatting>
  <conditionalFormatting sqref="F60:F62">
    <cfRule type="cellIs" dxfId="2372" priority="228" operator="equal">
      <formula>0</formula>
    </cfRule>
  </conditionalFormatting>
  <conditionalFormatting sqref="F49">
    <cfRule type="cellIs" dxfId="2371" priority="227" operator="equal">
      <formula>0</formula>
    </cfRule>
  </conditionalFormatting>
  <conditionalFormatting sqref="F75:F77">
    <cfRule type="cellIs" dxfId="2370" priority="226" operator="equal">
      <formula>0</formula>
    </cfRule>
  </conditionalFormatting>
  <conditionalFormatting sqref="F90:F92">
    <cfRule type="cellIs" dxfId="2369" priority="225" operator="equal">
      <formula>0</formula>
    </cfRule>
  </conditionalFormatting>
  <conditionalFormatting sqref="F105:F107">
    <cfRule type="cellIs" dxfId="2368" priority="224" operator="equal">
      <formula>0</formula>
    </cfRule>
  </conditionalFormatting>
  <conditionalFormatting sqref="F120:F122">
    <cfRule type="cellIs" dxfId="2367" priority="223" operator="equal">
      <formula>0</formula>
    </cfRule>
  </conditionalFormatting>
  <conditionalFormatting sqref="F135:F137">
    <cfRule type="cellIs" dxfId="2366" priority="222" operator="equal">
      <formula>0</formula>
    </cfRule>
  </conditionalFormatting>
  <conditionalFormatting sqref="F51:F59">
    <cfRule type="cellIs" dxfId="2365" priority="221" operator="equal">
      <formula>0</formula>
    </cfRule>
  </conditionalFormatting>
  <conditionalFormatting sqref="E42:H43 AC15:AC16">
    <cfRule type="cellIs" dxfId="2364" priority="220" operator="equal">
      <formula>0</formula>
    </cfRule>
  </conditionalFormatting>
  <conditionalFormatting sqref="I43:J43">
    <cfRule type="cellIs" dxfId="2363" priority="219" operator="notEqual">
      <formula>0</formula>
    </cfRule>
  </conditionalFormatting>
  <conditionalFormatting sqref="K30:K31">
    <cfRule type="cellIs" dxfId="2362" priority="217" operator="notEqual">
      <formula>0</formula>
    </cfRule>
  </conditionalFormatting>
  <conditionalFormatting sqref="I42:J42">
    <cfRule type="cellIs" dxfId="2361" priority="216" operator="equal">
      <formula>0</formula>
    </cfRule>
  </conditionalFormatting>
  <conditionalFormatting sqref="B93:B104 B108:B119 B122:B134 B138:B149 B48:B59">
    <cfRule type="cellIs" dxfId="2360" priority="215" operator="equal">
      <formula>"P1"</formula>
    </cfRule>
  </conditionalFormatting>
  <conditionalFormatting sqref="B93:B104 B108:B119 B122:B134 B138:B149 B48:B59">
    <cfRule type="cellIs" dxfId="2359" priority="214" operator="equal">
      <formula>"P2"</formula>
    </cfRule>
  </conditionalFormatting>
  <conditionalFormatting sqref="B93:B104 B108:B119 B122:B134 B138:B149 B48:B59">
    <cfRule type="cellIs" dxfId="2358" priority="213" operator="equal">
      <formula>"P3"</formula>
    </cfRule>
  </conditionalFormatting>
  <conditionalFormatting sqref="B93:B104 B108:B119 B122:B134 B138:B149 B48:B59">
    <cfRule type="cellIs" dxfId="2357" priority="212" operator="equal">
      <formula>"P4"</formula>
    </cfRule>
  </conditionalFormatting>
  <conditionalFormatting sqref="B93:B104 B108:B119 B123:B134 B138:B149 B48:B59">
    <cfRule type="cellIs" dxfId="2356" priority="211" operator="equal">
      <formula>"P5"</formula>
    </cfRule>
  </conditionalFormatting>
  <conditionalFormatting sqref="I48 I50">
    <cfRule type="cellIs" dxfId="2355" priority="210" operator="equal">
      <formula>0</formula>
    </cfRule>
  </conditionalFormatting>
  <conditionalFormatting sqref="I60">
    <cfRule type="cellIs" dxfId="2354" priority="209" operator="equal">
      <formula>0</formula>
    </cfRule>
  </conditionalFormatting>
  <conditionalFormatting sqref="I49">
    <cfRule type="cellIs" dxfId="2353" priority="208" operator="equal">
      <formula>0</formula>
    </cfRule>
  </conditionalFormatting>
  <conditionalFormatting sqref="I51:I59">
    <cfRule type="cellIs" dxfId="2352" priority="207" operator="equal">
      <formula>0</formula>
    </cfRule>
  </conditionalFormatting>
  <conditionalFormatting sqref="I75">
    <cfRule type="cellIs" dxfId="2351" priority="206" operator="equal">
      <formula>0</formula>
    </cfRule>
  </conditionalFormatting>
  <conditionalFormatting sqref="I90">
    <cfRule type="cellIs" dxfId="2350" priority="205" operator="equal">
      <formula>0</formula>
    </cfRule>
  </conditionalFormatting>
  <conditionalFormatting sqref="I105">
    <cfRule type="cellIs" dxfId="2349" priority="204" operator="equal">
      <formula>0</formula>
    </cfRule>
  </conditionalFormatting>
  <conditionalFormatting sqref="I120">
    <cfRule type="cellIs" dxfId="2348" priority="203" operator="equal">
      <formula>0</formula>
    </cfRule>
  </conditionalFormatting>
  <conditionalFormatting sqref="I135">
    <cfRule type="cellIs" dxfId="2347" priority="202" operator="equal">
      <formula>0</formula>
    </cfRule>
  </conditionalFormatting>
  <conditionalFormatting sqref="H62">
    <cfRule type="cellIs" dxfId="2346" priority="201" operator="equal">
      <formula>0</formula>
    </cfRule>
  </conditionalFormatting>
  <conditionalFormatting sqref="H77">
    <cfRule type="cellIs" dxfId="2345" priority="200" operator="equal">
      <formula>0</formula>
    </cfRule>
  </conditionalFormatting>
  <conditionalFormatting sqref="H92">
    <cfRule type="cellIs" dxfId="2344" priority="199" operator="equal">
      <formula>0</formula>
    </cfRule>
  </conditionalFormatting>
  <conditionalFormatting sqref="H107">
    <cfRule type="cellIs" dxfId="2343" priority="198" operator="equal">
      <formula>0</formula>
    </cfRule>
  </conditionalFormatting>
  <conditionalFormatting sqref="H122">
    <cfRule type="cellIs" dxfId="2342" priority="197" operator="equal">
      <formula>0</formula>
    </cfRule>
  </conditionalFormatting>
  <conditionalFormatting sqref="H137">
    <cfRule type="cellIs" dxfId="2341" priority="196" operator="equal">
      <formula>0</formula>
    </cfRule>
  </conditionalFormatting>
  <conditionalFormatting sqref="F63 F65">
    <cfRule type="cellIs" dxfId="2340" priority="195" operator="equal">
      <formula>0</formula>
    </cfRule>
  </conditionalFormatting>
  <conditionalFormatting sqref="F64">
    <cfRule type="cellIs" dxfId="2339" priority="194" operator="equal">
      <formula>0</formula>
    </cfRule>
  </conditionalFormatting>
  <conditionalFormatting sqref="F66:F74">
    <cfRule type="cellIs" dxfId="2338" priority="193" operator="equal">
      <formula>0</formula>
    </cfRule>
  </conditionalFormatting>
  <conditionalFormatting sqref="I63 I65">
    <cfRule type="cellIs" dxfId="2337" priority="192" operator="equal">
      <formula>0</formula>
    </cfRule>
  </conditionalFormatting>
  <conditionalFormatting sqref="I64">
    <cfRule type="cellIs" dxfId="2336" priority="191" operator="equal">
      <formula>0</formula>
    </cfRule>
  </conditionalFormatting>
  <conditionalFormatting sqref="I66:I74">
    <cfRule type="cellIs" dxfId="2335" priority="190" operator="equal">
      <formula>0</formula>
    </cfRule>
  </conditionalFormatting>
  <conditionalFormatting sqref="E66:E74">
    <cfRule type="expression" dxfId="2334" priority="189">
      <formula>$B66=""</formula>
    </cfRule>
  </conditionalFormatting>
  <conditionalFormatting sqref="G66:G74">
    <cfRule type="expression" dxfId="2333" priority="188">
      <formula>$B66=""</formula>
    </cfRule>
  </conditionalFormatting>
  <conditionalFormatting sqref="H66:H74">
    <cfRule type="expression" dxfId="2332" priority="187">
      <formula>$B66=""</formula>
    </cfRule>
  </conditionalFormatting>
  <conditionalFormatting sqref="J66:J74">
    <cfRule type="expression" dxfId="2331" priority="186">
      <formula>$B66=""</formula>
    </cfRule>
  </conditionalFormatting>
  <conditionalFormatting sqref="F78 F80">
    <cfRule type="cellIs" dxfId="2330" priority="185" operator="equal">
      <formula>0</formula>
    </cfRule>
  </conditionalFormatting>
  <conditionalFormatting sqref="F79">
    <cfRule type="cellIs" dxfId="2329" priority="184" operator="equal">
      <formula>0</formula>
    </cfRule>
  </conditionalFormatting>
  <conditionalFormatting sqref="F81:F89">
    <cfRule type="cellIs" dxfId="2328" priority="183" operator="equal">
      <formula>0</formula>
    </cfRule>
  </conditionalFormatting>
  <conditionalFormatting sqref="I78 I80">
    <cfRule type="cellIs" dxfId="2327" priority="182" operator="equal">
      <formula>0</formula>
    </cfRule>
  </conditionalFormatting>
  <conditionalFormatting sqref="I79">
    <cfRule type="cellIs" dxfId="2326" priority="181" operator="equal">
      <formula>0</formula>
    </cfRule>
  </conditionalFormatting>
  <conditionalFormatting sqref="I81:I89">
    <cfRule type="cellIs" dxfId="2325" priority="180" operator="equal">
      <formula>0</formula>
    </cfRule>
  </conditionalFormatting>
  <conditionalFormatting sqref="E78:E89">
    <cfRule type="expression" dxfId="2324" priority="179">
      <formula>$B78=""</formula>
    </cfRule>
  </conditionalFormatting>
  <conditionalFormatting sqref="G78:G89">
    <cfRule type="expression" dxfId="2323" priority="178">
      <formula>$B78=""</formula>
    </cfRule>
  </conditionalFormatting>
  <conditionalFormatting sqref="H78:H89">
    <cfRule type="expression" dxfId="2322" priority="177">
      <formula>$B78=""</formula>
    </cfRule>
  </conditionalFormatting>
  <conditionalFormatting sqref="J78:J89">
    <cfRule type="expression" dxfId="2321" priority="176">
      <formula>$B78=""</formula>
    </cfRule>
  </conditionalFormatting>
  <conditionalFormatting sqref="F93 F95">
    <cfRule type="cellIs" dxfId="2320" priority="175" operator="equal">
      <formula>0</formula>
    </cfRule>
  </conditionalFormatting>
  <conditionalFormatting sqref="F94">
    <cfRule type="cellIs" dxfId="2319" priority="174" operator="equal">
      <formula>0</formula>
    </cfRule>
  </conditionalFormatting>
  <conditionalFormatting sqref="F96:F104">
    <cfRule type="cellIs" dxfId="2318" priority="173" operator="equal">
      <formula>0</formula>
    </cfRule>
  </conditionalFormatting>
  <conditionalFormatting sqref="I93 I95">
    <cfRule type="cellIs" dxfId="2317" priority="172" operator="equal">
      <formula>0</formula>
    </cfRule>
  </conditionalFormatting>
  <conditionalFormatting sqref="I94">
    <cfRule type="cellIs" dxfId="2316" priority="171" operator="equal">
      <formula>0</formula>
    </cfRule>
  </conditionalFormatting>
  <conditionalFormatting sqref="I96:I104">
    <cfRule type="cellIs" dxfId="2315" priority="170" operator="equal">
      <formula>0</formula>
    </cfRule>
  </conditionalFormatting>
  <conditionalFormatting sqref="E93:E104">
    <cfRule type="expression" dxfId="2314" priority="169">
      <formula>$B93=""</formula>
    </cfRule>
  </conditionalFormatting>
  <conditionalFormatting sqref="G93:G104">
    <cfRule type="expression" dxfId="2313" priority="168">
      <formula>$B93=""</formula>
    </cfRule>
  </conditionalFormatting>
  <conditionalFormatting sqref="H93:H104">
    <cfRule type="expression" dxfId="2312" priority="167">
      <formula>$B93=""</formula>
    </cfRule>
  </conditionalFormatting>
  <conditionalFormatting sqref="J93:J104">
    <cfRule type="expression" dxfId="2311" priority="166">
      <formula>$B93=""</formula>
    </cfRule>
  </conditionalFormatting>
  <conditionalFormatting sqref="F108 F110">
    <cfRule type="cellIs" dxfId="2310" priority="165" operator="equal">
      <formula>0</formula>
    </cfRule>
  </conditionalFormatting>
  <conditionalFormatting sqref="F109">
    <cfRule type="cellIs" dxfId="2309" priority="164" operator="equal">
      <formula>0</formula>
    </cfRule>
  </conditionalFormatting>
  <conditionalFormatting sqref="F111:F119">
    <cfRule type="cellIs" dxfId="2308" priority="163" operator="equal">
      <formula>0</formula>
    </cfRule>
  </conditionalFormatting>
  <conditionalFormatting sqref="I108 I110">
    <cfRule type="cellIs" dxfId="2307" priority="162" operator="equal">
      <formula>0</formula>
    </cfRule>
  </conditionalFormatting>
  <conditionalFormatting sqref="I109">
    <cfRule type="cellIs" dxfId="2306" priority="161" operator="equal">
      <formula>0</formula>
    </cfRule>
  </conditionalFormatting>
  <conditionalFormatting sqref="I111:I119">
    <cfRule type="cellIs" dxfId="2305" priority="160" operator="equal">
      <formula>0</formula>
    </cfRule>
  </conditionalFormatting>
  <conditionalFormatting sqref="E108:E119">
    <cfRule type="expression" dxfId="2304" priority="159">
      <formula>$B108=""</formula>
    </cfRule>
  </conditionalFormatting>
  <conditionalFormatting sqref="G108:G119">
    <cfRule type="expression" dxfId="2303" priority="158">
      <formula>$B108=""</formula>
    </cfRule>
  </conditionalFormatting>
  <conditionalFormatting sqref="H108:H119">
    <cfRule type="expression" dxfId="2302" priority="157">
      <formula>$B108=""</formula>
    </cfRule>
  </conditionalFormatting>
  <conditionalFormatting sqref="J108:J119">
    <cfRule type="expression" dxfId="2301" priority="156">
      <formula>$B108=""</formula>
    </cfRule>
  </conditionalFormatting>
  <conditionalFormatting sqref="F123 F125">
    <cfRule type="cellIs" dxfId="2300" priority="155" operator="equal">
      <formula>0</formula>
    </cfRule>
  </conditionalFormatting>
  <conditionalFormatting sqref="F124">
    <cfRule type="cellIs" dxfId="2299" priority="154" operator="equal">
      <formula>0</formula>
    </cfRule>
  </conditionalFormatting>
  <conditionalFormatting sqref="F126:F134">
    <cfRule type="cellIs" dxfId="2298" priority="153" operator="equal">
      <formula>0</formula>
    </cfRule>
  </conditionalFormatting>
  <conditionalFormatting sqref="I123 I125">
    <cfRule type="cellIs" dxfId="2297" priority="152" operator="equal">
      <formula>0</formula>
    </cfRule>
  </conditionalFormatting>
  <conditionalFormatting sqref="I124">
    <cfRule type="cellIs" dxfId="2296" priority="151" operator="equal">
      <formula>0</formula>
    </cfRule>
  </conditionalFormatting>
  <conditionalFormatting sqref="I126:I134">
    <cfRule type="cellIs" dxfId="2295" priority="150" operator="equal">
      <formula>0</formula>
    </cfRule>
  </conditionalFormatting>
  <conditionalFormatting sqref="E123:E134">
    <cfRule type="expression" dxfId="2294" priority="149">
      <formula>$B123=""</formula>
    </cfRule>
  </conditionalFormatting>
  <conditionalFormatting sqref="G123:G134">
    <cfRule type="expression" dxfId="2293" priority="148">
      <formula>$B123=""</formula>
    </cfRule>
  </conditionalFormatting>
  <conditionalFormatting sqref="H123:H134">
    <cfRule type="expression" dxfId="2292" priority="147">
      <formula>$B123=""</formula>
    </cfRule>
  </conditionalFormatting>
  <conditionalFormatting sqref="J123:J134">
    <cfRule type="expression" dxfId="2291" priority="146">
      <formula>$B123=""</formula>
    </cfRule>
  </conditionalFormatting>
  <conditionalFormatting sqref="F150">
    <cfRule type="cellIs" dxfId="2290" priority="145" operator="equal">
      <formula>0</formula>
    </cfRule>
  </conditionalFormatting>
  <conditionalFormatting sqref="I150">
    <cfRule type="cellIs" dxfId="2289" priority="144" operator="equal">
      <formula>0</formula>
    </cfRule>
  </conditionalFormatting>
  <conditionalFormatting sqref="F138 F140">
    <cfRule type="cellIs" dxfId="2288" priority="143" operator="equal">
      <formula>0</formula>
    </cfRule>
  </conditionalFormatting>
  <conditionalFormatting sqref="F139">
    <cfRule type="cellIs" dxfId="2287" priority="142" operator="equal">
      <formula>0</formula>
    </cfRule>
  </conditionalFormatting>
  <conditionalFormatting sqref="F141:F149">
    <cfRule type="cellIs" dxfId="2286" priority="141" operator="equal">
      <formula>0</formula>
    </cfRule>
  </conditionalFormatting>
  <conditionalFormatting sqref="I138 I140">
    <cfRule type="cellIs" dxfId="2285" priority="140" operator="equal">
      <formula>0</formula>
    </cfRule>
  </conditionalFormatting>
  <conditionalFormatting sqref="I139">
    <cfRule type="cellIs" dxfId="2284" priority="139" operator="equal">
      <formula>0</formula>
    </cfRule>
  </conditionalFormatting>
  <conditionalFormatting sqref="I141:I149">
    <cfRule type="cellIs" dxfId="2283" priority="138" operator="equal">
      <formula>0</formula>
    </cfRule>
  </conditionalFormatting>
  <conditionalFormatting sqref="E138:E149">
    <cfRule type="expression" dxfId="2282" priority="137">
      <formula>$B138=""</formula>
    </cfRule>
  </conditionalFormatting>
  <conditionalFormatting sqref="G138:G149">
    <cfRule type="expression" dxfId="2281" priority="136">
      <formula>$B138=""</formula>
    </cfRule>
  </conditionalFormatting>
  <conditionalFormatting sqref="H138:H149">
    <cfRule type="expression" dxfId="2280" priority="135">
      <formula>$B138=""</formula>
    </cfRule>
  </conditionalFormatting>
  <conditionalFormatting sqref="J138:J149">
    <cfRule type="expression" dxfId="2279" priority="134">
      <formula>$B138=""</formula>
    </cfRule>
  </conditionalFormatting>
  <conditionalFormatting sqref="E57:E59">
    <cfRule type="expression" dxfId="2278" priority="133">
      <formula>$B57=""</formula>
    </cfRule>
  </conditionalFormatting>
  <conditionalFormatting sqref="E55:E56">
    <cfRule type="expression" dxfId="2277" priority="132">
      <formula>$B55=""</formula>
    </cfRule>
  </conditionalFormatting>
  <conditionalFormatting sqref="G57:G59">
    <cfRule type="expression" dxfId="2276" priority="131">
      <formula>$B57=""</formula>
    </cfRule>
  </conditionalFormatting>
  <conditionalFormatting sqref="G55:G56">
    <cfRule type="expression" dxfId="2275" priority="130">
      <formula>$B55=""</formula>
    </cfRule>
  </conditionalFormatting>
  <conditionalFormatting sqref="H57:H59">
    <cfRule type="expression" dxfId="2274" priority="129">
      <formula>$B57=""</formula>
    </cfRule>
  </conditionalFormatting>
  <conditionalFormatting sqref="H55:H56">
    <cfRule type="expression" dxfId="2273" priority="128">
      <formula>$B55=""</formula>
    </cfRule>
  </conditionalFormatting>
  <conditionalFormatting sqref="J57:J59">
    <cfRule type="expression" dxfId="2272" priority="127">
      <formula>$B57=""</formula>
    </cfRule>
  </conditionalFormatting>
  <conditionalFormatting sqref="J55:J56">
    <cfRule type="expression" dxfId="2271" priority="126">
      <formula>$B55=""</formula>
    </cfRule>
  </conditionalFormatting>
  <conditionalFormatting sqref="G63">
    <cfRule type="expression" dxfId="2270" priority="125">
      <formula>$B63=""</formula>
    </cfRule>
  </conditionalFormatting>
  <conditionalFormatting sqref="H63">
    <cfRule type="expression" dxfId="2269" priority="124">
      <formula>$B63=""</formula>
    </cfRule>
  </conditionalFormatting>
  <conditionalFormatting sqref="J63">
    <cfRule type="expression" dxfId="2268" priority="123">
      <formula>$B63=""</formula>
    </cfRule>
  </conditionalFormatting>
  <conditionalFormatting sqref="N11:R14 AD11:AD14">
    <cfRule type="cellIs" dxfId="2267" priority="122" operator="equal">
      <formula>0</formula>
    </cfRule>
  </conditionalFormatting>
  <conditionalFormatting sqref="N6">
    <cfRule type="cellIs" dxfId="2266" priority="121" operator="equal">
      <formula>0</formula>
    </cfRule>
  </conditionalFormatting>
  <conditionalFormatting sqref="N6:AB14 AD6:AD14">
    <cfRule type="cellIs" dxfId="2265" priority="120" operator="equal">
      <formula>0</formula>
    </cfRule>
  </conditionalFormatting>
  <conditionalFormatting sqref="AD28 AD26 AD24 AD22">
    <cfRule type="cellIs" dxfId="2264" priority="119" operator="equal">
      <formula>0</formula>
    </cfRule>
  </conditionalFormatting>
  <conditionalFormatting sqref="AE22:AE26">
    <cfRule type="cellIs" dxfId="2263" priority="118" operator="equal">
      <formula>"""adjustment needed"""</formula>
    </cfRule>
  </conditionalFormatting>
  <conditionalFormatting sqref="AE22 AE24 AE26">
    <cfRule type="cellIs" dxfId="2262" priority="117" operator="equal">
      <formula>"adjustment needed"</formula>
    </cfRule>
  </conditionalFormatting>
  <conditionalFormatting sqref="AE28">
    <cfRule type="cellIs" dxfId="2261" priority="116" operator="equal">
      <formula>"""adjustment needed"""</formula>
    </cfRule>
  </conditionalFormatting>
  <conditionalFormatting sqref="AE28">
    <cfRule type="cellIs" dxfId="2260" priority="115" operator="equal">
      <formula>"adjustment needed"</formula>
    </cfRule>
  </conditionalFormatting>
  <conditionalFormatting sqref="AD21:AD29">
    <cfRule type="cellIs" dxfId="2259" priority="114" operator="equal">
      <formula>0</formula>
    </cfRule>
  </conditionalFormatting>
  <conditionalFormatting sqref="C63:C74">
    <cfRule type="cellIs" dxfId="2258" priority="113" operator="equal">
      <formula>0</formula>
    </cfRule>
  </conditionalFormatting>
  <conditionalFormatting sqref="B63 B65:B74">
    <cfRule type="cellIs" dxfId="2257" priority="112" operator="equal">
      <formula>"P4"</formula>
    </cfRule>
  </conditionalFormatting>
  <conditionalFormatting sqref="B63 B65:B74">
    <cfRule type="cellIs" dxfId="2256" priority="110" operator="equal">
      <formula>"P1"</formula>
    </cfRule>
  </conditionalFormatting>
  <conditionalFormatting sqref="B63 B65:B74">
    <cfRule type="cellIs" dxfId="2255" priority="109" operator="equal">
      <formula>"P2"</formula>
    </cfRule>
  </conditionalFormatting>
  <conditionalFormatting sqref="B63 B65:B74">
    <cfRule type="cellIs" dxfId="2254" priority="108" operator="equal">
      <formula>"P3"</formula>
    </cfRule>
  </conditionalFormatting>
  <conditionalFormatting sqref="B63 B65:B74">
    <cfRule type="cellIs" dxfId="2253" priority="107" operator="equal">
      <formula>"P5"</formula>
    </cfRule>
  </conditionalFormatting>
  <conditionalFormatting sqref="C78:C89">
    <cfRule type="cellIs" dxfId="2252" priority="106" operator="equal">
      <formula>0</formula>
    </cfRule>
  </conditionalFormatting>
  <conditionalFormatting sqref="B78:B89">
    <cfRule type="cellIs" dxfId="2251" priority="104" operator="equal">
      <formula>"P1"</formula>
    </cfRule>
  </conditionalFormatting>
  <conditionalFormatting sqref="B78:B89">
    <cfRule type="cellIs" dxfId="2250" priority="103" operator="equal">
      <formula>"P2"</formula>
    </cfRule>
  </conditionalFormatting>
  <conditionalFormatting sqref="B78:B89">
    <cfRule type="cellIs" dxfId="2249" priority="102" operator="equal">
      <formula>"P3"</formula>
    </cfRule>
  </conditionalFormatting>
  <conditionalFormatting sqref="B78:B89">
    <cfRule type="cellIs" dxfId="2248" priority="101" operator="equal">
      <formula>"P4"</formula>
    </cfRule>
  </conditionalFormatting>
  <conditionalFormatting sqref="B78:B89">
    <cfRule type="cellIs" dxfId="2247" priority="100" operator="equal">
      <formula>"P5"</formula>
    </cfRule>
  </conditionalFormatting>
  <conditionalFormatting sqref="E48:E51">
    <cfRule type="expression" dxfId="2246" priority="99">
      <formula>$B48=""</formula>
    </cfRule>
  </conditionalFormatting>
  <conditionalFormatting sqref="G48:G51">
    <cfRule type="expression" dxfId="2245" priority="98">
      <formula>$B48=""</formula>
    </cfRule>
  </conditionalFormatting>
  <conditionalFormatting sqref="H48:H51">
    <cfRule type="expression" dxfId="2244" priority="97">
      <formula>$B48=""</formula>
    </cfRule>
  </conditionalFormatting>
  <conditionalFormatting sqref="J48:J49">
    <cfRule type="expression" dxfId="2243" priority="96">
      <formula>$B48=""</formula>
    </cfRule>
  </conditionalFormatting>
  <conditionalFormatting sqref="J50:J51">
    <cfRule type="expression" dxfId="2242" priority="95">
      <formula>$B50=""</formula>
    </cfRule>
  </conditionalFormatting>
  <conditionalFormatting sqref="E63">
    <cfRule type="expression" dxfId="2241" priority="94">
      <formula>$B63=""</formula>
    </cfRule>
  </conditionalFormatting>
  <conditionalFormatting sqref="H35:H41">
    <cfRule type="expression" dxfId="2240" priority="93">
      <formula>$D14="yes"</formula>
    </cfRule>
  </conditionalFormatting>
  <conditionalFormatting sqref="B64">
    <cfRule type="cellIs" dxfId="2239" priority="92" operator="equal">
      <formula>"P1"</formula>
    </cfRule>
  </conditionalFormatting>
  <conditionalFormatting sqref="B64">
    <cfRule type="cellIs" dxfId="2238" priority="91" operator="equal">
      <formula>"P2"</formula>
    </cfRule>
  </conditionalFormatting>
  <conditionalFormatting sqref="B64">
    <cfRule type="cellIs" dxfId="2237" priority="90" operator="equal">
      <formula>"P3"</formula>
    </cfRule>
  </conditionalFormatting>
  <conditionalFormatting sqref="B64">
    <cfRule type="cellIs" dxfId="2236" priority="89" operator="equal">
      <formula>"P4"</formula>
    </cfRule>
  </conditionalFormatting>
  <conditionalFormatting sqref="B64">
    <cfRule type="cellIs" dxfId="2235" priority="88" operator="equal">
      <formula>"P5"</formula>
    </cfRule>
  </conditionalFormatting>
  <conditionalFormatting sqref="D48:D60">
    <cfRule type="expression" dxfId="2234" priority="87">
      <formula>$D$48=0</formula>
    </cfRule>
  </conditionalFormatting>
  <conditionalFormatting sqref="D49:D59">
    <cfRule type="cellIs" dxfId="2233" priority="86" operator="equal">
      <formula>0</formula>
    </cfRule>
  </conditionalFormatting>
  <conditionalFormatting sqref="D63:D75">
    <cfRule type="expression" dxfId="2232" priority="85">
      <formula>$D$48=0</formula>
    </cfRule>
  </conditionalFormatting>
  <conditionalFormatting sqref="D64:D74">
    <cfRule type="cellIs" dxfId="2231" priority="84" operator="equal">
      <formula>0</formula>
    </cfRule>
  </conditionalFormatting>
  <conditionalFormatting sqref="D78:D90">
    <cfRule type="expression" dxfId="2230" priority="83">
      <formula>$D$48=0</formula>
    </cfRule>
  </conditionalFormatting>
  <conditionalFormatting sqref="D79:D89">
    <cfRule type="cellIs" dxfId="2229" priority="82" operator="equal">
      <formula>0</formula>
    </cfRule>
  </conditionalFormatting>
  <conditionalFormatting sqref="D93:D105">
    <cfRule type="expression" dxfId="2228" priority="81">
      <formula>$D$48=0</formula>
    </cfRule>
  </conditionalFormatting>
  <conditionalFormatting sqref="D94:D104">
    <cfRule type="cellIs" dxfId="2227" priority="80" operator="equal">
      <formula>0</formula>
    </cfRule>
  </conditionalFormatting>
  <conditionalFormatting sqref="D108:D120">
    <cfRule type="expression" dxfId="2226" priority="79">
      <formula>$D$48=0</formula>
    </cfRule>
  </conditionalFormatting>
  <conditionalFormatting sqref="D109:D119">
    <cfRule type="cellIs" dxfId="2225" priority="78" operator="equal">
      <formula>0</formula>
    </cfRule>
  </conditionalFormatting>
  <conditionalFormatting sqref="D123:D135">
    <cfRule type="expression" dxfId="2224" priority="77">
      <formula>$D$48=0</formula>
    </cfRule>
  </conditionalFormatting>
  <conditionalFormatting sqref="D124:D134">
    <cfRule type="cellIs" dxfId="2223" priority="76" operator="equal">
      <formula>0</formula>
    </cfRule>
  </conditionalFormatting>
  <conditionalFormatting sqref="D138:D150">
    <cfRule type="expression" dxfId="2222" priority="75">
      <formula>$D$48=0</formula>
    </cfRule>
  </conditionalFormatting>
  <conditionalFormatting sqref="D139:D149">
    <cfRule type="cellIs" dxfId="2221" priority="74" operator="equal">
      <formula>0</formula>
    </cfRule>
  </conditionalFormatting>
  <conditionalFormatting sqref="M48:M59">
    <cfRule type="expression" dxfId="2220" priority="73">
      <formula>$D$48=0</formula>
    </cfRule>
  </conditionalFormatting>
  <conditionalFormatting sqref="M49:M59">
    <cfRule type="cellIs" dxfId="2219" priority="72" operator="equal">
      <formula>0</formula>
    </cfRule>
  </conditionalFormatting>
  <conditionalFormatting sqref="N62:S62 N77:S77 N92:S92 N107:S107 N122:S122 N137:S137 N60:AC61 N75:AC76 N90:AC91 N105:AC106 N120:AC121 N135:AC136 N150:AC151">
    <cfRule type="cellIs" dxfId="2218" priority="56" operator="equal">
      <formula>0</formula>
    </cfRule>
  </conditionalFormatting>
  <conditionalFormatting sqref="AC63:AC74 AC78:AC89 AC93:AC104 AC108:AC119 AC123:AC134 AC138:AC149">
    <cfRule type="cellIs" dxfId="2217" priority="55" operator="equal">
      <formula>0</formula>
    </cfRule>
  </conditionalFormatting>
  <conditionalFormatting sqref="U62:AC62 U77:AC77 U92:AC92 U107:AC107 U122:AC122 U137:AC137 AC63:AC74 AC78:AC89 AC93:AC104 AC108:AC119 AC123:AC134 AC138:AC149">
    <cfRule type="cellIs" dxfId="2216" priority="54" operator="equal">
      <formula>0</formula>
    </cfRule>
  </conditionalFormatting>
  <conditionalFormatting sqref="M60">
    <cfRule type="expression" dxfId="2215" priority="53">
      <formula>$D$48=0</formula>
    </cfRule>
  </conditionalFormatting>
  <conditionalFormatting sqref="M63:M75">
    <cfRule type="expression" dxfId="2214" priority="52">
      <formula>$D$48=0</formula>
    </cfRule>
  </conditionalFormatting>
  <conditionalFormatting sqref="M64:M74">
    <cfRule type="cellIs" dxfId="2213" priority="51" operator="equal">
      <formula>0</formula>
    </cfRule>
  </conditionalFormatting>
  <conditionalFormatting sqref="M78:M90">
    <cfRule type="expression" dxfId="2212" priority="50">
      <formula>$D$48=0</formula>
    </cfRule>
  </conditionalFormatting>
  <conditionalFormatting sqref="M79:M89">
    <cfRule type="cellIs" dxfId="2211" priority="49" operator="equal">
      <formula>0</formula>
    </cfRule>
  </conditionalFormatting>
  <conditionalFormatting sqref="M93:M105">
    <cfRule type="expression" dxfId="2210" priority="48">
      <formula>$D$48=0</formula>
    </cfRule>
  </conditionalFormatting>
  <conditionalFormatting sqref="M94:M104">
    <cfRule type="cellIs" dxfId="2209" priority="47" operator="equal">
      <formula>0</formula>
    </cfRule>
  </conditionalFormatting>
  <conditionalFormatting sqref="M108:M120">
    <cfRule type="expression" dxfId="2208" priority="46">
      <formula>$D$48=0</formula>
    </cfRule>
  </conditionalFormatting>
  <conditionalFormatting sqref="M109:M119">
    <cfRule type="cellIs" dxfId="2207" priority="45" operator="equal">
      <formula>0</formula>
    </cfRule>
  </conditionalFormatting>
  <conditionalFormatting sqref="M123:M135">
    <cfRule type="expression" dxfId="2206" priority="44">
      <formula>$D$48=0</formula>
    </cfRule>
  </conditionalFormatting>
  <conditionalFormatting sqref="M124:M134">
    <cfRule type="cellIs" dxfId="2205" priority="43" operator="equal">
      <formula>0</formula>
    </cfRule>
  </conditionalFormatting>
  <conditionalFormatting sqref="M138:M150">
    <cfRule type="expression" dxfId="2204" priority="42">
      <formula>$D$48=0</formula>
    </cfRule>
  </conditionalFormatting>
  <conditionalFormatting sqref="M139:M149">
    <cfRule type="cellIs" dxfId="2203" priority="41" operator="equal">
      <formula>0</formula>
    </cfRule>
  </conditionalFormatting>
  <conditionalFormatting sqref="F35:F41">
    <cfRule type="cellIs" dxfId="2202" priority="40" operator="notEqual">
      <formula>0</formula>
    </cfRule>
  </conditionalFormatting>
  <conditionalFormatting sqref="D35:F35 C36:E38 C39:F41">
    <cfRule type="cellIs" dxfId="2201" priority="39" operator="equal">
      <formula>0</formula>
    </cfRule>
  </conditionalFormatting>
  <conditionalFormatting sqref="F36:F38">
    <cfRule type="cellIs" dxfId="2200" priority="38" operator="equal">
      <formula>0</formula>
    </cfRule>
  </conditionalFormatting>
  <conditionalFormatting sqref="G35:G41">
    <cfRule type="cellIs" dxfId="2199" priority="37" operator="equal">
      <formula>0</formula>
    </cfRule>
  </conditionalFormatting>
  <conditionalFormatting sqref="C35">
    <cfRule type="cellIs" dxfId="2198" priority="36" operator="equal">
      <formula>0</formula>
    </cfRule>
  </conditionalFormatting>
  <conditionalFormatting sqref="K21 H21 H29 K23 K25 K27">
    <cfRule type="cellIs" dxfId="2197" priority="35" operator="notEqual">
      <formula>0</formula>
    </cfRule>
  </conditionalFormatting>
  <conditionalFormatting sqref="K29">
    <cfRule type="cellIs" dxfId="2196" priority="34" operator="notEqual">
      <formula>0</formula>
    </cfRule>
  </conditionalFormatting>
  <conditionalFormatting sqref="H23">
    <cfRule type="cellIs" dxfId="2195" priority="33" operator="notEqual">
      <formula>0</formula>
    </cfRule>
  </conditionalFormatting>
  <conditionalFormatting sqref="H25">
    <cfRule type="cellIs" dxfId="2194" priority="32" operator="notEqual">
      <formula>0</formula>
    </cfRule>
  </conditionalFormatting>
  <conditionalFormatting sqref="H27">
    <cfRule type="cellIs" dxfId="2193" priority="31" operator="notEqual">
      <formula>0</formula>
    </cfRule>
  </conditionalFormatting>
  <conditionalFormatting sqref="N21:AC21 N22:AB29">
    <cfRule type="cellIs" dxfId="2192" priority="30" operator="equal">
      <formula>0</formula>
    </cfRule>
  </conditionalFormatting>
  <conditionalFormatting sqref="AC22:AC29">
    <cfRule type="cellIs" dxfId="2191" priority="29" operator="equal">
      <formula>0</formula>
    </cfRule>
  </conditionalFormatting>
  <conditionalFormatting sqref="AC6:AC14">
    <cfRule type="cellIs" dxfId="2190" priority="28" operator="equal">
      <formula>0</formula>
    </cfRule>
  </conditionalFormatting>
  <conditionalFormatting sqref="J53:J54">
    <cfRule type="expression" dxfId="2189" priority="21">
      <formula>$B53=""</formula>
    </cfRule>
  </conditionalFormatting>
  <conditionalFormatting sqref="J52">
    <cfRule type="expression" dxfId="2188" priority="20">
      <formula>$B52=""</formula>
    </cfRule>
  </conditionalFormatting>
  <conditionalFormatting sqref="E64:E65">
    <cfRule type="expression" dxfId="2187" priority="19">
      <formula>$B64=""</formula>
    </cfRule>
  </conditionalFormatting>
  <conditionalFormatting sqref="J65">
    <cfRule type="expression" dxfId="2186" priority="14">
      <formula>$B65=""</formula>
    </cfRule>
  </conditionalFormatting>
  <conditionalFormatting sqref="J64">
    <cfRule type="expression" dxfId="2185" priority="13">
      <formula>$B64=""</formula>
    </cfRule>
  </conditionalFormatting>
  <conditionalFormatting sqref="E53:E54">
    <cfRule type="expression" dxfId="2184" priority="12">
      <formula>$B53=""</formula>
    </cfRule>
  </conditionalFormatting>
  <conditionalFormatting sqref="E52">
    <cfRule type="expression" dxfId="2183" priority="11">
      <formula>$B52=""</formula>
    </cfRule>
  </conditionalFormatting>
  <conditionalFormatting sqref="G53:G54">
    <cfRule type="expression" dxfId="2182" priority="10">
      <formula>$B53=""</formula>
    </cfRule>
  </conditionalFormatting>
  <conditionalFormatting sqref="H53:H54">
    <cfRule type="expression" dxfId="2181" priority="9">
      <formula>$B53=""</formula>
    </cfRule>
  </conditionalFormatting>
  <conditionalFormatting sqref="G52">
    <cfRule type="expression" dxfId="2180" priority="8">
      <formula>$B52=""</formula>
    </cfRule>
  </conditionalFormatting>
  <conditionalFormatting sqref="H52">
    <cfRule type="expression" dxfId="2179" priority="7">
      <formula>$B52=""</formula>
    </cfRule>
  </conditionalFormatting>
  <conditionalFormatting sqref="G65">
    <cfRule type="expression" dxfId="2178" priority="6">
      <formula>$B65=""</formula>
    </cfRule>
  </conditionalFormatting>
  <conditionalFormatting sqref="H65">
    <cfRule type="expression" dxfId="2177" priority="5">
      <formula>$B65=""</formula>
    </cfRule>
  </conditionalFormatting>
  <conditionalFormatting sqref="G64">
    <cfRule type="expression" dxfId="2176" priority="4">
      <formula>$B64=""</formula>
    </cfRule>
  </conditionalFormatting>
  <conditionalFormatting sqref="H64">
    <cfRule type="expression" dxfId="2175" priority="3">
      <formula>$B64=""</formula>
    </cfRule>
  </conditionalFormatting>
  <conditionalFormatting sqref="AE6:AE14">
    <cfRule type="cellIs" dxfId="2174" priority="2" operator="equal">
      <formula>0</formula>
    </cfRule>
  </conditionalFormatting>
  <conditionalFormatting sqref="AE6:AE14">
    <cfRule type="cellIs" dxfId="2173" priority="1" operator="equal">
      <formula>0</formula>
    </cfRule>
  </conditionalFormatting>
  <dataValidations count="1">
    <dataValidation type="list" allowBlank="1" showInputMessage="1" showErrorMessage="1" sqref="D14" xr:uid="{00000000-0002-0000-0600-000000000000}">
      <formula1>$AK$5:$AK$6</formula1>
    </dataValidation>
  </dataValidations>
  <pageMargins left="0.7" right="0.7" top="0.78740157500000008" bottom="0.78740157500000008" header="0.3" footer="0.3"/>
  <pageSetup paperSize="9" scale="30" orientation="portrait" r:id="rId1"/>
  <extLst>
    <ext xmlns:x14="http://schemas.microsoft.com/office/spreadsheetml/2009/9/main" uri="{78C0D931-6437-407d-A8EE-F0AAD7539E65}">
      <x14:conditionalFormattings>
        <x14:conditionalFormatting xmlns:xm="http://schemas.microsoft.com/office/excel/2006/main">
          <x14:cfRule type="expression" priority="246" id="{5B3D7AAA-A1CB-4814-9FFC-497013495A9E}">
            <xm:f>AND($D48&gt;='Basisdaten zum Projekt'!$D$34,$D48&lt;='Basisdaten zum Projekt'!$E$34,'Basisdaten zum Projekt'!$F$34="x")</xm:f>
            <x14:dxf>
              <fill>
                <patternFill patternType="solid">
                  <fgColor indexed="26"/>
                  <bgColor indexed="26"/>
                </patternFill>
              </fill>
            </x14:dxf>
          </x14:cfRule>
          <xm:sqref>AB48:AB59 AB78:AB89 AB93:AB104 AB108:AB119 AB123:AB134 AB138:AB149</xm:sqref>
        </x14:conditionalFormatting>
        <x14:conditionalFormatting xmlns:xm="http://schemas.microsoft.com/office/excel/2006/main">
          <x14:cfRule type="expression" priority="245" id="{A1CEFBF5-AC66-480E-A656-8D5843F639E0}">
            <xm:f>AND($D48&gt;='Basisdaten zum Projekt'!$D$33,$D48&lt;='Basisdaten zum Projekt'!$E$33,'Basisdaten zum Projekt'!$F$33="x")</xm:f>
            <x14:dxf>
              <fill>
                <patternFill patternType="solid">
                  <fgColor indexed="26"/>
                  <bgColor indexed="26"/>
                </patternFill>
              </fill>
            </x14:dxf>
          </x14:cfRule>
          <xm:sqref>AA48:AA59 AA78:AA89 AA93:AA104 AA108:AA119 AA123:AA134 AA138:AA149</xm:sqref>
        </x14:conditionalFormatting>
        <x14:conditionalFormatting xmlns:xm="http://schemas.microsoft.com/office/excel/2006/main">
          <x14:cfRule type="expression" priority="244" id="{DBBAF8F4-55A1-4AA0-A85B-FD6A5158B6A3}">
            <xm:f>AND($D48&gt;='Basisdaten zum Projekt'!$D$32,$D48&lt;='Basisdaten zum Projekt'!$E$32,'Basisdaten zum Projekt'!$F$32="x")</xm:f>
            <x14:dxf>
              <fill>
                <patternFill patternType="solid">
                  <fgColor indexed="26"/>
                  <bgColor indexed="26"/>
                </patternFill>
              </fill>
            </x14:dxf>
          </x14:cfRule>
          <xm:sqref>Z48:Z59 Z78:Z89 Z93:Z104 Z108:Z119 Z123:Z134 Z138:Z149</xm:sqref>
        </x14:conditionalFormatting>
        <x14:conditionalFormatting xmlns:xm="http://schemas.microsoft.com/office/excel/2006/main">
          <x14:cfRule type="expression" priority="243" id="{B1905737-FC2C-4BD7-9F8F-A84047FC9C5E}">
            <xm:f>AND($D48&gt;='Basisdaten zum Projekt'!$D$31,$D48&lt;='Basisdaten zum Projekt'!$E$31,'Basisdaten zum Projekt'!$F$31="x")</xm:f>
            <x14:dxf>
              <fill>
                <patternFill patternType="solid">
                  <fgColor indexed="26"/>
                  <bgColor indexed="26"/>
                </patternFill>
              </fill>
            </x14:dxf>
          </x14:cfRule>
          <xm:sqref>Y48:Y59 Y78:Y89 Y93:Y104 Y108:Y119 Y123:Y134 Y138:Y149</xm:sqref>
        </x14:conditionalFormatting>
        <x14:conditionalFormatting xmlns:xm="http://schemas.microsoft.com/office/excel/2006/main">
          <x14:cfRule type="expression" priority="242" id="{89F7EEC4-F7FC-4932-8C6F-C2BA450F175E}">
            <xm:f>AND($D48&gt;='Basisdaten zum Projekt'!$D$30,$D48&lt;='Basisdaten zum Projekt'!$E$30,'Basisdaten zum Projekt'!$F$30="x")</xm:f>
            <x14:dxf>
              <fill>
                <patternFill patternType="solid">
                  <fgColor indexed="26"/>
                  <bgColor indexed="26"/>
                </patternFill>
              </fill>
            </x14:dxf>
          </x14:cfRule>
          <xm:sqref>X48:X59 X78:X89 X93:X104 X108:X119 X123:X134 X138:X149</xm:sqref>
        </x14:conditionalFormatting>
        <x14:conditionalFormatting xmlns:xm="http://schemas.microsoft.com/office/excel/2006/main">
          <x14:cfRule type="expression" priority="241" id="{AA192F54-84AB-4671-BA2D-A3AEEBBC4023}">
            <xm:f>AND($D48&gt;='Basisdaten zum Projekt'!$D$29,$D48&lt;='Basisdaten zum Projekt'!$E$29,'Basisdaten zum Projekt'!$F$29="x")</xm:f>
            <x14:dxf>
              <fill>
                <patternFill patternType="solid">
                  <fgColor indexed="26"/>
                  <bgColor indexed="26"/>
                </patternFill>
              </fill>
            </x14:dxf>
          </x14:cfRule>
          <xm:sqref>W48:W59 W78:W89 W93:W104 W108:W119 W123:W134 W138:W149</xm:sqref>
        </x14:conditionalFormatting>
        <x14:conditionalFormatting xmlns:xm="http://schemas.microsoft.com/office/excel/2006/main">
          <x14:cfRule type="expression" priority="240" id="{1EB7D955-AD20-42AB-8D28-6910AF2D57D0}">
            <xm:f>AND($D48&gt;='Basisdaten zum Projekt'!$D$28,$D48&lt;='Basisdaten zum Projekt'!$E$28,'Basisdaten zum Projekt'!$F$28="x")</xm:f>
            <x14:dxf>
              <fill>
                <patternFill patternType="solid">
                  <fgColor indexed="26"/>
                  <bgColor indexed="26"/>
                </patternFill>
              </fill>
            </x14:dxf>
          </x14:cfRule>
          <xm:sqref>V48:V59 V78:V89 V93:V104 V108:V119 V123:V134 V138:V149</xm:sqref>
        </x14:conditionalFormatting>
        <x14:conditionalFormatting xmlns:xm="http://schemas.microsoft.com/office/excel/2006/main">
          <x14:cfRule type="expression" priority="239" id="{E4B2B7AC-7EB4-4594-BE81-8530AFBF1849}">
            <xm:f>AND(D48&gt;='Basisdaten zum Projekt'!$D$27,D48&lt;='Basisdaten zum Projekt'!$E$27,'Basisdaten zum Projekt'!$F$27="x")</xm:f>
            <x14:dxf>
              <fill>
                <patternFill patternType="solid">
                  <fgColor indexed="26"/>
                  <bgColor indexed="26"/>
                </patternFill>
              </fill>
            </x14:dxf>
          </x14:cfRule>
          <xm:sqref>U48:U59 U78:U89 U93:U104 U108:U119 U123:U134 U138:U149</xm:sqref>
        </x14:conditionalFormatting>
        <x14:conditionalFormatting xmlns:xm="http://schemas.microsoft.com/office/excel/2006/main">
          <x14:cfRule type="expression" priority="238" id="{A2863DD5-491E-4BA3-9694-D3DBF27DC50B}">
            <xm:f>AND($D48&gt;='Basisdaten zum Projekt'!$D$26,$D48&lt;='Basisdaten zum Projekt'!$E$26,'Basisdaten zum Projekt'!$F$26="x")</xm:f>
            <x14:dxf>
              <fill>
                <patternFill patternType="solid">
                  <fgColor indexed="26"/>
                  <bgColor indexed="26"/>
                </patternFill>
              </fill>
            </x14:dxf>
          </x14:cfRule>
          <xm:sqref>T48:T59 T78:T89 T93:T104 T108:T119 T123:T134 T138:T149</xm:sqref>
        </x14:conditionalFormatting>
        <x14:conditionalFormatting xmlns:xm="http://schemas.microsoft.com/office/excel/2006/main">
          <x14:cfRule type="expression" priority="237" id="{FC58C8CD-9F35-4F12-8A73-1F93B528CFD9}">
            <xm:f>AND($D48&gt;='Basisdaten zum Projekt'!$D$25,$D48&lt;='Basisdaten zum Projekt'!$E$25,'Basisdaten zum Projekt'!$F$25="x")</xm:f>
            <x14:dxf>
              <fill>
                <patternFill patternType="solid">
                  <fgColor indexed="26"/>
                  <bgColor indexed="26"/>
                </patternFill>
              </fill>
            </x14:dxf>
          </x14:cfRule>
          <xm:sqref>S48:S59 S78:S89 S93:S104 S108:S119 S123:S134 S138:S149</xm:sqref>
        </x14:conditionalFormatting>
        <x14:conditionalFormatting xmlns:xm="http://schemas.microsoft.com/office/excel/2006/main">
          <x14:cfRule type="expression" priority="236" id="{602071A2-934F-4B9D-BEEC-16CC4DB70469}">
            <xm:f>AND($D48&gt;='Basisdaten zum Projekt'!$D$24,$D48&lt;='Basisdaten zum Projekt'!$E$24,'Basisdaten zum Projekt'!$F$24="x")</xm:f>
            <x14:dxf>
              <fill>
                <patternFill patternType="solid">
                  <fgColor indexed="26"/>
                  <bgColor indexed="26"/>
                </patternFill>
              </fill>
            </x14:dxf>
          </x14:cfRule>
          <xm:sqref>R48:R59 R78:R89 R93:R104 R108:R119 R123:R134 R138:R149</xm:sqref>
        </x14:conditionalFormatting>
        <x14:conditionalFormatting xmlns:xm="http://schemas.microsoft.com/office/excel/2006/main">
          <x14:cfRule type="expression" priority="235" id="{773F009F-CFFC-40D9-B36C-B997638A1C77}">
            <xm:f>AND($D48&gt;='Basisdaten zum Projekt'!$D$23,$D48&lt;='Basisdaten zum Projekt'!$E$23,'Basisdaten zum Projekt'!$F$23="x")</xm:f>
            <x14:dxf>
              <fill>
                <patternFill patternType="solid">
                  <fgColor indexed="26"/>
                  <bgColor indexed="26"/>
                </patternFill>
              </fill>
            </x14:dxf>
          </x14:cfRule>
          <xm:sqref>Q48:Q59 Q78:Q89 Q93:Q104 Q108:Q119 Q123:Q134 Q138:Q149</xm:sqref>
        </x14:conditionalFormatting>
        <x14:conditionalFormatting xmlns:xm="http://schemas.microsoft.com/office/excel/2006/main">
          <x14:cfRule type="expression" priority="234" id="{537F97B0-D03C-4052-AB23-6C0155B14189}">
            <xm:f>AND($D48&gt;='Basisdaten zum Projekt'!$D$22,$D48&lt;='Basisdaten zum Projekt'!$E$22,'Basisdaten zum Projekt'!$F$22="x")</xm:f>
            <x14:dxf>
              <fill>
                <patternFill patternType="solid">
                  <fgColor indexed="26"/>
                  <bgColor indexed="26"/>
                </patternFill>
              </fill>
            </x14:dxf>
          </x14:cfRule>
          <xm:sqref>P48:P59 P78:P89 P93:P104 P108:P119 P123:P134 P138:P149</xm:sqref>
        </x14:conditionalFormatting>
        <x14:conditionalFormatting xmlns:xm="http://schemas.microsoft.com/office/excel/2006/main">
          <x14:cfRule type="expression" priority="233" id="{40D078D5-375A-4AEE-8FAF-05D6F2313BCB}">
            <xm:f>AND($D48&gt;='Basisdaten zum Projekt'!$D$21,$D48&lt;='Basisdaten zum Projekt'!$E$21,'Basisdaten zum Projekt'!$F$21="x")</xm:f>
            <x14:dxf>
              <fill>
                <patternFill patternType="solid">
                  <fgColor indexed="26"/>
                  <bgColor indexed="26"/>
                </patternFill>
              </fill>
            </x14:dxf>
          </x14:cfRule>
          <xm:sqref>O48:O59 O78:O89 O93:O104 O108:O119 O123:O134 O138:O149</xm:sqref>
        </x14:conditionalFormatting>
        <x14:conditionalFormatting xmlns:xm="http://schemas.microsoft.com/office/excel/2006/main">
          <x14:cfRule type="expression" priority="232" id="{978DE687-0954-49B8-B819-2D3EC7C06ABC}">
            <xm:f>AND($D48&gt;='Basisdaten zum Projekt'!$D$20,$D48&lt;='Basisdaten zum Projekt'!$E$20,'Basisdaten zum Projekt'!$F$20="x")</xm:f>
            <x14:dxf>
              <fill>
                <patternFill patternType="solid">
                  <fgColor indexed="26"/>
                  <bgColor indexed="26"/>
                </patternFill>
              </fill>
            </x14:dxf>
          </x14:cfRule>
          <xm:sqref>N48:N59 N78:N89 N93:N104 N108:N119 N123:N134 N138:N149</xm:sqref>
        </x14:conditionalFormatting>
        <x14:conditionalFormatting xmlns:xm="http://schemas.microsoft.com/office/excel/2006/main">
          <x14:cfRule type="cellIs" priority="218" operator="greaterThan" id="{1574A038-F367-44DA-9EA3-9D3AA1F2BA0C}">
            <xm:f>'Basisdaten zum Projekt'!$C$7</xm:f>
            <x14:dxf>
              <font>
                <color rgb="FFF2F2F2"/>
              </font>
            </x14:dxf>
          </x14:cfRule>
          <xm:sqref>C48:C62 C75:C77 C90:C149</xm:sqref>
        </x14:conditionalFormatting>
        <x14:conditionalFormatting xmlns:xm="http://schemas.microsoft.com/office/excel/2006/main">
          <x14:cfRule type="cellIs" priority="111" operator="greaterThan" id="{0A177F75-B87D-4199-A7F4-DE29A49A9B45}">
            <xm:f>'Basisdaten zum Projekt'!$C$7</xm:f>
            <x14:dxf>
              <font>
                <color rgb="FFF2F2F2"/>
              </font>
            </x14:dxf>
          </x14:cfRule>
          <xm:sqref>C63:C74</xm:sqref>
        </x14:conditionalFormatting>
        <x14:conditionalFormatting xmlns:xm="http://schemas.microsoft.com/office/excel/2006/main">
          <x14:cfRule type="cellIs" priority="105" operator="greaterThan" id="{04E5593C-3F7D-4E94-A4C3-F7D8FA1741CD}">
            <xm:f>'Basisdaten zum Projekt'!$C$7</xm:f>
            <x14:dxf>
              <font>
                <color rgb="FFF2F2F2"/>
              </font>
            </x14:dxf>
          </x14:cfRule>
          <xm:sqref>C78:C89</xm:sqref>
        </x14:conditionalFormatting>
        <x14:conditionalFormatting xmlns:xm="http://schemas.microsoft.com/office/excel/2006/main">
          <x14:cfRule type="expression" priority="71" id="{965E060B-56BC-4972-806E-1DF8A54769D3}">
            <xm:f>AND($D63&gt;='Basisdaten zum Projekt'!$D$34,$D63&lt;='Basisdaten zum Projekt'!$E$34,'Basisdaten zum Projekt'!$F$34="x")</xm:f>
            <x14:dxf>
              <fill>
                <patternFill patternType="solid">
                  <fgColor indexed="26"/>
                  <bgColor indexed="26"/>
                </patternFill>
              </fill>
            </x14:dxf>
          </x14:cfRule>
          <xm:sqref>AB63:AB74</xm:sqref>
        </x14:conditionalFormatting>
        <x14:conditionalFormatting xmlns:xm="http://schemas.microsoft.com/office/excel/2006/main">
          <x14:cfRule type="expression" priority="70" id="{93F870F2-CDC9-421D-9E4C-85C6FC4F9B0F}">
            <xm:f>AND($D63&gt;='Basisdaten zum Projekt'!$D$33,$D63&lt;='Basisdaten zum Projekt'!$E$33,'Basisdaten zum Projekt'!$F$33="x")</xm:f>
            <x14:dxf>
              <fill>
                <patternFill patternType="solid">
                  <fgColor indexed="26"/>
                  <bgColor indexed="26"/>
                </patternFill>
              </fill>
            </x14:dxf>
          </x14:cfRule>
          <xm:sqref>AA63:AA74</xm:sqref>
        </x14:conditionalFormatting>
        <x14:conditionalFormatting xmlns:xm="http://schemas.microsoft.com/office/excel/2006/main">
          <x14:cfRule type="expression" priority="69" id="{E4D387A6-864A-4453-AAEB-EB22E38929C6}">
            <xm:f>AND($D63&gt;='Basisdaten zum Projekt'!$D$32,$D63&lt;='Basisdaten zum Projekt'!$E$32,'Basisdaten zum Projekt'!$F$32="x")</xm:f>
            <x14:dxf>
              <fill>
                <patternFill patternType="solid">
                  <fgColor indexed="26"/>
                  <bgColor indexed="26"/>
                </patternFill>
              </fill>
            </x14:dxf>
          </x14:cfRule>
          <xm:sqref>Z63:Z74</xm:sqref>
        </x14:conditionalFormatting>
        <x14:conditionalFormatting xmlns:xm="http://schemas.microsoft.com/office/excel/2006/main">
          <x14:cfRule type="expression" priority="68" id="{8B5DDB55-93D4-4F4B-8565-5CFB02E43F04}">
            <xm:f>AND($D63&gt;='Basisdaten zum Projekt'!$D$31,$D63&lt;='Basisdaten zum Projekt'!$E$31,'Basisdaten zum Projekt'!$F$31="x")</xm:f>
            <x14:dxf>
              <fill>
                <patternFill patternType="solid">
                  <fgColor indexed="26"/>
                  <bgColor indexed="26"/>
                </patternFill>
              </fill>
            </x14:dxf>
          </x14:cfRule>
          <xm:sqref>Y63:Y74</xm:sqref>
        </x14:conditionalFormatting>
        <x14:conditionalFormatting xmlns:xm="http://schemas.microsoft.com/office/excel/2006/main">
          <x14:cfRule type="expression" priority="67" id="{05C3B0DD-218B-4B6E-900F-582F0F60577E}">
            <xm:f>AND($D63&gt;='Basisdaten zum Projekt'!$D$30,$D63&lt;='Basisdaten zum Projekt'!$E$30,'Basisdaten zum Projekt'!$F$30="x")</xm:f>
            <x14:dxf>
              <fill>
                <patternFill patternType="solid">
                  <fgColor indexed="26"/>
                  <bgColor indexed="26"/>
                </patternFill>
              </fill>
            </x14:dxf>
          </x14:cfRule>
          <xm:sqref>X63:X74</xm:sqref>
        </x14:conditionalFormatting>
        <x14:conditionalFormatting xmlns:xm="http://schemas.microsoft.com/office/excel/2006/main">
          <x14:cfRule type="expression" priority="66" id="{C541D1E6-3159-4850-A6DE-08EAB2E2D400}">
            <xm:f>AND($D63&gt;='Basisdaten zum Projekt'!$D$29,$D63&lt;='Basisdaten zum Projekt'!$E$29,'Basisdaten zum Projekt'!$F$29="x")</xm:f>
            <x14:dxf>
              <fill>
                <patternFill patternType="solid">
                  <fgColor indexed="26"/>
                  <bgColor indexed="26"/>
                </patternFill>
              </fill>
            </x14:dxf>
          </x14:cfRule>
          <xm:sqref>W63:W74</xm:sqref>
        </x14:conditionalFormatting>
        <x14:conditionalFormatting xmlns:xm="http://schemas.microsoft.com/office/excel/2006/main">
          <x14:cfRule type="expression" priority="65" id="{5407486C-B77F-4C49-8E7A-A52FE7236772}">
            <xm:f>AND($D63&gt;='Basisdaten zum Projekt'!$D$28,$D63&lt;='Basisdaten zum Projekt'!$E$28,'Basisdaten zum Projekt'!$F$28="x")</xm:f>
            <x14:dxf>
              <fill>
                <patternFill patternType="solid">
                  <fgColor indexed="26"/>
                  <bgColor indexed="26"/>
                </patternFill>
              </fill>
            </x14:dxf>
          </x14:cfRule>
          <xm:sqref>V63:V74</xm:sqref>
        </x14:conditionalFormatting>
        <x14:conditionalFormatting xmlns:xm="http://schemas.microsoft.com/office/excel/2006/main">
          <x14:cfRule type="expression" priority="64" id="{D3A8C0C8-CC6F-4A53-BA23-A1649177CB48}">
            <xm:f>AND(D63&gt;='Basisdaten zum Projekt'!$D$27,D63&lt;='Basisdaten zum Projekt'!$E$27,'Basisdaten zum Projekt'!$F$27="x")</xm:f>
            <x14:dxf>
              <fill>
                <patternFill patternType="solid">
                  <fgColor indexed="26"/>
                  <bgColor indexed="26"/>
                </patternFill>
              </fill>
            </x14:dxf>
          </x14:cfRule>
          <xm:sqref>U63:U74</xm:sqref>
        </x14:conditionalFormatting>
        <x14:conditionalFormatting xmlns:xm="http://schemas.microsoft.com/office/excel/2006/main">
          <x14:cfRule type="expression" priority="63" id="{9B0089FB-9009-4F4C-B621-C520FE49F945}">
            <xm:f>AND($D63&gt;='Basisdaten zum Projekt'!$D$26,$D63&lt;='Basisdaten zum Projekt'!$E$26,'Basisdaten zum Projekt'!$F$26="x")</xm:f>
            <x14:dxf>
              <fill>
                <patternFill patternType="solid">
                  <fgColor indexed="26"/>
                  <bgColor indexed="26"/>
                </patternFill>
              </fill>
            </x14:dxf>
          </x14:cfRule>
          <xm:sqref>T63:T74</xm:sqref>
        </x14:conditionalFormatting>
        <x14:conditionalFormatting xmlns:xm="http://schemas.microsoft.com/office/excel/2006/main">
          <x14:cfRule type="expression" priority="62" id="{A67D6877-33BC-40F1-9135-C14DEAF8DF72}">
            <xm:f>AND($D63&gt;='Basisdaten zum Projekt'!$D$25,$D63&lt;='Basisdaten zum Projekt'!$E$25,'Basisdaten zum Projekt'!$F$25="x")</xm:f>
            <x14:dxf>
              <fill>
                <patternFill patternType="solid">
                  <fgColor indexed="26"/>
                  <bgColor indexed="26"/>
                </patternFill>
              </fill>
            </x14:dxf>
          </x14:cfRule>
          <xm:sqref>S63:S74</xm:sqref>
        </x14:conditionalFormatting>
        <x14:conditionalFormatting xmlns:xm="http://schemas.microsoft.com/office/excel/2006/main">
          <x14:cfRule type="expression" priority="61" id="{ED77037D-6A1D-4DA4-A9D6-A1B7E556E8C2}">
            <xm:f>AND($D63&gt;='Basisdaten zum Projekt'!$D$24,$D63&lt;='Basisdaten zum Projekt'!$E$24,'Basisdaten zum Projekt'!$F$24="x")</xm:f>
            <x14:dxf>
              <fill>
                <patternFill patternType="solid">
                  <fgColor indexed="26"/>
                  <bgColor indexed="26"/>
                </patternFill>
              </fill>
            </x14:dxf>
          </x14:cfRule>
          <xm:sqref>R63:R74</xm:sqref>
        </x14:conditionalFormatting>
        <x14:conditionalFormatting xmlns:xm="http://schemas.microsoft.com/office/excel/2006/main">
          <x14:cfRule type="expression" priority="60" id="{E62BA2B8-28D6-47FA-9DF9-1AFA97B24E41}">
            <xm:f>AND($D63&gt;='Basisdaten zum Projekt'!$D$23,$D63&lt;='Basisdaten zum Projekt'!$E$23,'Basisdaten zum Projekt'!$F$23="x")</xm:f>
            <x14:dxf>
              <fill>
                <patternFill patternType="solid">
                  <fgColor indexed="26"/>
                  <bgColor indexed="26"/>
                </patternFill>
              </fill>
            </x14:dxf>
          </x14:cfRule>
          <xm:sqref>Q63:Q74</xm:sqref>
        </x14:conditionalFormatting>
        <x14:conditionalFormatting xmlns:xm="http://schemas.microsoft.com/office/excel/2006/main">
          <x14:cfRule type="expression" priority="59" id="{3726DEB3-49C8-4349-962C-8D4FD6E05995}">
            <xm:f>AND($D63&gt;='Basisdaten zum Projekt'!$D$22,$D63&lt;='Basisdaten zum Projekt'!$E$22,'Basisdaten zum Projekt'!$F$22="x")</xm:f>
            <x14:dxf>
              <fill>
                <patternFill patternType="solid">
                  <fgColor indexed="26"/>
                  <bgColor indexed="26"/>
                </patternFill>
              </fill>
            </x14:dxf>
          </x14:cfRule>
          <xm:sqref>P63:P74</xm:sqref>
        </x14:conditionalFormatting>
        <x14:conditionalFormatting xmlns:xm="http://schemas.microsoft.com/office/excel/2006/main">
          <x14:cfRule type="expression" priority="58" id="{C58E3FDD-3447-4B7D-9F45-E89210028A8E}">
            <xm:f>AND($D63&gt;='Basisdaten zum Projekt'!$D$21,$D63&lt;='Basisdaten zum Projekt'!$E$21,'Basisdaten zum Projekt'!$F$21="x")</xm:f>
            <x14:dxf>
              <fill>
                <patternFill patternType="solid">
                  <fgColor indexed="26"/>
                  <bgColor indexed="26"/>
                </patternFill>
              </fill>
            </x14:dxf>
          </x14:cfRule>
          <xm:sqref>O63:O74</xm:sqref>
        </x14:conditionalFormatting>
        <x14:conditionalFormatting xmlns:xm="http://schemas.microsoft.com/office/excel/2006/main">
          <x14:cfRule type="expression" priority="57" id="{ED9B88D3-31EE-44BD-99DE-46ECA6C0104F}">
            <xm:f>AND($D63&gt;='Basisdaten zum Projekt'!$D$20,$D63&lt;='Basisdaten zum Projekt'!$E$20,'Basisdaten zum Projekt'!$F$20="x")</xm:f>
            <x14:dxf>
              <fill>
                <patternFill patternType="solid">
                  <fgColor indexed="26"/>
                  <bgColor indexed="26"/>
                </patternFill>
              </fill>
            </x14:dxf>
          </x14:cfRule>
          <xm:sqref>N63:N74</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xr:uid="{00000000-0002-0000-0600-000001000000}">
          <x14:formula1>
            <xm:f>'Übersicht Berichte'!$A$3:$A$8</xm:f>
          </x14:formula1>
          <xm:sqref>H5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AL180"/>
  <sheetViews>
    <sheetView showGridLines="0" topLeftCell="K1" zoomScale="85" zoomScaleNormal="85" workbookViewId="0">
      <selection activeCell="O22" sqref="O22"/>
    </sheetView>
  </sheetViews>
  <sheetFormatPr baseColWidth="10" defaultColWidth="11.5546875" defaultRowHeight="15" outlineLevelRow="1" outlineLevelCol="1" x14ac:dyDescent="0.25"/>
  <cols>
    <col min="1" max="2" width="11.109375" style="4" customWidth="1"/>
    <col min="3" max="11" width="14.6640625" style="4" customWidth="1"/>
    <col min="12" max="12" width="4.77734375" style="4" customWidth="1"/>
    <col min="13" max="13" width="9.5546875" style="4" customWidth="1"/>
    <col min="14" max="14" width="10" style="4" customWidth="1"/>
    <col min="15" max="15" width="10.5546875" style="4" customWidth="1"/>
    <col min="16" max="18" width="10.33203125" style="4" customWidth="1"/>
    <col min="19" max="28" width="10.33203125" style="4" customWidth="1" outlineLevel="1"/>
    <col min="29" max="29" width="10.21875" style="4" bestFit="1" customWidth="1"/>
    <col min="30" max="30" width="19.5546875" style="4" bestFit="1" customWidth="1"/>
    <col min="31" max="31" width="14.77734375" style="4" customWidth="1"/>
    <col min="32" max="36" width="11.5546875" style="4"/>
    <col min="37" max="37" width="0" style="4" hidden="1" customWidth="1"/>
    <col min="38" max="16384" width="11.5546875" style="4"/>
  </cols>
  <sheetData>
    <row r="3" spans="3:38" ht="60.75" customHeight="1" x14ac:dyDescent="0.5">
      <c r="C3" s="370" t="s">
        <v>300</v>
      </c>
      <c r="D3" s="370"/>
      <c r="E3" s="370"/>
      <c r="F3" s="370"/>
      <c r="G3" s="370"/>
      <c r="H3" s="370"/>
      <c r="M3" s="376" t="s">
        <v>301</v>
      </c>
      <c r="N3" s="376"/>
      <c r="O3" s="376"/>
      <c r="P3" s="376"/>
      <c r="Q3" s="376"/>
      <c r="R3" s="376"/>
      <c r="S3" s="376"/>
      <c r="T3" s="376"/>
      <c r="U3" s="376"/>
      <c r="V3" s="376"/>
      <c r="W3" s="376"/>
      <c r="X3" s="376"/>
      <c r="Y3" s="376"/>
      <c r="Z3" s="376"/>
      <c r="AA3" s="376"/>
      <c r="AB3" s="376"/>
      <c r="AC3" s="376"/>
      <c r="AD3" s="376"/>
      <c r="AE3" s="376"/>
      <c r="AF3" s="190"/>
      <c r="AG3" s="190"/>
      <c r="AH3" s="190"/>
      <c r="AI3" s="190"/>
      <c r="AJ3" s="190"/>
      <c r="AK3" s="190"/>
      <c r="AL3" s="190"/>
    </row>
    <row r="4" spans="3:38" ht="15.75" thickBot="1" x14ac:dyDescent="0.3">
      <c r="K4" s="76"/>
      <c r="N4" s="77"/>
    </row>
    <row r="5" spans="3:38" ht="37.5" customHeight="1" x14ac:dyDescent="0.25">
      <c r="C5" s="78" t="s">
        <v>302</v>
      </c>
      <c r="D5" s="207" t="s">
        <v>379</v>
      </c>
      <c r="E5" s="79"/>
      <c r="F5" s="80"/>
      <c r="G5" s="230" t="s">
        <v>303</v>
      </c>
      <c r="H5" s="239" t="s">
        <v>294</v>
      </c>
      <c r="N5" s="81" t="s">
        <v>304</v>
      </c>
      <c r="O5" s="81" t="s">
        <v>305</v>
      </c>
      <c r="P5" s="81" t="s">
        <v>306</v>
      </c>
      <c r="Q5" s="81" t="s">
        <v>307</v>
      </c>
      <c r="R5" s="81" t="s">
        <v>308</v>
      </c>
      <c r="S5" s="81" t="s">
        <v>309</v>
      </c>
      <c r="T5" s="81" t="s">
        <v>310</v>
      </c>
      <c r="U5" s="81" t="s">
        <v>311</v>
      </c>
      <c r="V5" s="81" t="s">
        <v>312</v>
      </c>
      <c r="W5" s="81" t="s">
        <v>313</v>
      </c>
      <c r="X5" s="81" t="s">
        <v>314</v>
      </c>
      <c r="Y5" s="81" t="s">
        <v>315</v>
      </c>
      <c r="Z5" s="81" t="s">
        <v>316</v>
      </c>
      <c r="AA5" s="81" t="s">
        <v>317</v>
      </c>
      <c r="AB5" s="81" t="s">
        <v>291</v>
      </c>
      <c r="AC5" s="82" t="s">
        <v>292</v>
      </c>
      <c r="AD5" s="83" t="s">
        <v>318</v>
      </c>
      <c r="AE5" s="84" t="s">
        <v>319</v>
      </c>
      <c r="AK5" s="4" t="s">
        <v>320</v>
      </c>
    </row>
    <row r="6" spans="3:38" ht="18.75" outlineLevel="1" x14ac:dyDescent="0.3">
      <c r="C6" s="85" t="s">
        <v>321</v>
      </c>
      <c r="D6" s="371"/>
      <c r="E6" s="372"/>
      <c r="G6" s="230" t="s">
        <v>322</v>
      </c>
      <c r="H6" s="240">
        <v>7.74</v>
      </c>
      <c r="M6" s="249" t="s">
        <v>77</v>
      </c>
      <c r="N6" s="214">
        <v>0</v>
      </c>
      <c r="O6" s="86">
        <v>55.710594315245466</v>
      </c>
      <c r="P6" s="86">
        <v>0</v>
      </c>
      <c r="Q6" s="86">
        <v>45.755813953488364</v>
      </c>
      <c r="R6" s="86">
        <v>0</v>
      </c>
      <c r="S6" s="86">
        <v>0</v>
      </c>
      <c r="T6" s="86">
        <v>0</v>
      </c>
      <c r="U6" s="86">
        <v>0</v>
      </c>
      <c r="V6" s="86">
        <v>0</v>
      </c>
      <c r="W6" s="86">
        <v>0</v>
      </c>
      <c r="X6" s="86">
        <v>0</v>
      </c>
      <c r="Y6" s="86">
        <v>0</v>
      </c>
      <c r="Z6" s="86">
        <v>0</v>
      </c>
      <c r="AA6" s="86">
        <v>0</v>
      </c>
      <c r="AB6" s="86">
        <v>0</v>
      </c>
      <c r="AC6" s="196">
        <f t="shared" ref="AC6:AC14" si="0">SUM(N6:AB6)</f>
        <v>101.46640826873383</v>
      </c>
      <c r="AD6" s="265">
        <v>39920.370000000003</v>
      </c>
      <c r="AE6" s="88"/>
      <c r="AK6" s="4" t="s">
        <v>323</v>
      </c>
    </row>
    <row r="7" spans="3:38" ht="18.75" outlineLevel="1" x14ac:dyDescent="0.3">
      <c r="C7" s="89"/>
      <c r="H7" s="90"/>
      <c r="M7" s="251" t="s">
        <v>142</v>
      </c>
      <c r="N7" s="86"/>
      <c r="O7" s="86"/>
      <c r="P7" s="86"/>
      <c r="Q7" s="86"/>
      <c r="R7" s="86"/>
      <c r="S7" s="86"/>
      <c r="T7" s="86"/>
      <c r="U7" s="86"/>
      <c r="V7" s="86"/>
      <c r="W7" s="86"/>
      <c r="X7" s="86"/>
      <c r="Y7" s="86"/>
      <c r="Z7" s="86"/>
      <c r="AA7" s="86"/>
      <c r="AB7" s="86"/>
      <c r="AC7" s="196">
        <f t="shared" si="0"/>
        <v>0</v>
      </c>
      <c r="AD7" s="265"/>
      <c r="AE7" s="88"/>
    </row>
    <row r="8" spans="3:38" ht="18.75" customHeight="1" outlineLevel="1" x14ac:dyDescent="0.3">
      <c r="C8" s="379" t="s">
        <v>324</v>
      </c>
      <c r="D8" s="231" t="s">
        <v>83</v>
      </c>
      <c r="E8" s="231" t="s">
        <v>84</v>
      </c>
      <c r="F8" s="231" t="s">
        <v>325</v>
      </c>
      <c r="G8" s="231" t="s">
        <v>326</v>
      </c>
      <c r="H8" s="231" t="s">
        <v>327</v>
      </c>
      <c r="M8" s="252" t="s">
        <v>78</v>
      </c>
      <c r="N8" s="86"/>
      <c r="O8" s="86"/>
      <c r="P8" s="86"/>
      <c r="Q8" s="86"/>
      <c r="R8" s="86"/>
      <c r="S8" s="86"/>
      <c r="T8" s="86"/>
      <c r="U8" s="86"/>
      <c r="V8" s="86"/>
      <c r="W8" s="86"/>
      <c r="X8" s="86"/>
      <c r="Y8" s="86"/>
      <c r="Z8" s="86"/>
      <c r="AA8" s="86"/>
      <c r="AB8" s="86"/>
      <c r="AC8" s="196">
        <f t="shared" si="0"/>
        <v>0</v>
      </c>
      <c r="AD8" s="265"/>
      <c r="AE8" s="88"/>
    </row>
    <row r="9" spans="3:38" ht="18.75" outlineLevel="1" x14ac:dyDescent="0.3">
      <c r="C9" s="380"/>
      <c r="D9" s="91">
        <v>44652</v>
      </c>
      <c r="E9" s="91">
        <v>45747</v>
      </c>
      <c r="F9" s="206">
        <v>0.5</v>
      </c>
      <c r="G9" s="93">
        <v>19.350000000000001</v>
      </c>
      <c r="H9" s="93"/>
      <c r="M9" s="253" t="s">
        <v>177</v>
      </c>
      <c r="N9" s="86"/>
      <c r="O9" s="86"/>
      <c r="P9" s="86"/>
      <c r="Q9" s="86"/>
      <c r="R9" s="86"/>
      <c r="S9" s="86"/>
      <c r="T9" s="86"/>
      <c r="U9" s="86"/>
      <c r="V9" s="86"/>
      <c r="W9" s="86"/>
      <c r="X9" s="86"/>
      <c r="Y9" s="86"/>
      <c r="Z9" s="86"/>
      <c r="AA9" s="86"/>
      <c r="AB9" s="86"/>
      <c r="AC9" s="196">
        <f t="shared" si="0"/>
        <v>0</v>
      </c>
      <c r="AD9" s="265"/>
      <c r="AE9" s="88"/>
    </row>
    <row r="10" spans="3:38" ht="18.75" outlineLevel="1" x14ac:dyDescent="0.3">
      <c r="C10" s="380"/>
      <c r="D10" s="91"/>
      <c r="E10" s="91"/>
      <c r="F10" s="206"/>
      <c r="G10" s="93"/>
      <c r="H10" s="93"/>
      <c r="M10" s="254" t="s">
        <v>79</v>
      </c>
      <c r="N10" s="86"/>
      <c r="O10" s="86"/>
      <c r="P10" s="86"/>
      <c r="Q10" s="86"/>
      <c r="R10" s="86"/>
      <c r="S10" s="86"/>
      <c r="T10" s="86"/>
      <c r="U10" s="86"/>
      <c r="V10" s="86"/>
      <c r="W10" s="86"/>
      <c r="X10" s="86"/>
      <c r="Y10" s="86"/>
      <c r="Z10" s="86"/>
      <c r="AA10" s="86"/>
      <c r="AB10" s="86"/>
      <c r="AC10" s="196">
        <f t="shared" si="0"/>
        <v>0</v>
      </c>
      <c r="AD10" s="265"/>
      <c r="AE10" s="88"/>
    </row>
    <row r="11" spans="3:38" ht="18.75" outlineLevel="1" x14ac:dyDescent="0.3">
      <c r="C11" s="380"/>
      <c r="D11" s="91"/>
      <c r="E11" s="91"/>
      <c r="F11" s="92"/>
      <c r="G11" s="93"/>
      <c r="H11" s="93"/>
      <c r="M11" s="255" t="s">
        <v>212</v>
      </c>
      <c r="N11" s="86"/>
      <c r="O11" s="86"/>
      <c r="P11" s="86"/>
      <c r="Q11" s="86"/>
      <c r="R11" s="86"/>
      <c r="S11" s="86"/>
      <c r="T11" s="86"/>
      <c r="U11" s="86"/>
      <c r="V11" s="86"/>
      <c r="W11" s="86"/>
      <c r="X11" s="86"/>
      <c r="Y11" s="86"/>
      <c r="Z11" s="86"/>
      <c r="AA11" s="86"/>
      <c r="AB11" s="86"/>
      <c r="AC11" s="196">
        <f t="shared" si="0"/>
        <v>0</v>
      </c>
      <c r="AD11" s="265"/>
      <c r="AE11" s="88"/>
    </row>
    <row r="12" spans="3:38" ht="18.75" outlineLevel="1" x14ac:dyDescent="0.3">
      <c r="C12" s="380"/>
      <c r="D12" s="93"/>
      <c r="E12" s="93"/>
      <c r="F12" s="92"/>
      <c r="G12" s="93"/>
      <c r="H12" s="93"/>
      <c r="M12" s="256" t="s">
        <v>80</v>
      </c>
      <c r="N12" s="86"/>
      <c r="O12" s="86"/>
      <c r="P12" s="86"/>
      <c r="Q12" s="86"/>
      <c r="R12" s="86"/>
      <c r="S12" s="86"/>
      <c r="T12" s="86"/>
      <c r="U12" s="86"/>
      <c r="V12" s="86"/>
      <c r="W12" s="86"/>
      <c r="X12" s="86"/>
      <c r="Y12" s="86"/>
      <c r="Z12" s="86"/>
      <c r="AA12" s="86"/>
      <c r="AB12" s="86"/>
      <c r="AC12" s="196">
        <f t="shared" si="0"/>
        <v>0</v>
      </c>
      <c r="AD12" s="265"/>
      <c r="AE12" s="88"/>
    </row>
    <row r="13" spans="3:38" ht="18.75" outlineLevel="1" x14ac:dyDescent="0.3">
      <c r="C13" s="381"/>
      <c r="D13" s="93"/>
      <c r="E13" s="93"/>
      <c r="F13" s="92"/>
      <c r="G13" s="93"/>
      <c r="H13" s="93"/>
      <c r="M13" s="256" t="s">
        <v>247</v>
      </c>
      <c r="N13" s="86"/>
      <c r="O13" s="86"/>
      <c r="P13" s="86"/>
      <c r="Q13" s="86"/>
      <c r="R13" s="86"/>
      <c r="S13" s="86"/>
      <c r="T13" s="86"/>
      <c r="U13" s="86"/>
      <c r="V13" s="86"/>
      <c r="W13" s="86"/>
      <c r="X13" s="86"/>
      <c r="Y13" s="86"/>
      <c r="Z13" s="86"/>
      <c r="AA13" s="86"/>
      <c r="AB13" s="86"/>
      <c r="AC13" s="196">
        <f t="shared" si="0"/>
        <v>0</v>
      </c>
      <c r="AD13" s="265"/>
      <c r="AE13" s="88"/>
    </row>
    <row r="14" spans="3:38" ht="18.75" customHeight="1" outlineLevel="1" thickBot="1" x14ac:dyDescent="0.35">
      <c r="C14" s="383" t="s">
        <v>328</v>
      </c>
      <c r="D14" s="378"/>
      <c r="E14" s="94"/>
      <c r="F14" s="95"/>
      <c r="G14" s="96"/>
      <c r="H14" s="96"/>
      <c r="M14" s="257" t="s">
        <v>81</v>
      </c>
      <c r="N14" s="86"/>
      <c r="O14" s="86"/>
      <c r="P14" s="86"/>
      <c r="Q14" s="86"/>
      <c r="R14" s="86"/>
      <c r="S14" s="86"/>
      <c r="T14" s="86"/>
      <c r="U14" s="86"/>
      <c r="V14" s="86"/>
      <c r="W14" s="86"/>
      <c r="X14" s="86"/>
      <c r="Y14" s="86"/>
      <c r="Z14" s="86"/>
      <c r="AA14" s="86"/>
      <c r="AB14" s="86"/>
      <c r="AC14" s="196">
        <f t="shared" si="0"/>
        <v>0</v>
      </c>
      <c r="AD14" s="266"/>
      <c r="AE14" s="88"/>
    </row>
    <row r="15" spans="3:38" outlineLevel="1" x14ac:dyDescent="0.25">
      <c r="C15" s="383"/>
      <c r="D15" s="378"/>
      <c r="E15" s="98"/>
      <c r="F15" s="28"/>
      <c r="G15" s="28"/>
      <c r="H15" s="99"/>
      <c r="I15" s="28"/>
      <c r="J15" s="28"/>
      <c r="K15" s="28"/>
      <c r="M15" s="258"/>
      <c r="N15" s="101"/>
      <c r="O15" s="101"/>
      <c r="P15" s="101"/>
      <c r="Q15" s="101"/>
      <c r="R15" s="101"/>
      <c r="S15" s="101"/>
      <c r="T15" s="101"/>
      <c r="U15" s="101"/>
      <c r="V15" s="101"/>
      <c r="W15" s="101"/>
      <c r="X15" s="101"/>
      <c r="Y15" s="101"/>
      <c r="Z15" s="101"/>
      <c r="AA15" s="101"/>
      <c r="AB15" s="101"/>
      <c r="AC15" s="103"/>
      <c r="AD15" s="147"/>
      <c r="AE15" s="147"/>
    </row>
    <row r="16" spans="3:38" outlineLevel="1" x14ac:dyDescent="0.25">
      <c r="E16" s="98"/>
      <c r="F16" s="28"/>
      <c r="G16" s="28"/>
      <c r="H16" s="99"/>
      <c r="I16" s="28"/>
      <c r="J16" s="28"/>
      <c r="K16" s="28"/>
      <c r="M16" s="258"/>
      <c r="N16" s="101"/>
      <c r="O16" s="101"/>
      <c r="P16" s="101"/>
      <c r="Q16" s="101"/>
      <c r="R16" s="101"/>
      <c r="S16" s="101"/>
      <c r="T16" s="101"/>
      <c r="U16" s="101"/>
      <c r="V16" s="101"/>
      <c r="W16" s="101"/>
      <c r="X16" s="101"/>
      <c r="Y16" s="101"/>
      <c r="Z16" s="101"/>
      <c r="AA16" s="101"/>
      <c r="AB16" s="101"/>
      <c r="AC16" s="103"/>
      <c r="AD16" s="147"/>
      <c r="AE16" s="147"/>
    </row>
    <row r="17" spans="1:31" ht="30" customHeight="1" outlineLevel="1" x14ac:dyDescent="0.5">
      <c r="B17" s="106"/>
      <c r="C17" s="319" t="s">
        <v>57</v>
      </c>
      <c r="D17" s="319"/>
      <c r="E17" s="319"/>
      <c r="F17" s="319"/>
      <c r="G17" s="319"/>
      <c r="H17" s="319"/>
      <c r="I17" s="319"/>
      <c r="J17" s="319"/>
      <c r="K17" s="319"/>
      <c r="M17" s="382" t="s">
        <v>329</v>
      </c>
      <c r="N17" s="382"/>
      <c r="O17" s="382"/>
      <c r="P17" s="382"/>
      <c r="Q17" s="382"/>
      <c r="R17" s="382"/>
      <c r="S17" s="382"/>
      <c r="T17" s="382"/>
      <c r="U17" s="382"/>
      <c r="V17" s="382"/>
      <c r="W17" s="382"/>
      <c r="X17" s="382"/>
      <c r="Y17" s="382"/>
      <c r="Z17" s="382"/>
      <c r="AA17" s="382"/>
      <c r="AB17" s="382"/>
      <c r="AC17" s="382"/>
      <c r="AD17" s="382"/>
      <c r="AE17" s="382"/>
    </row>
    <row r="18" spans="1:31" ht="30" customHeight="1" thickBot="1" x14ac:dyDescent="0.3">
      <c r="E18" s="19"/>
      <c r="K18" s="76"/>
      <c r="M18" s="382"/>
      <c r="N18" s="382"/>
      <c r="O18" s="382"/>
      <c r="P18" s="382"/>
      <c r="Q18" s="382"/>
      <c r="R18" s="382"/>
      <c r="S18" s="382"/>
      <c r="T18" s="382"/>
      <c r="U18" s="382"/>
      <c r="V18" s="382"/>
      <c r="W18" s="382"/>
      <c r="X18" s="382"/>
      <c r="Y18" s="382"/>
      <c r="Z18" s="382"/>
      <c r="AA18" s="382"/>
      <c r="AB18" s="382"/>
      <c r="AC18" s="382"/>
      <c r="AD18" s="382"/>
      <c r="AE18" s="382"/>
    </row>
    <row r="19" spans="1:31" x14ac:dyDescent="0.25">
      <c r="C19" s="356" t="s">
        <v>330</v>
      </c>
      <c r="D19" s="357"/>
      <c r="E19" s="358"/>
      <c r="G19" s="359" t="s">
        <v>331</v>
      </c>
      <c r="H19" s="360"/>
      <c r="I19" s="361"/>
      <c r="K19" s="76"/>
      <c r="M19" s="168"/>
      <c r="N19" s="259"/>
      <c r="O19" s="168"/>
      <c r="P19" s="168"/>
      <c r="Q19" s="168"/>
      <c r="R19" s="168"/>
      <c r="S19" s="168"/>
      <c r="T19" s="168"/>
      <c r="U19" s="168"/>
      <c r="V19" s="168"/>
      <c r="W19" s="168"/>
      <c r="X19" s="168"/>
      <c r="Y19" s="168"/>
      <c r="Z19" s="168"/>
      <c r="AA19" s="168"/>
      <c r="AB19" s="168"/>
      <c r="AC19" s="168"/>
      <c r="AD19" s="168"/>
      <c r="AE19" s="168"/>
    </row>
    <row r="20" spans="1:31" ht="60" customHeight="1" x14ac:dyDescent="0.25">
      <c r="A20" s="362" t="s">
        <v>332</v>
      </c>
      <c r="B20" s="363"/>
      <c r="C20" s="228" t="s">
        <v>333</v>
      </c>
      <c r="D20" s="107" t="s">
        <v>334</v>
      </c>
      <c r="E20" s="108" t="s">
        <v>335</v>
      </c>
      <c r="F20" s="109" t="s">
        <v>336</v>
      </c>
      <c r="G20" s="110" t="s">
        <v>387</v>
      </c>
      <c r="H20" s="107" t="s">
        <v>337</v>
      </c>
      <c r="I20" s="108" t="s">
        <v>338</v>
      </c>
      <c r="J20" s="111" t="s">
        <v>339</v>
      </c>
      <c r="K20" s="107" t="s">
        <v>340</v>
      </c>
      <c r="M20" s="168"/>
      <c r="N20" s="260" t="s">
        <v>304</v>
      </c>
      <c r="O20" s="260" t="s">
        <v>305</v>
      </c>
      <c r="P20" s="260" t="s">
        <v>306</v>
      </c>
      <c r="Q20" s="260" t="s">
        <v>307</v>
      </c>
      <c r="R20" s="260" t="s">
        <v>308</v>
      </c>
      <c r="S20" s="260" t="s">
        <v>309</v>
      </c>
      <c r="T20" s="260" t="s">
        <v>310</v>
      </c>
      <c r="U20" s="260" t="s">
        <v>311</v>
      </c>
      <c r="V20" s="260" t="s">
        <v>312</v>
      </c>
      <c r="W20" s="260" t="s">
        <v>313</v>
      </c>
      <c r="X20" s="260" t="s">
        <v>314</v>
      </c>
      <c r="Y20" s="260" t="s">
        <v>315</v>
      </c>
      <c r="Z20" s="260" t="s">
        <v>316</v>
      </c>
      <c r="AA20" s="260" t="s">
        <v>317</v>
      </c>
      <c r="AB20" s="260" t="s">
        <v>291</v>
      </c>
      <c r="AC20" s="261" t="s">
        <v>292</v>
      </c>
      <c r="AD20" s="260" t="s">
        <v>341</v>
      </c>
      <c r="AE20" s="168"/>
    </row>
    <row r="21" spans="1:31" ht="19.5" customHeight="1" outlineLevel="1" x14ac:dyDescent="0.3">
      <c r="A21" s="364">
        <f>'Basisdaten zum Projekt'!D12</f>
        <v>44652</v>
      </c>
      <c r="B21" s="366">
        <f>'Basisdaten zum Projekt'!E12</f>
        <v>45016</v>
      </c>
      <c r="C21" s="334">
        <f>IFERROR(SUMIF(B:B,M21,G:G),0)</f>
        <v>84560.39999999998</v>
      </c>
      <c r="D21" s="328">
        <f>MROUND(SUMIF(B:B,M21,F:F),0.5)</f>
        <v>215</v>
      </c>
      <c r="E21" s="336">
        <f>IFERROR(C21/D21,0)</f>
        <v>393.30418604651152</v>
      </c>
      <c r="F21" s="338">
        <f>E21*MROUND(J21,0.5)</f>
        <v>39920.37488372092</v>
      </c>
      <c r="G21" s="340">
        <f>SUMIF(B:B,M21,J:J)</f>
        <v>42280.19999999999</v>
      </c>
      <c r="H21" s="342">
        <f>IFERROR(G21-F21,0)</f>
        <v>2359.8251162790693</v>
      </c>
      <c r="I21" s="368">
        <f>(SUMIF(B:B,M21,I:I))</f>
        <v>107.49999999999999</v>
      </c>
      <c r="J21" s="346">
        <f>IFERROR(((SUMIF(B:B,M21,AC:AC))/$H$6),0)</f>
        <v>101.46640826873384</v>
      </c>
      <c r="K21" s="328">
        <f>D21-J21</f>
        <v>113.53359173126616</v>
      </c>
      <c r="M21" s="249" t="s">
        <v>77</v>
      </c>
      <c r="N21" s="115">
        <f>IFERROR(IF(($I21&lt;$J21),(SUMIF($B:$B,$M21,N:N)/SUMIF($B:$B,$M21,$AC:$AC)*$I21),(SUMIF($B:$B,$M21,N:N)/SUMIF($B:$B,$M21,$AC:$AC)*$J21)),0)</f>
        <v>0</v>
      </c>
      <c r="O21" s="115">
        <f t="shared" ref="O21:AB29" si="1">IFERROR(IF(($I21&lt;$J21),(SUMIF($B:$B,$M21,O:O)/SUMIF($B:$B,$M21,$AC:$AC)*$I21),(SUMIF($B:$B,$M21,O:O)/SUMIF($B:$B,$M21,$AC:$AC)*$J21)),0)</f>
        <v>55.710594315245466</v>
      </c>
      <c r="P21" s="115">
        <f t="shared" si="1"/>
        <v>0</v>
      </c>
      <c r="Q21" s="115">
        <f t="shared" si="1"/>
        <v>45.755813953488364</v>
      </c>
      <c r="R21" s="115">
        <f t="shared" si="1"/>
        <v>0</v>
      </c>
      <c r="S21" s="115">
        <f t="shared" si="1"/>
        <v>0</v>
      </c>
      <c r="T21" s="115">
        <f t="shared" si="1"/>
        <v>0</v>
      </c>
      <c r="U21" s="115">
        <f t="shared" si="1"/>
        <v>0</v>
      </c>
      <c r="V21" s="115">
        <f t="shared" si="1"/>
        <v>0</v>
      </c>
      <c r="W21" s="115">
        <f t="shared" si="1"/>
        <v>0</v>
      </c>
      <c r="X21" s="115">
        <f t="shared" si="1"/>
        <v>0</v>
      </c>
      <c r="Y21" s="115">
        <f t="shared" si="1"/>
        <v>0</v>
      </c>
      <c r="Z21" s="115">
        <f t="shared" si="1"/>
        <v>0</v>
      </c>
      <c r="AA21" s="115">
        <f t="shared" si="1"/>
        <v>0</v>
      </c>
      <c r="AB21" s="115">
        <f t="shared" si="1"/>
        <v>0</v>
      </c>
      <c r="AC21" s="213">
        <f>SUM(N21:AB21)</f>
        <v>101.46640826873383</v>
      </c>
      <c r="AD21" s="267">
        <f>ROUND(IF(F21&gt;G21,G21,F21),2)</f>
        <v>39920.370000000003</v>
      </c>
      <c r="AE21" s="168"/>
    </row>
    <row r="22" spans="1:31" ht="19.5" customHeight="1" outlineLevel="1" x14ac:dyDescent="0.3">
      <c r="A22" s="365"/>
      <c r="B22" s="367"/>
      <c r="C22" s="335"/>
      <c r="D22" s="329"/>
      <c r="E22" s="337"/>
      <c r="F22" s="339"/>
      <c r="G22" s="341"/>
      <c r="H22" s="343"/>
      <c r="I22" s="369"/>
      <c r="J22" s="347"/>
      <c r="K22" s="329"/>
      <c r="M22" s="251" t="s">
        <v>142</v>
      </c>
      <c r="N22" s="117">
        <f>IFERROR(IF(OR((N6+N7)=N21,N6=0),0,N21-N6-N7),"")</f>
        <v>0</v>
      </c>
      <c r="O22" s="117">
        <f t="shared" ref="O22:AC22" si="2">IFERROR(IF(OR((O6+O7)=O21,O6=0),0,O21-O6-O7),"")</f>
        <v>0</v>
      </c>
      <c r="P22" s="117">
        <f t="shared" si="2"/>
        <v>0</v>
      </c>
      <c r="Q22" s="117">
        <f t="shared" si="2"/>
        <v>0</v>
      </c>
      <c r="R22" s="117">
        <f t="shared" si="2"/>
        <v>0</v>
      </c>
      <c r="S22" s="117">
        <f t="shared" si="2"/>
        <v>0</v>
      </c>
      <c r="T22" s="117">
        <f t="shared" si="2"/>
        <v>0</v>
      </c>
      <c r="U22" s="117">
        <f t="shared" si="2"/>
        <v>0</v>
      </c>
      <c r="V22" s="117">
        <f t="shared" si="2"/>
        <v>0</v>
      </c>
      <c r="W22" s="117">
        <f t="shared" si="2"/>
        <v>0</v>
      </c>
      <c r="X22" s="117">
        <f t="shared" si="2"/>
        <v>0</v>
      </c>
      <c r="Y22" s="117">
        <f t="shared" si="2"/>
        <v>0</v>
      </c>
      <c r="Z22" s="117">
        <f t="shared" si="2"/>
        <v>0</v>
      </c>
      <c r="AA22" s="117">
        <f t="shared" si="2"/>
        <v>0</v>
      </c>
      <c r="AB22" s="117">
        <f t="shared" si="2"/>
        <v>0</v>
      </c>
      <c r="AC22" s="213">
        <f t="shared" si="2"/>
        <v>0</v>
      </c>
      <c r="AD22" s="268">
        <f>IFERROR(IF(OR((AD6+AD7)=AD21,AD6=0),0,AD21-AD6-AD7),"")</f>
        <v>0</v>
      </c>
      <c r="AE22" s="263" t="str">
        <f>IF((AD21)=AD6+AD7,"no adjustment needed",IF(AD6=0,"no adjustment needed","adjustment needed"))</f>
        <v>no adjustment needed</v>
      </c>
    </row>
    <row r="23" spans="1:31" ht="19.5" customHeight="1" outlineLevel="1" x14ac:dyDescent="0.3">
      <c r="A23" s="352">
        <f>'Basisdaten zum Projekt'!D13</f>
        <v>45017</v>
      </c>
      <c r="B23" s="354">
        <f>'Basisdaten zum Projekt'!E13</f>
        <v>45747</v>
      </c>
      <c r="C23" s="334">
        <f>IFERROR(SUMIF(B:B,M23,G:G),0)</f>
        <v>0</v>
      </c>
      <c r="D23" s="328">
        <f>MROUND(SUMIF(B:B,M23,F:F),0.5)</f>
        <v>0</v>
      </c>
      <c r="E23" s="336">
        <f>IFERROR(C23/D23,0)</f>
        <v>0</v>
      </c>
      <c r="F23" s="338">
        <f>E23*MROUND(J23,0.5)</f>
        <v>0</v>
      </c>
      <c r="G23" s="340">
        <f>SUMIF(B:B,M23,J:J)</f>
        <v>0</v>
      </c>
      <c r="H23" s="342">
        <f>IFERROR(G23-F23,0)</f>
        <v>0</v>
      </c>
      <c r="I23" s="344">
        <f t="shared" ref="I23" si="3">(SUMIF(B:B,M23,I:I))</f>
        <v>0</v>
      </c>
      <c r="J23" s="346">
        <f>IFERROR(((SUMIF(B:B,M23,AC:AC))/$H$6),0)</f>
        <v>0</v>
      </c>
      <c r="K23" s="328">
        <f>D23-J23</f>
        <v>0</v>
      </c>
      <c r="M23" s="252" t="s">
        <v>78</v>
      </c>
      <c r="N23" s="115">
        <f>IFERROR(IF(($I23&lt;$J23),(SUMIF($B:$B,$M23,N:N)/SUMIF($B:$B,$M23,$AC:$AC)*$I23),(SUMIF($B:$B,$M23,N:N)/SUMIF($B:$B,$M23,$AC:$AC)*$J23)),0)</f>
        <v>0</v>
      </c>
      <c r="O23" s="115">
        <f t="shared" si="1"/>
        <v>0</v>
      </c>
      <c r="P23" s="115">
        <f t="shared" si="1"/>
        <v>0</v>
      </c>
      <c r="Q23" s="115">
        <f t="shared" si="1"/>
        <v>0</v>
      </c>
      <c r="R23" s="115">
        <f t="shared" si="1"/>
        <v>0</v>
      </c>
      <c r="S23" s="115">
        <f t="shared" si="1"/>
        <v>0</v>
      </c>
      <c r="T23" s="115">
        <f t="shared" si="1"/>
        <v>0</v>
      </c>
      <c r="U23" s="115">
        <f t="shared" si="1"/>
        <v>0</v>
      </c>
      <c r="V23" s="115">
        <f t="shared" si="1"/>
        <v>0</v>
      </c>
      <c r="W23" s="115">
        <f t="shared" si="1"/>
        <v>0</v>
      </c>
      <c r="X23" s="115">
        <f t="shared" si="1"/>
        <v>0</v>
      </c>
      <c r="Y23" s="115">
        <f t="shared" si="1"/>
        <v>0</v>
      </c>
      <c r="Z23" s="115">
        <f t="shared" si="1"/>
        <v>0</v>
      </c>
      <c r="AA23" s="115">
        <f t="shared" si="1"/>
        <v>0</v>
      </c>
      <c r="AB23" s="115">
        <f t="shared" si="1"/>
        <v>0</v>
      </c>
      <c r="AC23" s="213">
        <f>SUM(N23:AB23)</f>
        <v>0</v>
      </c>
      <c r="AD23" s="267">
        <f>ROUND(IF(F23&gt;G23,G23,F23),2)</f>
        <v>0</v>
      </c>
      <c r="AE23" s="264"/>
    </row>
    <row r="24" spans="1:31" ht="19.5" customHeight="1" outlineLevel="1" x14ac:dyDescent="0.3">
      <c r="A24" s="353"/>
      <c r="B24" s="355"/>
      <c r="C24" s="335"/>
      <c r="D24" s="329"/>
      <c r="E24" s="337"/>
      <c r="F24" s="339"/>
      <c r="G24" s="341"/>
      <c r="H24" s="343"/>
      <c r="I24" s="345"/>
      <c r="J24" s="347"/>
      <c r="K24" s="329"/>
      <c r="M24" s="253" t="s">
        <v>177</v>
      </c>
      <c r="N24" s="117">
        <f>IFERROR(IF(OR((N8+N9)=N23,N8=0),0,N23-N8-N9),"")</f>
        <v>0</v>
      </c>
      <c r="O24" s="117">
        <f t="shared" ref="O24:AC24" si="4">IFERROR(IF(OR((O8+O9)=O23,O8=0),0,O23-O8-O9),"")</f>
        <v>0</v>
      </c>
      <c r="P24" s="117">
        <f t="shared" si="4"/>
        <v>0</v>
      </c>
      <c r="Q24" s="117">
        <f t="shared" si="4"/>
        <v>0</v>
      </c>
      <c r="R24" s="117">
        <f t="shared" si="4"/>
        <v>0</v>
      </c>
      <c r="S24" s="117">
        <f t="shared" si="4"/>
        <v>0</v>
      </c>
      <c r="T24" s="117">
        <f t="shared" si="4"/>
        <v>0</v>
      </c>
      <c r="U24" s="117">
        <f t="shared" si="4"/>
        <v>0</v>
      </c>
      <c r="V24" s="117">
        <f t="shared" si="4"/>
        <v>0</v>
      </c>
      <c r="W24" s="117">
        <f t="shared" si="4"/>
        <v>0</v>
      </c>
      <c r="X24" s="117">
        <f t="shared" si="4"/>
        <v>0</v>
      </c>
      <c r="Y24" s="117">
        <f t="shared" si="4"/>
        <v>0</v>
      </c>
      <c r="Z24" s="117">
        <f t="shared" si="4"/>
        <v>0</v>
      </c>
      <c r="AA24" s="117">
        <f t="shared" si="4"/>
        <v>0</v>
      </c>
      <c r="AB24" s="117">
        <f t="shared" si="4"/>
        <v>0</v>
      </c>
      <c r="AC24" s="213">
        <f t="shared" si="4"/>
        <v>0</v>
      </c>
      <c r="AD24" s="268">
        <f>IFERROR(IF(OR((AD8+AD9)=AD23,AD8=0),0,AD23-AD8-AD9),"")</f>
        <v>0</v>
      </c>
      <c r="AE24" s="263" t="str">
        <f>IF((AD23)=AD8+AD9,"no adjustment needed",IF(AD8=0,"no adjustment needed","adjustment needed"))</f>
        <v>no adjustment needed</v>
      </c>
    </row>
    <row r="25" spans="1:31" ht="19.5" customHeight="1" outlineLevel="1" x14ac:dyDescent="0.3">
      <c r="A25" s="348" t="str">
        <f>'Basisdaten zum Projekt'!D14</f>
        <v/>
      </c>
      <c r="B25" s="350" t="str">
        <f>'Basisdaten zum Projekt'!E14</f>
        <v/>
      </c>
      <c r="C25" s="334">
        <f>IFERROR(SUMIF(B:B,M25,G:G),0)</f>
        <v>0</v>
      </c>
      <c r="D25" s="328">
        <f>MROUND(SUMIF(B:B,M25,F:F),0.5)</f>
        <v>0</v>
      </c>
      <c r="E25" s="336">
        <f>IFERROR(C25/D25,0)</f>
        <v>0</v>
      </c>
      <c r="F25" s="338">
        <f>E25*MROUND(J25,0.5)</f>
        <v>0</v>
      </c>
      <c r="G25" s="340">
        <f>SUMIF(B:B,M25,J:J)</f>
        <v>0</v>
      </c>
      <c r="H25" s="342">
        <f>IFERROR(G25-F25,0)</f>
        <v>0</v>
      </c>
      <c r="I25" s="344">
        <f t="shared" ref="I25" si="5">(SUMIF(B:B,M25,I:I))</f>
        <v>0</v>
      </c>
      <c r="J25" s="346">
        <f>IFERROR(((SUMIF(B:B,M25,AC:AC))/$H$6),0)</f>
        <v>0</v>
      </c>
      <c r="K25" s="328">
        <f t="shared" ref="K25:K29" si="6">D25-J25</f>
        <v>0</v>
      </c>
      <c r="M25" s="254" t="s">
        <v>79</v>
      </c>
      <c r="N25" s="115">
        <f>IFERROR(IF(($I25&lt;$J25),(SUMIF($B:$B,$M25,N:N)/SUMIF($B:$B,$M25,$AC:$AC)*$I25),(SUMIF($B:$B,$M25,N:N)/SUMIF($B:$B,$M25,$AC:$AC)*$J25)),0)</f>
        <v>0</v>
      </c>
      <c r="O25" s="115">
        <f t="shared" si="1"/>
        <v>0</v>
      </c>
      <c r="P25" s="115">
        <f t="shared" si="1"/>
        <v>0</v>
      </c>
      <c r="Q25" s="115">
        <f t="shared" si="1"/>
        <v>0</v>
      </c>
      <c r="R25" s="115">
        <f t="shared" si="1"/>
        <v>0</v>
      </c>
      <c r="S25" s="115">
        <f t="shared" si="1"/>
        <v>0</v>
      </c>
      <c r="T25" s="115">
        <f t="shared" si="1"/>
        <v>0</v>
      </c>
      <c r="U25" s="115">
        <f t="shared" si="1"/>
        <v>0</v>
      </c>
      <c r="V25" s="115">
        <f t="shared" si="1"/>
        <v>0</v>
      </c>
      <c r="W25" s="115">
        <f t="shared" si="1"/>
        <v>0</v>
      </c>
      <c r="X25" s="115">
        <f t="shared" si="1"/>
        <v>0</v>
      </c>
      <c r="Y25" s="115">
        <f t="shared" si="1"/>
        <v>0</v>
      </c>
      <c r="Z25" s="115">
        <f t="shared" si="1"/>
        <v>0</v>
      </c>
      <c r="AA25" s="115">
        <f t="shared" si="1"/>
        <v>0</v>
      </c>
      <c r="AB25" s="115">
        <f t="shared" si="1"/>
        <v>0</v>
      </c>
      <c r="AC25" s="213">
        <f t="shared" ref="AC25:AC29" si="7">SUM(N25:AB25)</f>
        <v>0</v>
      </c>
      <c r="AD25" s="267">
        <f>ROUND(IF(F25&gt;G25,G25,F25),2)</f>
        <v>0</v>
      </c>
      <c r="AE25" s="264"/>
    </row>
    <row r="26" spans="1:31" ht="19.5" customHeight="1" outlineLevel="1" x14ac:dyDescent="0.3">
      <c r="A26" s="349"/>
      <c r="B26" s="351"/>
      <c r="C26" s="335"/>
      <c r="D26" s="329"/>
      <c r="E26" s="337"/>
      <c r="F26" s="339"/>
      <c r="G26" s="341"/>
      <c r="H26" s="343"/>
      <c r="I26" s="345"/>
      <c r="J26" s="347"/>
      <c r="K26" s="329"/>
      <c r="M26" s="255" t="s">
        <v>212</v>
      </c>
      <c r="N26" s="117">
        <f>IFERROR(IF(OR((N10+N11)=N25,N10=0),0,N25-N10-N11),"")</f>
        <v>0</v>
      </c>
      <c r="O26" s="117">
        <f t="shared" ref="O26:AC26" si="8">IFERROR(IF(OR((O10+O11)=O25,O10=0),0,O25-O10-O11),"")</f>
        <v>0</v>
      </c>
      <c r="P26" s="117">
        <f t="shared" si="8"/>
        <v>0</v>
      </c>
      <c r="Q26" s="117">
        <f t="shared" si="8"/>
        <v>0</v>
      </c>
      <c r="R26" s="117">
        <f t="shared" si="8"/>
        <v>0</v>
      </c>
      <c r="S26" s="117">
        <f t="shared" si="8"/>
        <v>0</v>
      </c>
      <c r="T26" s="117">
        <f t="shared" si="8"/>
        <v>0</v>
      </c>
      <c r="U26" s="117">
        <f t="shared" si="8"/>
        <v>0</v>
      </c>
      <c r="V26" s="117">
        <f t="shared" si="8"/>
        <v>0</v>
      </c>
      <c r="W26" s="117">
        <f t="shared" si="8"/>
        <v>0</v>
      </c>
      <c r="X26" s="117">
        <f t="shared" si="8"/>
        <v>0</v>
      </c>
      <c r="Y26" s="117">
        <f t="shared" si="8"/>
        <v>0</v>
      </c>
      <c r="Z26" s="117">
        <f t="shared" si="8"/>
        <v>0</v>
      </c>
      <c r="AA26" s="117">
        <f t="shared" si="8"/>
        <v>0</v>
      </c>
      <c r="AB26" s="117">
        <f t="shared" si="8"/>
        <v>0</v>
      </c>
      <c r="AC26" s="213">
        <f t="shared" si="8"/>
        <v>0</v>
      </c>
      <c r="AD26" s="268">
        <f>IFERROR(IF(OR((AD10+AD11)=AD25,AD10=0),0,AD25-AD10-AD11),"")</f>
        <v>0</v>
      </c>
      <c r="AE26" s="263" t="str">
        <f>IF((AD25)=AD10+AD11,"no adjustment needed",IF(AD10=0,"no adjustment needed","adjustment needed"))</f>
        <v>no adjustment needed</v>
      </c>
    </row>
    <row r="27" spans="1:31" ht="19.5" customHeight="1" outlineLevel="1" x14ac:dyDescent="0.3">
      <c r="A27" s="330" t="str">
        <f>'Basisdaten zum Projekt'!D15</f>
        <v/>
      </c>
      <c r="B27" s="332" t="str">
        <f>'Basisdaten zum Projekt'!E15</f>
        <v/>
      </c>
      <c r="C27" s="334">
        <f>IFERROR(SUMIF(B:B,M27,G:G),0)</f>
        <v>0</v>
      </c>
      <c r="D27" s="328">
        <f>MROUND(SUMIF(B:B,M27,F:F),0.5)</f>
        <v>0</v>
      </c>
      <c r="E27" s="336">
        <f>IFERROR(C27/D27,0)</f>
        <v>0</v>
      </c>
      <c r="F27" s="338">
        <f>E27*MROUND(J27,0.5)</f>
        <v>0</v>
      </c>
      <c r="G27" s="340">
        <f>SUMIF(B:B,M27,J:J)</f>
        <v>0</v>
      </c>
      <c r="H27" s="342">
        <f>IFERROR(G27-F27,0)</f>
        <v>0</v>
      </c>
      <c r="I27" s="344">
        <f t="shared" ref="I27" si="9">(SUMIF(B:B,M27,I:I))</f>
        <v>0</v>
      </c>
      <c r="J27" s="346">
        <f>IFERROR(((SUMIF(B:B,M27,AC:AC))/$H$6),0)</f>
        <v>0</v>
      </c>
      <c r="K27" s="328">
        <f t="shared" si="6"/>
        <v>0</v>
      </c>
      <c r="M27" s="256" t="s">
        <v>80</v>
      </c>
      <c r="N27" s="115">
        <f>IFERROR(IF(($I27&lt;$J27),(SUMIF($B:$B,$M27,N:N)/SUMIF($B:$B,$M27,$AC:$AC)*$I27),(SUMIF($B:$B,$M27,N:N)/SUMIF($B:$B,$M27,$AC:$AC)*$J27)),0)</f>
        <v>0</v>
      </c>
      <c r="O27" s="115">
        <f t="shared" si="1"/>
        <v>0</v>
      </c>
      <c r="P27" s="115">
        <f t="shared" si="1"/>
        <v>0</v>
      </c>
      <c r="Q27" s="115">
        <f t="shared" si="1"/>
        <v>0</v>
      </c>
      <c r="R27" s="115">
        <f t="shared" si="1"/>
        <v>0</v>
      </c>
      <c r="S27" s="115">
        <f t="shared" si="1"/>
        <v>0</v>
      </c>
      <c r="T27" s="115">
        <f t="shared" si="1"/>
        <v>0</v>
      </c>
      <c r="U27" s="115">
        <f t="shared" si="1"/>
        <v>0</v>
      </c>
      <c r="V27" s="115">
        <f t="shared" si="1"/>
        <v>0</v>
      </c>
      <c r="W27" s="115">
        <f t="shared" si="1"/>
        <v>0</v>
      </c>
      <c r="X27" s="115">
        <f t="shared" si="1"/>
        <v>0</v>
      </c>
      <c r="Y27" s="115">
        <f t="shared" si="1"/>
        <v>0</v>
      </c>
      <c r="Z27" s="115">
        <f t="shared" si="1"/>
        <v>0</v>
      </c>
      <c r="AA27" s="115">
        <f t="shared" si="1"/>
        <v>0</v>
      </c>
      <c r="AB27" s="115">
        <f t="shared" si="1"/>
        <v>0</v>
      </c>
      <c r="AC27" s="213">
        <f t="shared" si="7"/>
        <v>0</v>
      </c>
      <c r="AD27" s="267">
        <f>ROUND(IF(F27&gt;G27,G27,F27),2)</f>
        <v>0</v>
      </c>
      <c r="AE27" s="168"/>
    </row>
    <row r="28" spans="1:31" ht="19.5" customHeight="1" outlineLevel="1" x14ac:dyDescent="0.3">
      <c r="A28" s="331"/>
      <c r="B28" s="333"/>
      <c r="C28" s="335"/>
      <c r="D28" s="329"/>
      <c r="E28" s="337"/>
      <c r="F28" s="339"/>
      <c r="G28" s="341"/>
      <c r="H28" s="343"/>
      <c r="I28" s="345"/>
      <c r="J28" s="347"/>
      <c r="K28" s="329"/>
      <c r="M28" s="256" t="s">
        <v>247</v>
      </c>
      <c r="N28" s="117">
        <f>IFERROR(IF(OR((N12+N13)=N27,N12=0),0,N27-N12-N13),"")</f>
        <v>0</v>
      </c>
      <c r="O28" s="117">
        <f t="shared" ref="O28:AC28" si="10">IFERROR(IF(OR((O12+O13)=O27,O12=0),0,O27-O12-O13),"")</f>
        <v>0</v>
      </c>
      <c r="P28" s="117">
        <f t="shared" si="10"/>
        <v>0</v>
      </c>
      <c r="Q28" s="117">
        <f t="shared" si="10"/>
        <v>0</v>
      </c>
      <c r="R28" s="117">
        <f t="shared" si="10"/>
        <v>0</v>
      </c>
      <c r="S28" s="117">
        <f t="shared" si="10"/>
        <v>0</v>
      </c>
      <c r="T28" s="117">
        <f t="shared" si="10"/>
        <v>0</v>
      </c>
      <c r="U28" s="117">
        <f t="shared" si="10"/>
        <v>0</v>
      </c>
      <c r="V28" s="117">
        <f t="shared" si="10"/>
        <v>0</v>
      </c>
      <c r="W28" s="117">
        <f t="shared" si="10"/>
        <v>0</v>
      </c>
      <c r="X28" s="117">
        <f t="shared" si="10"/>
        <v>0</v>
      </c>
      <c r="Y28" s="117">
        <f t="shared" si="10"/>
        <v>0</v>
      </c>
      <c r="Z28" s="117">
        <f t="shared" si="10"/>
        <v>0</v>
      </c>
      <c r="AA28" s="117">
        <f t="shared" si="10"/>
        <v>0</v>
      </c>
      <c r="AB28" s="117">
        <f t="shared" si="10"/>
        <v>0</v>
      </c>
      <c r="AC28" s="213">
        <f t="shared" si="10"/>
        <v>0</v>
      </c>
      <c r="AD28" s="268">
        <f>IFERROR(IF(OR((AD12+AD13)=AD27,AD12=0),0,AD27-AD12-AD13),"")</f>
        <v>0</v>
      </c>
      <c r="AE28" s="263" t="str">
        <f>IF((AD27)=AD12+AD13,"no adjustment needed",IF(AD12=0,"no adjustment needed","adjustment needed"))</f>
        <v>no adjustment needed</v>
      </c>
    </row>
    <row r="29" spans="1:31" ht="19.5" customHeight="1" outlineLevel="1" thickBot="1" x14ac:dyDescent="0.35">
      <c r="A29" s="121" t="str">
        <f>'Basisdaten zum Projekt'!D16</f>
        <v/>
      </c>
      <c r="B29" s="122" t="str">
        <f>'Basisdaten zum Projekt'!E16</f>
        <v/>
      </c>
      <c r="C29" s="191">
        <f>IFERROR(SUMIF(B:B,M29,G:G),0)</f>
        <v>0</v>
      </c>
      <c r="D29" s="123">
        <f>MROUND(SUMIF(A:A,M29,G:G),0.5)</f>
        <v>0</v>
      </c>
      <c r="E29" s="192">
        <f>IFERROR(C29/D29,0)</f>
        <v>0</v>
      </c>
      <c r="F29" s="124">
        <f>E29*MROUND(J29,0.5)</f>
        <v>0</v>
      </c>
      <c r="G29" s="193">
        <f>SUMIF(B:B,M29,J:J)</f>
        <v>0</v>
      </c>
      <c r="H29" s="194">
        <f>IFERROR(G29-F29,0)</f>
        <v>0</v>
      </c>
      <c r="I29" s="125">
        <f>(SUMIF(B:B,M29,I:I))</f>
        <v>0</v>
      </c>
      <c r="J29" s="195">
        <f>IFERROR(((SUMIF(B:B,M29,AC:AC))/$H$6),0)</f>
        <v>0</v>
      </c>
      <c r="K29" s="114">
        <f t="shared" si="6"/>
        <v>0</v>
      </c>
      <c r="M29" s="257" t="s">
        <v>81</v>
      </c>
      <c r="N29" s="115">
        <f>IFERROR(IF(($I29&lt;$J29),(SUMIF($B:$B,$M29,N:N)/SUMIF($B:$B,$M29,$AC:$AC)*$I29),(SUMIF($B:$B,$M29,N:N)/SUMIF($B:$B,$M29,$AC:$AC)*$J29)),0)</f>
        <v>0</v>
      </c>
      <c r="O29" s="115">
        <f t="shared" si="1"/>
        <v>0</v>
      </c>
      <c r="P29" s="115">
        <f t="shared" si="1"/>
        <v>0</v>
      </c>
      <c r="Q29" s="115">
        <f t="shared" si="1"/>
        <v>0</v>
      </c>
      <c r="R29" s="115">
        <f t="shared" si="1"/>
        <v>0</v>
      </c>
      <c r="S29" s="115">
        <f t="shared" si="1"/>
        <v>0</v>
      </c>
      <c r="T29" s="115">
        <f t="shared" si="1"/>
        <v>0</v>
      </c>
      <c r="U29" s="115">
        <f t="shared" si="1"/>
        <v>0</v>
      </c>
      <c r="V29" s="115">
        <f t="shared" si="1"/>
        <v>0</v>
      </c>
      <c r="W29" s="115">
        <f t="shared" si="1"/>
        <v>0</v>
      </c>
      <c r="X29" s="115">
        <f t="shared" si="1"/>
        <v>0</v>
      </c>
      <c r="Y29" s="115">
        <f t="shared" si="1"/>
        <v>0</v>
      </c>
      <c r="Z29" s="115">
        <f t="shared" si="1"/>
        <v>0</v>
      </c>
      <c r="AA29" s="115">
        <f t="shared" si="1"/>
        <v>0</v>
      </c>
      <c r="AB29" s="115">
        <f t="shared" si="1"/>
        <v>0</v>
      </c>
      <c r="AC29" s="213">
        <f t="shared" si="7"/>
        <v>0</v>
      </c>
      <c r="AD29" s="267">
        <f>ROUND(IF(F29&gt;G29,G29,F29),2)</f>
        <v>0</v>
      </c>
      <c r="AE29" s="168"/>
    </row>
    <row r="30" spans="1:31" outlineLevel="1" x14ac:dyDescent="0.25">
      <c r="A30" s="126"/>
      <c r="B30" s="126"/>
      <c r="C30" s="127"/>
      <c r="D30" s="127"/>
      <c r="E30" s="128"/>
      <c r="F30" s="129"/>
      <c r="G30" s="130"/>
      <c r="H30" s="104"/>
      <c r="J30" s="129"/>
      <c r="K30" s="131"/>
      <c r="M30" s="100"/>
      <c r="N30" s="100"/>
      <c r="O30" s="100"/>
      <c r="P30" s="100"/>
      <c r="Q30" s="100"/>
      <c r="R30" s="100"/>
      <c r="S30" s="100"/>
      <c r="T30" s="100"/>
      <c r="U30" s="100"/>
      <c r="V30" s="100"/>
      <c r="W30" s="100"/>
      <c r="X30" s="100"/>
      <c r="Y30" s="100"/>
      <c r="Z30" s="100"/>
      <c r="AA30" s="100"/>
      <c r="AB30" s="100"/>
      <c r="AC30" s="100"/>
      <c r="AD30" s="100"/>
    </row>
    <row r="31" spans="1:31" outlineLevel="1" x14ac:dyDescent="0.25">
      <c r="A31" s="126"/>
      <c r="B31" s="126"/>
      <c r="C31" s="126"/>
      <c r="D31" s="126"/>
      <c r="E31" s="128"/>
      <c r="F31" s="129"/>
      <c r="G31" s="130"/>
      <c r="H31" s="104"/>
      <c r="K31" s="131"/>
      <c r="M31" s="100"/>
      <c r="N31" s="100"/>
      <c r="O31" s="100"/>
      <c r="P31" s="100"/>
      <c r="Q31" s="100"/>
      <c r="R31" s="100"/>
      <c r="S31" s="100"/>
      <c r="T31" s="100"/>
      <c r="U31" s="100"/>
      <c r="V31" s="100"/>
      <c r="W31" s="100"/>
      <c r="X31" s="100"/>
      <c r="Y31" s="100"/>
      <c r="Z31" s="100"/>
      <c r="AA31" s="100"/>
      <c r="AB31" s="100"/>
      <c r="AC31" s="100"/>
      <c r="AD31" s="100"/>
    </row>
    <row r="32" spans="1:31" ht="31.5" x14ac:dyDescent="0.25">
      <c r="C32" s="319" t="s">
        <v>59</v>
      </c>
      <c r="D32" s="319"/>
      <c r="E32" s="319"/>
      <c r="F32" s="319"/>
      <c r="G32" s="319"/>
      <c r="H32" s="319"/>
      <c r="I32" s="319"/>
      <c r="J32" s="132"/>
      <c r="N32" s="77"/>
    </row>
    <row r="33" spans="1:31" x14ac:dyDescent="0.25">
      <c r="N33" s="77"/>
    </row>
    <row r="34" spans="1:31" ht="47.25" customHeight="1" x14ac:dyDescent="0.25">
      <c r="C34" s="112" t="s">
        <v>342</v>
      </c>
      <c r="D34" s="112" t="s">
        <v>343</v>
      </c>
      <c r="E34" s="112" t="s">
        <v>344</v>
      </c>
      <c r="F34" s="112" t="s">
        <v>388</v>
      </c>
      <c r="G34" s="112" t="s">
        <v>346</v>
      </c>
      <c r="H34" s="133"/>
      <c r="I34" s="134"/>
      <c r="J34" s="134"/>
      <c r="M34" s="77"/>
    </row>
    <row r="35" spans="1:31" ht="15" customHeight="1" outlineLevel="1" x14ac:dyDescent="0.25">
      <c r="C35" s="135">
        <f>IF('Basisdaten zum Projekt'!C5=0,0,DATE(YEAR('Basisdaten zum Projekt'!C5),1,1))</f>
        <v>44562</v>
      </c>
      <c r="D35" s="136">
        <f>F60</f>
        <v>161.25</v>
      </c>
      <c r="E35" s="137">
        <f t="shared" ref="E35" si="11">IFERROR(AC61,0)</f>
        <v>83.462532299741596</v>
      </c>
      <c r="F35" s="138">
        <f t="shared" ref="F35:F41" si="12">D35-E35</f>
        <v>77.787467700258404</v>
      </c>
      <c r="G35" s="139" t="str">
        <f>INDEX($B$1:B149,SUMPRODUCT(MAX((B48:B59&lt;&gt;"")*ROW(B48:B59))))</f>
        <v>P1</v>
      </c>
      <c r="H35" s="320" t="s">
        <v>347</v>
      </c>
      <c r="I35" s="140"/>
      <c r="J35" s="140"/>
      <c r="K35" s="141"/>
      <c r="L35" s="142"/>
      <c r="M35" s="143"/>
    </row>
    <row r="36" spans="1:31" outlineLevel="1" x14ac:dyDescent="0.25">
      <c r="C36" s="135">
        <f>IFERROR(IF(EDATE(C35,12)&lt;=(DATE(YEAR('Basisdaten zum Projekt'!$C$6),1,1)),EDATE(C35,12),""),"")</f>
        <v>44927</v>
      </c>
      <c r="D36" s="136">
        <f>F75</f>
        <v>53.75</v>
      </c>
      <c r="E36" s="137">
        <f>IFERROR(AC76,0)</f>
        <v>18.003875968992247</v>
      </c>
      <c r="F36" s="138">
        <f t="shared" si="12"/>
        <v>35.746124031007753</v>
      </c>
      <c r="G36" s="139" t="str">
        <f>INDEX(B1:B149,SUMPRODUCT(MAX((B63:B74&lt;&gt;"")*ROW(B63:B74))))</f>
        <v>P2</v>
      </c>
      <c r="H36" s="320"/>
      <c r="I36" s="140"/>
      <c r="J36" s="140"/>
      <c r="K36" s="141"/>
      <c r="L36" s="141"/>
      <c r="M36" s="77"/>
    </row>
    <row r="37" spans="1:31" ht="15.75" outlineLevel="1" x14ac:dyDescent="0.25">
      <c r="C37" s="135">
        <f>IFERROR(IF(EDATE(C36,12)&lt;=(DATE(YEAR('Basisdaten zum Projekt'!$C$6),1,1)),EDATE(C36,12),""),"")</f>
        <v>45292</v>
      </c>
      <c r="D37" s="136">
        <f>F90</f>
        <v>0</v>
      </c>
      <c r="E37" s="137">
        <f>IFERROR(AC91,0)</f>
        <v>0</v>
      </c>
      <c r="F37" s="138">
        <f t="shared" si="12"/>
        <v>0</v>
      </c>
      <c r="G37" s="139" t="str">
        <f>INDEX(B1:B149,SUMPRODUCT(MAX((B78:B89&lt;&gt;"")*ROW(B78:B89))))</f>
        <v>P2</v>
      </c>
      <c r="H37" s="320"/>
      <c r="M37"/>
    </row>
    <row r="38" spans="1:31" outlineLevel="1" x14ac:dyDescent="0.25">
      <c r="C38" s="135">
        <f>IFERROR(IF(EDATE(C37,12)&lt;=(DATE(YEAR('Basisdaten zum Projekt'!$C$6),1,1)),EDATE(C37,12),""),"")</f>
        <v>45658</v>
      </c>
      <c r="D38" s="136">
        <f>F105</f>
        <v>0</v>
      </c>
      <c r="E38" s="137">
        <f>IFERROR(AC106,0)</f>
        <v>0</v>
      </c>
      <c r="F38" s="138">
        <f t="shared" si="12"/>
        <v>0</v>
      </c>
      <c r="G38" s="139" t="str">
        <f>INDEX(B1:B149,SUMPRODUCT(MAX((B93:B104&lt;&gt;"")*ROW(B93:B104))))</f>
        <v>P2</v>
      </c>
      <c r="H38" s="320"/>
      <c r="M38" s="77"/>
    </row>
    <row r="39" spans="1:31" outlineLevel="1" x14ac:dyDescent="0.25">
      <c r="C39" s="135" t="str">
        <f>IFERROR(IF(EDATE(C38,12)&lt;=(DATE(YEAR('Basisdaten zum Projekt'!$C$6),1,1)),EDATE(C38,12),""),"")</f>
        <v/>
      </c>
      <c r="D39" s="136">
        <f>F120</f>
        <v>0</v>
      </c>
      <c r="E39" s="137">
        <f>IFERROR(AC121,0)</f>
        <v>0</v>
      </c>
      <c r="F39" s="138">
        <f t="shared" si="12"/>
        <v>0</v>
      </c>
      <c r="G39" s="139">
        <f>INDEX(B1:B149,SUMPRODUCT(MAX((B108:B119&lt;&gt;"")*ROW(B108:B119))))</f>
        <v>0</v>
      </c>
      <c r="H39" s="320"/>
      <c r="M39" s="144"/>
    </row>
    <row r="40" spans="1:31" outlineLevel="1" x14ac:dyDescent="0.25">
      <c r="C40" s="135" t="str">
        <f>IFERROR(IF(EDATE(C39,12)&lt;=(DATE(YEAR('Basisdaten zum Projekt'!$C$6),1,1)),EDATE(C39,12),""),"")</f>
        <v/>
      </c>
      <c r="D40" s="136">
        <f>F135</f>
        <v>0</v>
      </c>
      <c r="E40" s="137">
        <f>IFERROR(AC136,0)</f>
        <v>0</v>
      </c>
      <c r="F40" s="138">
        <f t="shared" si="12"/>
        <v>0</v>
      </c>
      <c r="G40" s="139">
        <f>INDEX(B1:B149,SUMPRODUCT(MAX((B123:B134&lt;&gt;"")*ROW(B123:B134))))</f>
        <v>0</v>
      </c>
      <c r="H40" s="320"/>
      <c r="M40" s="77"/>
    </row>
    <row r="41" spans="1:31" outlineLevel="1" x14ac:dyDescent="0.25">
      <c r="C41" s="135" t="str">
        <f>IFERROR(IF(EDATE(C40,12)&lt;=(DATE(YEAR('Basisdaten zum Projekt'!$C$6),1,1)),EDATE(C40,12),""),"")</f>
        <v/>
      </c>
      <c r="D41" s="136">
        <f>F150</f>
        <v>0</v>
      </c>
      <c r="E41" s="137">
        <f>IFERROR(AC151,0)</f>
        <v>0</v>
      </c>
      <c r="F41" s="138">
        <f t="shared" si="12"/>
        <v>0</v>
      </c>
      <c r="G41" s="139">
        <f>INDEX(B1:B149,SUMPRODUCT(MAX((B138:B149&lt;&gt;"")*ROW(B138:B149))))</f>
        <v>0</v>
      </c>
      <c r="H41" s="320"/>
      <c r="N41" s="77"/>
    </row>
    <row r="42" spans="1:31" outlineLevel="1" x14ac:dyDescent="0.25">
      <c r="E42" s="145"/>
      <c r="F42" s="146"/>
      <c r="G42" s="103"/>
      <c r="H42" s="147"/>
      <c r="I42" s="148"/>
      <c r="J42" s="149"/>
      <c r="O42" s="77"/>
    </row>
    <row r="43" spans="1:31" ht="24.75" customHeight="1" outlineLevel="1" x14ac:dyDescent="0.25">
      <c r="E43" s="145"/>
      <c r="F43" s="146"/>
      <c r="G43" s="103"/>
      <c r="H43" s="147"/>
      <c r="I43" s="150"/>
      <c r="J43" s="150"/>
      <c r="K43" s="149"/>
      <c r="O43" s="77"/>
    </row>
    <row r="44" spans="1:31" ht="33.75" x14ac:dyDescent="0.25">
      <c r="B44" s="319" t="s">
        <v>54</v>
      </c>
      <c r="C44" s="319"/>
      <c r="D44" s="319"/>
      <c r="E44" s="319"/>
      <c r="F44" s="319"/>
      <c r="G44" s="319"/>
      <c r="H44" s="319"/>
      <c r="I44" s="319"/>
      <c r="J44" s="319"/>
      <c r="K44" s="151"/>
      <c r="M44" s="321" t="s">
        <v>55</v>
      </c>
      <c r="N44" s="321"/>
      <c r="O44" s="321"/>
      <c r="P44" s="321"/>
      <c r="Q44" s="321"/>
      <c r="R44" s="321"/>
      <c r="S44" s="321"/>
      <c r="T44" s="321"/>
      <c r="U44" s="321"/>
      <c r="V44" s="321"/>
      <c r="W44" s="321"/>
      <c r="X44" s="321"/>
      <c r="Y44" s="321"/>
      <c r="Z44" s="321"/>
      <c r="AA44" s="321"/>
      <c r="AB44" s="321"/>
      <c r="AC44" s="321"/>
      <c r="AD44" s="321"/>
      <c r="AE44" s="321"/>
    </row>
    <row r="45" spans="1:31" ht="15.75" thickBot="1" x14ac:dyDescent="0.3">
      <c r="A45" s="45"/>
      <c r="E45" s="45"/>
    </row>
    <row r="46" spans="1:31" ht="15.75" customHeight="1" x14ac:dyDescent="0.25">
      <c r="B46" s="152"/>
      <c r="C46" s="152"/>
      <c r="D46" s="152"/>
      <c r="E46" s="322" t="s">
        <v>330</v>
      </c>
      <c r="F46" s="323"/>
      <c r="G46" s="324"/>
      <c r="H46" s="322" t="s">
        <v>331</v>
      </c>
      <c r="I46" s="323"/>
      <c r="J46" s="324"/>
      <c r="N46" s="325" t="s">
        <v>348</v>
      </c>
      <c r="O46" s="326"/>
      <c r="P46" s="326"/>
      <c r="Q46" s="326"/>
      <c r="R46" s="326"/>
      <c r="S46" s="326"/>
      <c r="T46" s="326"/>
      <c r="U46" s="326"/>
      <c r="V46" s="326"/>
      <c r="W46" s="326"/>
      <c r="X46" s="326"/>
      <c r="Y46" s="326"/>
      <c r="Z46" s="326"/>
      <c r="AA46" s="326"/>
      <c r="AB46" s="326"/>
      <c r="AC46" s="327"/>
    </row>
    <row r="47" spans="1:31" ht="49.5" customHeight="1" x14ac:dyDescent="0.25">
      <c r="B47" s="153" t="s">
        <v>105</v>
      </c>
      <c r="C47" s="153" t="s">
        <v>71</v>
      </c>
      <c r="D47" s="154" t="s">
        <v>349</v>
      </c>
      <c r="E47" s="155" t="s">
        <v>350</v>
      </c>
      <c r="F47" s="31" t="s">
        <v>351</v>
      </c>
      <c r="G47" s="156" t="s">
        <v>352</v>
      </c>
      <c r="H47" s="157" t="s">
        <v>350</v>
      </c>
      <c r="I47" s="31" t="s">
        <v>351</v>
      </c>
      <c r="J47" s="156" t="s">
        <v>353</v>
      </c>
      <c r="M47" s="31" t="s">
        <v>349</v>
      </c>
      <c r="N47" s="158" t="s">
        <v>354</v>
      </c>
      <c r="O47" s="158" t="s">
        <v>355</v>
      </c>
      <c r="P47" s="158" t="s">
        <v>356</v>
      </c>
      <c r="Q47" s="158" t="s">
        <v>357</v>
      </c>
      <c r="R47" s="158" t="s">
        <v>358</v>
      </c>
      <c r="S47" s="31" t="s">
        <v>359</v>
      </c>
      <c r="T47" s="31" t="s">
        <v>360</v>
      </c>
      <c r="U47" s="31" t="s">
        <v>361</v>
      </c>
      <c r="V47" s="31" t="s">
        <v>362</v>
      </c>
      <c r="W47" s="31" t="s">
        <v>363</v>
      </c>
      <c r="X47" s="31" t="s">
        <v>364</v>
      </c>
      <c r="Y47" s="31" t="s">
        <v>365</v>
      </c>
      <c r="Z47" s="31" t="s">
        <v>366</v>
      </c>
      <c r="AA47" s="31" t="s">
        <v>367</v>
      </c>
      <c r="AB47" s="31" t="s">
        <v>368</v>
      </c>
      <c r="AC47" s="158" t="s">
        <v>369</v>
      </c>
      <c r="AE47" s="159"/>
    </row>
    <row r="48" spans="1:31" outlineLevel="1" x14ac:dyDescent="0.25">
      <c r="B48" s="160" t="str">
        <f>IF(C48&gt;0,IFERROR(_xlfn.IFS(D48&lt;=DATE(YEAR('Basisdaten zum Projekt'!$E$12),MONTH('Basisdaten zum Projekt'!$E$12),1),'Basisdaten zum Projekt'!$A$12,D48&lt;=DATE(YEAR('Basisdaten zum Projekt'!$E$13),MONTH('Basisdaten zum Projekt'!$E$13),1),'Basisdaten zum Projekt'!$A$13,D48&lt;=DATE(YEAR('Basisdaten zum Projekt'!$E$14),MONTH('Basisdaten zum Projekt'!$E$14),1),'Basisdaten zum Projekt'!$A$14,D48&lt;=DATE(YEAR('Basisdaten zum Projekt'!$E$15),MONTH('Basisdaten zum Projekt'!$E$15),1),'Basisdaten zum Projekt'!$A$15,D48&lt;=DATE(YEAR('Basisdaten zum Projekt'!$E$16),MONTH('Basisdaten zum Projekt'!$E$16),1),'Basisdaten zum Projekt'!$A$16),""),"")</f>
        <v/>
      </c>
      <c r="C48" s="160">
        <f>IF(DATE(YEAR('Basisdaten zum Projekt'!$C$5),MONTH('Basisdaten zum Projekt'!$C$5),1)=D48,1,0)</f>
        <v>0</v>
      </c>
      <c r="D48" s="161">
        <f>IF('Basisdaten zum Projekt'!C5=0,0,DATE(YEAR('Basisdaten zum Projekt'!$C$5),1,1))</f>
        <v>44562</v>
      </c>
      <c r="E48" s="162"/>
      <c r="F48" s="115">
        <f t="shared" ref="F48:F59" si="13">215/12*E48</f>
        <v>0</v>
      </c>
      <c r="G48" s="163"/>
      <c r="H48" s="162"/>
      <c r="I48" s="115">
        <f t="shared" ref="I48:I59" si="14">215/12*H48</f>
        <v>0</v>
      </c>
      <c r="J48" s="164"/>
      <c r="M48" s="161">
        <f t="shared" ref="M48:M105" si="15">D48</f>
        <v>44562</v>
      </c>
      <c r="N48" s="166"/>
      <c r="O48" s="166"/>
      <c r="P48" s="166"/>
      <c r="Q48" s="166"/>
      <c r="R48" s="166"/>
      <c r="S48" s="166"/>
      <c r="T48" s="166"/>
      <c r="U48" s="166"/>
      <c r="V48" s="166"/>
      <c r="W48" s="166"/>
      <c r="X48" s="166"/>
      <c r="Y48" s="166"/>
      <c r="Z48" s="166"/>
      <c r="AA48" s="166"/>
      <c r="AB48" s="166"/>
      <c r="AC48" s="137">
        <f t="shared" ref="AC48:AC59" si="16">SUM(N48:AB48)</f>
        <v>0</v>
      </c>
      <c r="AE48" s="159"/>
    </row>
    <row r="49" spans="2:31" outlineLevel="1" x14ac:dyDescent="0.25">
      <c r="B49" s="160" t="str">
        <f>IF(C49&gt;0,IFERROR(_xlfn.IFS(D49&lt;=DATE(YEAR('Basisdaten zum Projekt'!$E$12),MONTH('Basisdaten zum Projekt'!$E$12),1),'Basisdaten zum Projekt'!$A$12,D49&lt;=DATE(YEAR('Basisdaten zum Projekt'!$E$13),MONTH('Basisdaten zum Projekt'!$E$13),1),'Basisdaten zum Projekt'!$A$13,D49&lt;=DATE(YEAR('Basisdaten zum Projekt'!$E$14),MONTH('Basisdaten zum Projekt'!$E$14),1),'Basisdaten zum Projekt'!$A$14,D49&lt;=DATE(YEAR('Basisdaten zum Projekt'!$E$15),MONTH('Basisdaten zum Projekt'!$E$15),1),'Basisdaten zum Projekt'!$A$15,D49&lt;=DATE(YEAR('Basisdaten zum Projekt'!$E$16),MONTH('Basisdaten zum Projekt'!$E$16),1),'Basisdaten zum Projekt'!$A$16),""),"")</f>
        <v/>
      </c>
      <c r="C49" s="160">
        <f>IF(C48&gt;0,C48+1,IF(DATE(YEAR('Basisdaten zum Projekt'!$C$5),MONTH('Basisdaten zum Projekt'!$C$5),1)=D49,1,0))</f>
        <v>0</v>
      </c>
      <c r="D49" s="161">
        <f t="shared" ref="D49:D59" si="17">DATE(YEAR(D48),MONTH(D48)+1,DAY(D48))</f>
        <v>44593</v>
      </c>
      <c r="E49" s="162"/>
      <c r="F49" s="115">
        <f t="shared" si="13"/>
        <v>0</v>
      </c>
      <c r="G49" s="163"/>
      <c r="H49" s="162"/>
      <c r="I49" s="115">
        <f t="shared" si="14"/>
        <v>0</v>
      </c>
      <c r="J49" s="164"/>
      <c r="M49" s="161">
        <f t="shared" si="15"/>
        <v>44593</v>
      </c>
      <c r="N49" s="166"/>
      <c r="O49" s="166"/>
      <c r="P49" s="166"/>
      <c r="Q49" s="166"/>
      <c r="R49" s="166"/>
      <c r="S49" s="166"/>
      <c r="T49" s="166"/>
      <c r="U49" s="166"/>
      <c r="V49" s="166"/>
      <c r="W49" s="166"/>
      <c r="X49" s="166"/>
      <c r="Y49" s="166"/>
      <c r="Z49" s="166"/>
      <c r="AA49" s="166"/>
      <c r="AB49" s="166"/>
      <c r="AC49" s="137">
        <f t="shared" si="16"/>
        <v>0</v>
      </c>
      <c r="AE49" s="159"/>
    </row>
    <row r="50" spans="2:31" outlineLevel="1" x14ac:dyDescent="0.25">
      <c r="B50" s="160" t="str">
        <f>IF(C50&gt;0,IFERROR(_xlfn.IFS(D50&lt;=DATE(YEAR('Basisdaten zum Projekt'!$E$12),MONTH('Basisdaten zum Projekt'!$E$12),1),'Basisdaten zum Projekt'!$A$12,D50&lt;=DATE(YEAR('Basisdaten zum Projekt'!$E$13),MONTH('Basisdaten zum Projekt'!$E$13),1),'Basisdaten zum Projekt'!$A$13,D50&lt;=DATE(YEAR('Basisdaten zum Projekt'!$E$14),MONTH('Basisdaten zum Projekt'!$E$14),1),'Basisdaten zum Projekt'!$A$14,D50&lt;=DATE(YEAR('Basisdaten zum Projekt'!$E$15),MONTH('Basisdaten zum Projekt'!$E$15),1),'Basisdaten zum Projekt'!$A$15,D50&lt;=DATE(YEAR('Basisdaten zum Projekt'!$E$16),MONTH('Basisdaten zum Projekt'!$E$16),1),'Basisdaten zum Projekt'!$A$16),""),"")</f>
        <v/>
      </c>
      <c r="C50" s="160">
        <f>IF(C49&gt;0,C49+1,IF(DATE(YEAR('Basisdaten zum Projekt'!$C$5),MONTH('Basisdaten zum Projekt'!$C$5),1)=D50,1,0))</f>
        <v>0</v>
      </c>
      <c r="D50" s="161">
        <f t="shared" si="17"/>
        <v>44621</v>
      </c>
      <c r="E50" s="162"/>
      <c r="F50" s="115">
        <f t="shared" si="13"/>
        <v>0</v>
      </c>
      <c r="G50" s="163"/>
      <c r="H50" s="162"/>
      <c r="I50" s="115">
        <f t="shared" si="14"/>
        <v>0</v>
      </c>
      <c r="J50" s="164"/>
      <c r="M50" s="161">
        <f t="shared" si="15"/>
        <v>44621</v>
      </c>
      <c r="N50" s="166"/>
      <c r="O50" s="166"/>
      <c r="P50" s="166"/>
      <c r="Q50" s="166"/>
      <c r="R50" s="166"/>
      <c r="S50" s="166"/>
      <c r="T50" s="166"/>
      <c r="U50" s="166"/>
      <c r="V50" s="166"/>
      <c r="W50" s="166"/>
      <c r="X50" s="166"/>
      <c r="Y50" s="166"/>
      <c r="Z50" s="166"/>
      <c r="AA50" s="166"/>
      <c r="AB50" s="166"/>
      <c r="AC50" s="137">
        <f t="shared" si="16"/>
        <v>0</v>
      </c>
      <c r="AE50" s="159"/>
    </row>
    <row r="51" spans="2:31" outlineLevel="1" x14ac:dyDescent="0.25">
      <c r="B51" s="160" t="str">
        <f>IF(C51&gt;0,IFERROR(_xlfn.IFS(D51&lt;=DATE(YEAR('Basisdaten zum Projekt'!$E$12),MONTH('Basisdaten zum Projekt'!$E$12),1),'Basisdaten zum Projekt'!$A$12,D51&lt;=DATE(YEAR('Basisdaten zum Projekt'!$E$13),MONTH('Basisdaten zum Projekt'!$E$13),1),'Basisdaten zum Projekt'!$A$13,D51&lt;=DATE(YEAR('Basisdaten zum Projekt'!$E$14),MONTH('Basisdaten zum Projekt'!$E$14),1),'Basisdaten zum Projekt'!$A$14,D51&lt;=DATE(YEAR('Basisdaten zum Projekt'!$E$15),MONTH('Basisdaten zum Projekt'!$E$15),1),'Basisdaten zum Projekt'!$A$15,D51&lt;=DATE(YEAR('Basisdaten zum Projekt'!$E$16),MONTH('Basisdaten zum Projekt'!$E$16),1),'Basisdaten zum Projekt'!$A$16),""),"")</f>
        <v>P1</v>
      </c>
      <c r="C51" s="160">
        <f>IF(C50&gt;0,C50+1,IF(DATE(YEAR('Basisdaten zum Projekt'!$C$5),MONTH('Basisdaten zum Projekt'!$C$5),1)=D51,1,0))</f>
        <v>1</v>
      </c>
      <c r="D51" s="161">
        <f t="shared" si="17"/>
        <v>44652</v>
      </c>
      <c r="E51" s="198">
        <v>1</v>
      </c>
      <c r="F51" s="115">
        <f t="shared" si="13"/>
        <v>17.916666666666668</v>
      </c>
      <c r="G51" s="208">
        <v>7046.7</v>
      </c>
      <c r="H51" s="198">
        <v>0.5</v>
      </c>
      <c r="I51" s="115">
        <f t="shared" si="14"/>
        <v>8.9583333333333339</v>
      </c>
      <c r="J51" s="164">
        <v>3523.35</v>
      </c>
      <c r="M51" s="161">
        <f t="shared" si="15"/>
        <v>44652</v>
      </c>
      <c r="N51" s="166"/>
      <c r="O51" s="166">
        <v>27.5</v>
      </c>
      <c r="P51" s="166"/>
      <c r="Q51" s="166">
        <v>27.5</v>
      </c>
      <c r="R51" s="166"/>
      <c r="S51" s="166"/>
      <c r="T51" s="166"/>
      <c r="U51" s="166"/>
      <c r="V51" s="166"/>
      <c r="W51" s="166"/>
      <c r="X51" s="166"/>
      <c r="Y51" s="166"/>
      <c r="Z51" s="166"/>
      <c r="AA51" s="166"/>
      <c r="AB51" s="166"/>
      <c r="AC51" s="137">
        <f t="shared" si="16"/>
        <v>55</v>
      </c>
      <c r="AD51" s="167"/>
    </row>
    <row r="52" spans="2:31" outlineLevel="1" x14ac:dyDescent="0.25">
      <c r="B52" s="160" t="str">
        <f>IF(C52&gt;0,IFERROR(_xlfn.IFS(D52&lt;=DATE(YEAR('Basisdaten zum Projekt'!$E$12),MONTH('Basisdaten zum Projekt'!$E$12),1),'Basisdaten zum Projekt'!$A$12,D52&lt;=DATE(YEAR('Basisdaten zum Projekt'!$E$13),MONTH('Basisdaten zum Projekt'!$E$13),1),'Basisdaten zum Projekt'!$A$13,D52&lt;=DATE(YEAR('Basisdaten zum Projekt'!$E$14),MONTH('Basisdaten zum Projekt'!$E$14),1),'Basisdaten zum Projekt'!$A$14,D52&lt;=DATE(YEAR('Basisdaten zum Projekt'!$E$15),MONTH('Basisdaten zum Projekt'!$E$15),1),'Basisdaten zum Projekt'!$A$15,D52&lt;=DATE(YEAR('Basisdaten zum Projekt'!$E$16),MONTH('Basisdaten zum Projekt'!$E$16),1),'Basisdaten zum Projekt'!$A$16),""),"")</f>
        <v>P1</v>
      </c>
      <c r="C52" s="160">
        <f>IF(C51&gt;0,C51+1,IF(DATE(YEAR('Basisdaten zum Projekt'!$C$5),MONTH('Basisdaten zum Projekt'!$C$5),1)=D52,1,0))</f>
        <v>2</v>
      </c>
      <c r="D52" s="161">
        <f t="shared" si="17"/>
        <v>44682</v>
      </c>
      <c r="E52" s="198">
        <v>1</v>
      </c>
      <c r="F52" s="115">
        <f t="shared" si="13"/>
        <v>17.916666666666668</v>
      </c>
      <c r="G52" s="208">
        <v>7046.7</v>
      </c>
      <c r="H52" s="198">
        <v>0.5</v>
      </c>
      <c r="I52" s="115">
        <f t="shared" si="14"/>
        <v>8.9583333333333339</v>
      </c>
      <c r="J52" s="200">
        <v>3523.35</v>
      </c>
      <c r="M52" s="161">
        <f t="shared" si="15"/>
        <v>44682</v>
      </c>
      <c r="N52" s="166"/>
      <c r="O52" s="166">
        <v>48.1</v>
      </c>
      <c r="P52" s="166"/>
      <c r="Q52" s="166">
        <v>44.1</v>
      </c>
      <c r="R52" s="166"/>
      <c r="S52" s="166"/>
      <c r="T52" s="166"/>
      <c r="U52" s="166"/>
      <c r="V52" s="166"/>
      <c r="W52" s="166"/>
      <c r="X52" s="166"/>
      <c r="Y52" s="166"/>
      <c r="Z52" s="166"/>
      <c r="AA52" s="166"/>
      <c r="AB52" s="166"/>
      <c r="AC52" s="137">
        <f t="shared" si="16"/>
        <v>92.2</v>
      </c>
      <c r="AD52" s="167"/>
      <c r="AE52" s="159"/>
    </row>
    <row r="53" spans="2:31" outlineLevel="1" x14ac:dyDescent="0.25">
      <c r="B53" s="160" t="str">
        <f>IF(C53&gt;0,IFERROR(_xlfn.IFS(D53&lt;=DATE(YEAR('Basisdaten zum Projekt'!$E$12),MONTH('Basisdaten zum Projekt'!$E$12),1),'Basisdaten zum Projekt'!$A$12,D53&lt;=DATE(YEAR('Basisdaten zum Projekt'!$E$13),MONTH('Basisdaten zum Projekt'!$E$13),1),'Basisdaten zum Projekt'!$A$13,D53&lt;=DATE(YEAR('Basisdaten zum Projekt'!$E$14),MONTH('Basisdaten zum Projekt'!$E$14),1),'Basisdaten zum Projekt'!$A$14,D53&lt;=DATE(YEAR('Basisdaten zum Projekt'!$E$15),MONTH('Basisdaten zum Projekt'!$E$15),1),'Basisdaten zum Projekt'!$A$15,D53&lt;=DATE(YEAR('Basisdaten zum Projekt'!$E$16),MONTH('Basisdaten zum Projekt'!$E$16),1),'Basisdaten zum Projekt'!$A$16),""),"")</f>
        <v>P1</v>
      </c>
      <c r="C53" s="160">
        <f>IF(C52&gt;0,C52+1,IF(DATE(YEAR('Basisdaten zum Projekt'!$C$5),MONTH('Basisdaten zum Projekt'!$C$5),1)=D53,1,0))</f>
        <v>3</v>
      </c>
      <c r="D53" s="161">
        <f t="shared" si="17"/>
        <v>44713</v>
      </c>
      <c r="E53" s="198">
        <v>1</v>
      </c>
      <c r="F53" s="115">
        <f t="shared" si="13"/>
        <v>17.916666666666668</v>
      </c>
      <c r="G53" s="208">
        <v>7046.7</v>
      </c>
      <c r="H53" s="198">
        <v>0.5</v>
      </c>
      <c r="I53" s="115">
        <f t="shared" si="14"/>
        <v>8.9583333333333339</v>
      </c>
      <c r="J53" s="200">
        <v>3523.35</v>
      </c>
      <c r="M53" s="161">
        <f t="shared" si="15"/>
        <v>44713</v>
      </c>
      <c r="N53" s="166"/>
      <c r="O53" s="166">
        <v>44.3</v>
      </c>
      <c r="P53" s="166"/>
      <c r="Q53" s="166">
        <v>39.299999999999997</v>
      </c>
      <c r="R53" s="166"/>
      <c r="S53" s="166"/>
      <c r="T53" s="166"/>
      <c r="U53" s="166"/>
      <c r="V53" s="166"/>
      <c r="W53" s="166"/>
      <c r="X53" s="166"/>
      <c r="Y53" s="166"/>
      <c r="Z53" s="166"/>
      <c r="AA53" s="166"/>
      <c r="AB53" s="166"/>
      <c r="AC53" s="137">
        <f t="shared" si="16"/>
        <v>83.6</v>
      </c>
      <c r="AD53" s="167"/>
      <c r="AE53" s="159"/>
    </row>
    <row r="54" spans="2:31" outlineLevel="1" x14ac:dyDescent="0.25">
      <c r="B54" s="160" t="str">
        <f>IF(C54&gt;0,IFERROR(_xlfn.IFS(D54&lt;=DATE(YEAR('Basisdaten zum Projekt'!$E$12),MONTH('Basisdaten zum Projekt'!$E$12),1),'Basisdaten zum Projekt'!$A$12,D54&lt;=DATE(YEAR('Basisdaten zum Projekt'!$E$13),MONTH('Basisdaten zum Projekt'!$E$13),1),'Basisdaten zum Projekt'!$A$13,D54&lt;=DATE(YEAR('Basisdaten zum Projekt'!$E$14),MONTH('Basisdaten zum Projekt'!$E$14),1),'Basisdaten zum Projekt'!$A$14,D54&lt;=DATE(YEAR('Basisdaten zum Projekt'!$E$15),MONTH('Basisdaten zum Projekt'!$E$15),1),'Basisdaten zum Projekt'!$A$15,D54&lt;=DATE(YEAR('Basisdaten zum Projekt'!$E$16),MONTH('Basisdaten zum Projekt'!$E$16),1),'Basisdaten zum Projekt'!$A$16),""),"")</f>
        <v>P1</v>
      </c>
      <c r="C54" s="160">
        <f>IF(C53&gt;0,C53+1,IF(DATE(YEAR('Basisdaten zum Projekt'!$C$5),MONTH('Basisdaten zum Projekt'!$C$5),1)=D54,1,0))</f>
        <v>4</v>
      </c>
      <c r="D54" s="161">
        <f t="shared" si="17"/>
        <v>44743</v>
      </c>
      <c r="E54" s="198">
        <v>1</v>
      </c>
      <c r="F54" s="115">
        <f t="shared" si="13"/>
        <v>17.916666666666668</v>
      </c>
      <c r="G54" s="208">
        <v>7046.7</v>
      </c>
      <c r="H54" s="198">
        <v>0.5</v>
      </c>
      <c r="I54" s="115">
        <f t="shared" si="14"/>
        <v>8.9583333333333339</v>
      </c>
      <c r="J54" s="200">
        <v>3523.35</v>
      </c>
      <c r="M54" s="161">
        <f t="shared" si="15"/>
        <v>44743</v>
      </c>
      <c r="N54" s="166"/>
      <c r="O54" s="166">
        <v>11.8</v>
      </c>
      <c r="P54" s="166"/>
      <c r="Q54" s="166">
        <v>10.8</v>
      </c>
      <c r="R54" s="166"/>
      <c r="S54" s="166"/>
      <c r="T54" s="166"/>
      <c r="U54" s="166"/>
      <c r="V54" s="166"/>
      <c r="W54" s="166"/>
      <c r="X54" s="166"/>
      <c r="Y54" s="166"/>
      <c r="Z54" s="166"/>
      <c r="AA54" s="166"/>
      <c r="AB54" s="166"/>
      <c r="AC54" s="137">
        <f t="shared" si="16"/>
        <v>22.6</v>
      </c>
      <c r="AD54" s="167"/>
      <c r="AE54" s="151"/>
    </row>
    <row r="55" spans="2:31" outlineLevel="1" x14ac:dyDescent="0.25">
      <c r="B55" s="160" t="str">
        <f>IF(C55&gt;0,IFERROR(_xlfn.IFS(D55&lt;=DATE(YEAR('Basisdaten zum Projekt'!$E$12),MONTH('Basisdaten zum Projekt'!$E$12),1),'Basisdaten zum Projekt'!$A$12,D55&lt;=DATE(YEAR('Basisdaten zum Projekt'!$E$13),MONTH('Basisdaten zum Projekt'!$E$13),1),'Basisdaten zum Projekt'!$A$13,D55&lt;=DATE(YEAR('Basisdaten zum Projekt'!$E$14),MONTH('Basisdaten zum Projekt'!$E$14),1),'Basisdaten zum Projekt'!$A$14,D55&lt;=DATE(YEAR('Basisdaten zum Projekt'!$E$15),MONTH('Basisdaten zum Projekt'!$E$15),1),'Basisdaten zum Projekt'!$A$15,D55&lt;=DATE(YEAR('Basisdaten zum Projekt'!$E$16),MONTH('Basisdaten zum Projekt'!$E$16),1),'Basisdaten zum Projekt'!$A$16),""),"")</f>
        <v>P1</v>
      </c>
      <c r="C55" s="160">
        <f>IF(C54&gt;0,C54+1,IF(DATE(YEAR('Basisdaten zum Projekt'!$C$5),MONTH('Basisdaten zum Projekt'!$C$5),1)=D55,1,0))</f>
        <v>5</v>
      </c>
      <c r="D55" s="161">
        <f t="shared" si="17"/>
        <v>44774</v>
      </c>
      <c r="E55" s="198">
        <v>1</v>
      </c>
      <c r="F55" s="115">
        <f t="shared" si="13"/>
        <v>17.916666666666668</v>
      </c>
      <c r="G55" s="208">
        <v>7046.7</v>
      </c>
      <c r="H55" s="198">
        <v>0.5</v>
      </c>
      <c r="I55" s="115">
        <f t="shared" si="14"/>
        <v>8.9583333333333339</v>
      </c>
      <c r="J55" s="164">
        <v>3523.35</v>
      </c>
      <c r="M55" s="161">
        <f t="shared" si="15"/>
        <v>44774</v>
      </c>
      <c r="N55" s="166"/>
      <c r="O55" s="166">
        <v>52.05</v>
      </c>
      <c r="P55" s="166"/>
      <c r="Q55" s="166">
        <v>48.05</v>
      </c>
      <c r="R55" s="166"/>
      <c r="S55" s="166"/>
      <c r="T55" s="166"/>
      <c r="U55" s="166"/>
      <c r="V55" s="166"/>
      <c r="W55" s="166"/>
      <c r="X55" s="166"/>
      <c r="Y55" s="166"/>
      <c r="Z55" s="166"/>
      <c r="AA55" s="166"/>
      <c r="AB55" s="166"/>
      <c r="AC55" s="137">
        <f t="shared" si="16"/>
        <v>100.1</v>
      </c>
      <c r="AD55" s="167"/>
      <c r="AE55" s="151"/>
    </row>
    <row r="56" spans="2:31" outlineLevel="1" x14ac:dyDescent="0.25">
      <c r="B56" s="160" t="str">
        <f>IF(C56&gt;0,IFERROR(_xlfn.IFS(D56&lt;=DATE(YEAR('Basisdaten zum Projekt'!$E$12),MONTH('Basisdaten zum Projekt'!$E$12),1),'Basisdaten zum Projekt'!$A$12,D56&lt;=DATE(YEAR('Basisdaten zum Projekt'!$E$13),MONTH('Basisdaten zum Projekt'!$E$13),1),'Basisdaten zum Projekt'!$A$13,D56&lt;=DATE(YEAR('Basisdaten zum Projekt'!$E$14),MONTH('Basisdaten zum Projekt'!$E$14),1),'Basisdaten zum Projekt'!$A$14,D56&lt;=DATE(YEAR('Basisdaten zum Projekt'!$E$15),MONTH('Basisdaten zum Projekt'!$E$15),1),'Basisdaten zum Projekt'!$A$15,D56&lt;=DATE(YEAR('Basisdaten zum Projekt'!$E$16),MONTH('Basisdaten zum Projekt'!$E$16),1),'Basisdaten zum Projekt'!$A$16),""),"")</f>
        <v>P1</v>
      </c>
      <c r="C56" s="160">
        <f>IF(C55&gt;0,C55+1,IF(DATE(YEAR('Basisdaten zum Projekt'!$C$5),MONTH('Basisdaten zum Projekt'!$C$5),1)=D56,1,0))</f>
        <v>6</v>
      </c>
      <c r="D56" s="161">
        <f t="shared" si="17"/>
        <v>44805</v>
      </c>
      <c r="E56" s="198">
        <v>1</v>
      </c>
      <c r="F56" s="115">
        <f t="shared" si="13"/>
        <v>17.916666666666668</v>
      </c>
      <c r="G56" s="208">
        <v>7046.7</v>
      </c>
      <c r="H56" s="198">
        <v>0.5</v>
      </c>
      <c r="I56" s="115">
        <f t="shared" si="14"/>
        <v>8.9583333333333339</v>
      </c>
      <c r="J56" s="164">
        <v>3523.35</v>
      </c>
      <c r="M56" s="161">
        <f t="shared" si="15"/>
        <v>44805</v>
      </c>
      <c r="N56" s="166"/>
      <c r="O56" s="166">
        <v>31.45</v>
      </c>
      <c r="P56" s="166"/>
      <c r="Q56" s="166">
        <v>25.45</v>
      </c>
      <c r="R56" s="166"/>
      <c r="S56" s="166"/>
      <c r="T56" s="166"/>
      <c r="U56" s="166"/>
      <c r="V56" s="166"/>
      <c r="W56" s="166"/>
      <c r="X56" s="166"/>
      <c r="Y56" s="166"/>
      <c r="Z56" s="166"/>
      <c r="AA56" s="166"/>
      <c r="AB56" s="166"/>
      <c r="AC56" s="137">
        <f t="shared" si="16"/>
        <v>56.9</v>
      </c>
      <c r="AD56" s="167"/>
    </row>
    <row r="57" spans="2:31" outlineLevel="1" x14ac:dyDescent="0.25">
      <c r="B57" s="160" t="str">
        <f>IF(C57&gt;0,IFERROR(_xlfn.IFS(D57&lt;=DATE(YEAR('Basisdaten zum Projekt'!$E$12),MONTH('Basisdaten zum Projekt'!$E$12),1),'Basisdaten zum Projekt'!$A$12,D57&lt;=DATE(YEAR('Basisdaten zum Projekt'!$E$13),MONTH('Basisdaten zum Projekt'!$E$13),1),'Basisdaten zum Projekt'!$A$13,D57&lt;=DATE(YEAR('Basisdaten zum Projekt'!$E$14),MONTH('Basisdaten zum Projekt'!$E$14),1),'Basisdaten zum Projekt'!$A$14,D57&lt;=DATE(YEAR('Basisdaten zum Projekt'!$E$15),MONTH('Basisdaten zum Projekt'!$E$15),1),'Basisdaten zum Projekt'!$A$15,D57&lt;=DATE(YEAR('Basisdaten zum Projekt'!$E$16),MONTH('Basisdaten zum Projekt'!$E$16),1),'Basisdaten zum Projekt'!$A$16),""),"")</f>
        <v>P1</v>
      </c>
      <c r="C57" s="160">
        <f>IF(C56&gt;0,C56+1,IF(DATE(YEAR('Basisdaten zum Projekt'!$C$5),MONTH('Basisdaten zum Projekt'!$C$5),1)=D57,1,0))</f>
        <v>7</v>
      </c>
      <c r="D57" s="161">
        <f t="shared" si="17"/>
        <v>44835</v>
      </c>
      <c r="E57" s="198">
        <v>1</v>
      </c>
      <c r="F57" s="115">
        <f t="shared" si="13"/>
        <v>17.916666666666668</v>
      </c>
      <c r="G57" s="208">
        <v>7046.7</v>
      </c>
      <c r="H57" s="198">
        <v>0.5</v>
      </c>
      <c r="I57" s="115">
        <f t="shared" si="14"/>
        <v>8.9583333333333339</v>
      </c>
      <c r="J57" s="164">
        <v>3523.35</v>
      </c>
      <c r="M57" s="161">
        <f t="shared" si="15"/>
        <v>44835</v>
      </c>
      <c r="N57" s="166"/>
      <c r="O57" s="166">
        <v>41.3</v>
      </c>
      <c r="P57" s="166"/>
      <c r="Q57" s="166">
        <v>36.299999999999997</v>
      </c>
      <c r="R57" s="166"/>
      <c r="S57" s="166"/>
      <c r="T57" s="166"/>
      <c r="U57" s="166"/>
      <c r="V57" s="166"/>
      <c r="W57" s="166"/>
      <c r="X57" s="166"/>
      <c r="Y57" s="166"/>
      <c r="Z57" s="166"/>
      <c r="AA57" s="166"/>
      <c r="AB57" s="166"/>
      <c r="AC57" s="137">
        <f t="shared" si="16"/>
        <v>77.599999999999994</v>
      </c>
      <c r="AD57" s="167"/>
      <c r="AE57" s="168"/>
    </row>
    <row r="58" spans="2:31" outlineLevel="1" x14ac:dyDescent="0.25">
      <c r="B58" s="160" t="str">
        <f>IF(C58&gt;0,IFERROR(_xlfn.IFS(D58&lt;=DATE(YEAR('Basisdaten zum Projekt'!$E$12),MONTH('Basisdaten zum Projekt'!$E$12),1),'Basisdaten zum Projekt'!$A$12,D58&lt;=DATE(YEAR('Basisdaten zum Projekt'!$E$13),MONTH('Basisdaten zum Projekt'!$E$13),1),'Basisdaten zum Projekt'!$A$13,D58&lt;=DATE(YEAR('Basisdaten zum Projekt'!$E$14),MONTH('Basisdaten zum Projekt'!$E$14),1),'Basisdaten zum Projekt'!$A$14,D58&lt;=DATE(YEAR('Basisdaten zum Projekt'!$E$15),MONTH('Basisdaten zum Projekt'!$E$15),1),'Basisdaten zum Projekt'!$A$15,D58&lt;=DATE(YEAR('Basisdaten zum Projekt'!$E$16),MONTH('Basisdaten zum Projekt'!$E$16),1),'Basisdaten zum Projekt'!$A$16),""),"")</f>
        <v>P1</v>
      </c>
      <c r="C58" s="160">
        <f>IF(C57&gt;0,C57+1,IF(DATE(YEAR('Basisdaten zum Projekt'!$C$5),MONTH('Basisdaten zum Projekt'!$C$5),1)=D58,1,0))</f>
        <v>8</v>
      </c>
      <c r="D58" s="161">
        <f t="shared" si="17"/>
        <v>44866</v>
      </c>
      <c r="E58" s="198">
        <v>1</v>
      </c>
      <c r="F58" s="115">
        <f t="shared" si="13"/>
        <v>17.916666666666668</v>
      </c>
      <c r="G58" s="208">
        <v>7046.7</v>
      </c>
      <c r="H58" s="198">
        <v>0.5</v>
      </c>
      <c r="I58" s="115">
        <f t="shared" si="14"/>
        <v>8.9583333333333339</v>
      </c>
      <c r="J58" s="164">
        <v>3523.35</v>
      </c>
      <c r="M58" s="161">
        <f t="shared" si="15"/>
        <v>44866</v>
      </c>
      <c r="N58" s="166"/>
      <c r="O58" s="166">
        <v>42.2</v>
      </c>
      <c r="P58" s="166"/>
      <c r="Q58" s="166">
        <v>43.2</v>
      </c>
      <c r="R58" s="166"/>
      <c r="S58" s="166"/>
      <c r="T58" s="166"/>
      <c r="U58" s="166"/>
      <c r="V58" s="166"/>
      <c r="W58" s="166"/>
      <c r="X58" s="166"/>
      <c r="Y58" s="166"/>
      <c r="Z58" s="166"/>
      <c r="AA58" s="166"/>
      <c r="AB58" s="166"/>
      <c r="AC58" s="137">
        <f t="shared" si="16"/>
        <v>85.4</v>
      </c>
      <c r="AD58" s="167"/>
    </row>
    <row r="59" spans="2:31" outlineLevel="1" x14ac:dyDescent="0.25">
      <c r="B59" s="160" t="str">
        <f>IF(C59&gt;0,IFERROR(_xlfn.IFS(D59&lt;=DATE(YEAR('Basisdaten zum Projekt'!$E$12),MONTH('Basisdaten zum Projekt'!$E$12),1),'Basisdaten zum Projekt'!$A$12,D59&lt;=DATE(YEAR('Basisdaten zum Projekt'!$E$13),MONTH('Basisdaten zum Projekt'!$E$13),1),'Basisdaten zum Projekt'!$A$13,D59&lt;=DATE(YEAR('Basisdaten zum Projekt'!$E$14),MONTH('Basisdaten zum Projekt'!$E$14),1),'Basisdaten zum Projekt'!$A$14,D59&lt;=DATE(YEAR('Basisdaten zum Projekt'!$E$15),MONTH('Basisdaten zum Projekt'!$E$15),1),'Basisdaten zum Projekt'!$A$15,D59&lt;=DATE(YEAR('Basisdaten zum Projekt'!$E$16),MONTH('Basisdaten zum Projekt'!$E$16),1),'Basisdaten zum Projekt'!$A$16),""),"")</f>
        <v>P1</v>
      </c>
      <c r="C59" s="160">
        <f>IF(C58&gt;0,C58+1,IF(DATE(YEAR('Basisdaten zum Projekt'!$C$5),MONTH('Basisdaten zum Projekt'!$C$5),1)=D59,1,0))</f>
        <v>9</v>
      </c>
      <c r="D59" s="161">
        <f t="shared" si="17"/>
        <v>44896</v>
      </c>
      <c r="E59" s="198">
        <v>1</v>
      </c>
      <c r="F59" s="115">
        <f t="shared" si="13"/>
        <v>17.916666666666668</v>
      </c>
      <c r="G59" s="208">
        <v>7046.7</v>
      </c>
      <c r="H59" s="198">
        <v>0.5</v>
      </c>
      <c r="I59" s="115">
        <f t="shared" si="14"/>
        <v>8.9583333333333339</v>
      </c>
      <c r="J59" s="164">
        <v>3523.35</v>
      </c>
      <c r="M59" s="161">
        <f t="shared" si="15"/>
        <v>44896</v>
      </c>
      <c r="N59" s="166"/>
      <c r="O59" s="166">
        <v>36.299999999999997</v>
      </c>
      <c r="P59" s="166"/>
      <c r="Q59" s="166">
        <v>36.299999999999997</v>
      </c>
      <c r="R59" s="166"/>
      <c r="S59" s="166"/>
      <c r="T59" s="166"/>
      <c r="U59" s="166"/>
      <c r="V59" s="166"/>
      <c r="W59" s="166"/>
      <c r="X59" s="166"/>
      <c r="Y59" s="166"/>
      <c r="Z59" s="166"/>
      <c r="AA59" s="166"/>
      <c r="AB59" s="166"/>
      <c r="AC59" s="137">
        <f t="shared" si="16"/>
        <v>72.599999999999994</v>
      </c>
      <c r="AD59" s="167"/>
    </row>
    <row r="60" spans="2:31" ht="15.75" thickBot="1" x14ac:dyDescent="0.3">
      <c r="B60" s="169"/>
      <c r="C60" s="170"/>
      <c r="D60" s="171">
        <f>D59</f>
        <v>44896</v>
      </c>
      <c r="E60" s="172"/>
      <c r="F60" s="173">
        <f>SUM(F48:F59)</f>
        <v>161.25</v>
      </c>
      <c r="G60" s="174">
        <f>SUM(G48:G59)</f>
        <v>63420.299999999988</v>
      </c>
      <c r="H60" s="175"/>
      <c r="I60" s="173">
        <f>SUM(I48:I59)</f>
        <v>80.625</v>
      </c>
      <c r="J60" s="174">
        <f>SUM(J48:J59)</f>
        <v>31710.149999999994</v>
      </c>
      <c r="M60" s="171">
        <f t="shared" si="15"/>
        <v>44896</v>
      </c>
      <c r="N60" s="178">
        <f>SUM(N48:N59)</f>
        <v>0</v>
      </c>
      <c r="O60" s="177">
        <f>SUM(O48:O59)</f>
        <v>335</v>
      </c>
      <c r="P60" s="178">
        <f>SUM(P48:P59)</f>
        <v>0</v>
      </c>
      <c r="Q60" s="177">
        <f>SUM(Q48:Q59)</f>
        <v>311</v>
      </c>
      <c r="R60" s="177">
        <f>SUM(R48:R59)</f>
        <v>0</v>
      </c>
      <c r="S60" s="177">
        <f t="shared" ref="S60:AB60" si="18">SUM(S48:S59)</f>
        <v>0</v>
      </c>
      <c r="T60" s="177">
        <f t="shared" si="18"/>
        <v>0</v>
      </c>
      <c r="U60" s="177">
        <f t="shared" si="18"/>
        <v>0</v>
      </c>
      <c r="V60" s="177">
        <f t="shared" si="18"/>
        <v>0</v>
      </c>
      <c r="W60" s="177">
        <f t="shared" si="18"/>
        <v>0</v>
      </c>
      <c r="X60" s="177">
        <f t="shared" si="18"/>
        <v>0</v>
      </c>
      <c r="Y60" s="177">
        <f t="shared" si="18"/>
        <v>0</v>
      </c>
      <c r="Z60" s="177">
        <f t="shared" si="18"/>
        <v>0</v>
      </c>
      <c r="AA60" s="177">
        <f t="shared" si="18"/>
        <v>0</v>
      </c>
      <c r="AB60" s="177">
        <f t="shared" si="18"/>
        <v>0</v>
      </c>
      <c r="AC60" s="177">
        <f>SUM(AC48:AC59)</f>
        <v>646</v>
      </c>
      <c r="AD60" s="167"/>
    </row>
    <row r="61" spans="2:31" ht="28.5" customHeight="1" x14ac:dyDescent="0.25">
      <c r="B61" s="19"/>
      <c r="C61" s="19"/>
      <c r="N61" s="178">
        <f>IFERROR(N60/$H$6,0)</f>
        <v>0</v>
      </c>
      <c r="O61" s="178">
        <f>IFERROR(O60/$H$6,0)</f>
        <v>43.281653746770026</v>
      </c>
      <c r="P61" s="178">
        <f>IFERROR(P60/$H$6,0)</f>
        <v>0</v>
      </c>
      <c r="Q61" s="178">
        <f>IFERROR(Q60/$H$6,0)</f>
        <v>40.180878552971578</v>
      </c>
      <c r="R61" s="178">
        <f>IFERROR(R60/$H$6,0)</f>
        <v>0</v>
      </c>
      <c r="S61" s="178">
        <f t="shared" ref="S61:AB61" si="19">IFERROR(S60/$H$6,0)</f>
        <v>0</v>
      </c>
      <c r="T61" s="178">
        <f t="shared" si="19"/>
        <v>0</v>
      </c>
      <c r="U61" s="178">
        <f t="shared" si="19"/>
        <v>0</v>
      </c>
      <c r="V61" s="178">
        <f t="shared" si="19"/>
        <v>0</v>
      </c>
      <c r="W61" s="178">
        <f t="shared" si="19"/>
        <v>0</v>
      </c>
      <c r="X61" s="178">
        <f t="shared" si="19"/>
        <v>0</v>
      </c>
      <c r="Y61" s="178">
        <f t="shared" si="19"/>
        <v>0</v>
      </c>
      <c r="Z61" s="178">
        <f t="shared" si="19"/>
        <v>0</v>
      </c>
      <c r="AA61" s="178">
        <f t="shared" si="19"/>
        <v>0</v>
      </c>
      <c r="AB61" s="178">
        <f t="shared" si="19"/>
        <v>0</v>
      </c>
      <c r="AC61" s="178">
        <f>IFERROR(AC60/$H$6,0)</f>
        <v>83.462532299741596</v>
      </c>
      <c r="AD61" s="180" t="s">
        <v>370</v>
      </c>
    </row>
    <row r="62" spans="2:31" ht="15.75" thickBot="1" x14ac:dyDescent="0.3">
      <c r="B62" s="19"/>
      <c r="C62" s="19"/>
      <c r="N62" s="181"/>
      <c r="O62" s="181"/>
      <c r="P62" s="181"/>
      <c r="Q62" s="181"/>
      <c r="R62" s="181"/>
      <c r="S62" s="281"/>
      <c r="T62" s="282"/>
      <c r="U62" s="283"/>
      <c r="V62" s="283"/>
      <c r="W62" s="283"/>
      <c r="X62" s="283"/>
      <c r="Y62" s="283"/>
      <c r="Z62" s="283"/>
      <c r="AA62" s="283"/>
      <c r="AB62" s="284"/>
      <c r="AC62" s="181"/>
      <c r="AD62" s="182"/>
    </row>
    <row r="63" spans="2:31" outlineLevel="1" x14ac:dyDescent="0.25">
      <c r="B63" s="160" t="str">
        <f>IF(C63&gt;0,IFERROR(_xlfn.IFS(D63&lt;=DATE(YEAR('Basisdaten zum Projekt'!$E$12),MONTH('Basisdaten zum Projekt'!$E$12),1),'Basisdaten zum Projekt'!$A$12,D63&lt;=DATE(YEAR('Basisdaten zum Projekt'!$E$13),MONTH('Basisdaten zum Projekt'!$E$13),1),'Basisdaten zum Projekt'!$A$13,D63&lt;=DATE(YEAR('Basisdaten zum Projekt'!$E$14),MONTH('Basisdaten zum Projekt'!$E$14),1),'Basisdaten zum Projekt'!$A$14,D63&lt;=DATE(YEAR('Basisdaten zum Projekt'!$E$15),MONTH('Basisdaten zum Projekt'!$E$15),1),'Basisdaten zum Projekt'!$A$15,D63&lt;=DATE(YEAR('Basisdaten zum Projekt'!$E$16),MONTH('Basisdaten zum Projekt'!$E$16),1),'Basisdaten zum Projekt'!$A$16),""),"")</f>
        <v>P1</v>
      </c>
      <c r="C63" s="160">
        <f>IF(C59&gt;0,C59+1,IF(DATE(YEAR('Basisdaten zum Projekt'!$C$5),MONTH('Basisdaten zum Projekt'!$C$5),1)=D63,1,0))</f>
        <v>10</v>
      </c>
      <c r="D63" s="161">
        <f>DATE(YEAR(D59),MONTH(D59)+1,DAY(D59))</f>
        <v>44927</v>
      </c>
      <c r="E63" s="183">
        <v>1</v>
      </c>
      <c r="F63" s="184">
        <f t="shared" ref="F63:F74" si="20">215/12*E63</f>
        <v>17.916666666666668</v>
      </c>
      <c r="G63" s="185">
        <v>7046.7</v>
      </c>
      <c r="H63" s="183">
        <v>0.5</v>
      </c>
      <c r="I63" s="184">
        <f t="shared" ref="I63:I74" si="21">215/12*H63</f>
        <v>8.9583333333333339</v>
      </c>
      <c r="J63" s="186">
        <v>3523.35</v>
      </c>
      <c r="M63" s="161">
        <f t="shared" si="15"/>
        <v>44927</v>
      </c>
      <c r="N63" s="166"/>
      <c r="O63" s="166">
        <v>42.15</v>
      </c>
      <c r="P63" s="166"/>
      <c r="Q63" s="166">
        <v>23.45</v>
      </c>
      <c r="R63" s="166"/>
      <c r="S63" s="166"/>
      <c r="T63" s="166"/>
      <c r="U63" s="166"/>
      <c r="V63" s="166"/>
      <c r="W63" s="166"/>
      <c r="X63" s="166"/>
      <c r="Y63" s="166"/>
      <c r="Z63" s="166"/>
      <c r="AA63" s="166"/>
      <c r="AB63" s="166"/>
      <c r="AC63" s="137">
        <f t="shared" ref="AC63:AC74" si="22">SUM(N63:AB63)</f>
        <v>65.599999999999994</v>
      </c>
      <c r="AD63" s="167"/>
      <c r="AE63" s="168"/>
    </row>
    <row r="64" spans="2:31" outlineLevel="1" x14ac:dyDescent="0.25">
      <c r="B64" s="160" t="str">
        <f>IF(C64&gt;0,IFERROR(_xlfn.IFS(D64&lt;=DATE(YEAR('Basisdaten zum Projekt'!$E$12),MONTH('Basisdaten zum Projekt'!$E$12),1),'Basisdaten zum Projekt'!$A$12,D64&lt;=DATE(YEAR('Basisdaten zum Projekt'!$E$13),MONTH('Basisdaten zum Projekt'!$E$13),1),'Basisdaten zum Projekt'!$A$13,D64&lt;=DATE(YEAR('Basisdaten zum Projekt'!$E$14),MONTH('Basisdaten zum Projekt'!$E$14),1),'Basisdaten zum Projekt'!$A$14,D64&lt;=DATE(YEAR('Basisdaten zum Projekt'!$E$15),MONTH('Basisdaten zum Projekt'!$E$15),1),'Basisdaten zum Projekt'!$A$15,D64&lt;=DATE(YEAR('Basisdaten zum Projekt'!$E$16),MONTH('Basisdaten zum Projekt'!$E$16),1),'Basisdaten zum Projekt'!$A$16),""),"")</f>
        <v>P1</v>
      </c>
      <c r="C64" s="160">
        <f>IF(C63&gt;0,C63+1,IF(DATE(YEAR('Basisdaten zum Projekt'!$C$5),MONTH('Basisdaten zum Projekt'!$C$5),1)=D64,1,0))</f>
        <v>11</v>
      </c>
      <c r="D64" s="161">
        <f t="shared" ref="D64:D74" si="23">DATE(YEAR(D63),MONTH(D63)+1,DAY(D63))</f>
        <v>44958</v>
      </c>
      <c r="E64" s="198">
        <v>1</v>
      </c>
      <c r="F64" s="115">
        <f t="shared" si="20"/>
        <v>17.916666666666668</v>
      </c>
      <c r="G64" s="199">
        <v>7046.7</v>
      </c>
      <c r="H64" s="198">
        <v>0.5</v>
      </c>
      <c r="I64" s="115">
        <f t="shared" si="21"/>
        <v>8.9583333333333339</v>
      </c>
      <c r="J64" s="200">
        <v>3523.35</v>
      </c>
      <c r="M64" s="161">
        <f t="shared" si="15"/>
        <v>44958</v>
      </c>
      <c r="N64" s="166"/>
      <c r="O64" s="166">
        <v>18.649999999999999</v>
      </c>
      <c r="P64" s="166"/>
      <c r="Q64" s="166"/>
      <c r="R64" s="166"/>
      <c r="S64" s="166"/>
      <c r="T64" s="166"/>
      <c r="U64" s="166"/>
      <c r="V64" s="166"/>
      <c r="W64" s="166"/>
      <c r="X64" s="166"/>
      <c r="Y64" s="166"/>
      <c r="Z64" s="166"/>
      <c r="AA64" s="166"/>
      <c r="AB64" s="166"/>
      <c r="AC64" s="137">
        <f t="shared" si="22"/>
        <v>18.649999999999999</v>
      </c>
      <c r="AD64" s="167"/>
    </row>
    <row r="65" spans="2:30" outlineLevel="1" x14ac:dyDescent="0.25">
      <c r="B65" s="160" t="str">
        <f>IF(C65&gt;0,IFERROR(_xlfn.IFS(D65&lt;=DATE(YEAR('Basisdaten zum Projekt'!$E$12),MONTH('Basisdaten zum Projekt'!$E$12),1),'Basisdaten zum Projekt'!$A$12,D65&lt;=DATE(YEAR('Basisdaten zum Projekt'!$E$13),MONTH('Basisdaten zum Projekt'!$E$13),1),'Basisdaten zum Projekt'!$A$13,D65&lt;=DATE(YEAR('Basisdaten zum Projekt'!$E$14),MONTH('Basisdaten zum Projekt'!$E$14),1),'Basisdaten zum Projekt'!$A$14,D65&lt;=DATE(YEAR('Basisdaten zum Projekt'!$E$15),MONTH('Basisdaten zum Projekt'!$E$15),1),'Basisdaten zum Projekt'!$A$15,D65&lt;=DATE(YEAR('Basisdaten zum Projekt'!$E$16),MONTH('Basisdaten zum Projekt'!$E$16),1),'Basisdaten zum Projekt'!$A$16),""),"")</f>
        <v>P1</v>
      </c>
      <c r="C65" s="160">
        <f>IF(C64&gt;0,C64+1,IF(DATE(YEAR('Basisdaten zum Projekt'!$C$5),MONTH('Basisdaten zum Projekt'!$C$5),1)=D65,1,0))</f>
        <v>12</v>
      </c>
      <c r="D65" s="161">
        <f t="shared" si="23"/>
        <v>44986</v>
      </c>
      <c r="E65" s="198">
        <v>1</v>
      </c>
      <c r="F65" s="115">
        <f t="shared" si="20"/>
        <v>17.916666666666668</v>
      </c>
      <c r="G65" s="199">
        <v>7046.7</v>
      </c>
      <c r="H65" s="198">
        <v>0.5</v>
      </c>
      <c r="I65" s="115">
        <f t="shared" si="21"/>
        <v>8.9583333333333339</v>
      </c>
      <c r="J65" s="200">
        <v>3523.35</v>
      </c>
      <c r="M65" s="161">
        <f t="shared" si="15"/>
        <v>44986</v>
      </c>
      <c r="N65" s="166"/>
      <c r="O65" s="166">
        <v>35.4</v>
      </c>
      <c r="P65" s="166"/>
      <c r="Q65" s="166">
        <v>19.7</v>
      </c>
      <c r="R65" s="166"/>
      <c r="S65" s="166"/>
      <c r="T65" s="166"/>
      <c r="U65" s="166"/>
      <c r="V65" s="166"/>
      <c r="W65" s="166"/>
      <c r="X65" s="166"/>
      <c r="Y65" s="166"/>
      <c r="Z65" s="166"/>
      <c r="AA65" s="166"/>
      <c r="AB65" s="166"/>
      <c r="AC65" s="137">
        <f t="shared" si="22"/>
        <v>55.099999999999994</v>
      </c>
      <c r="AD65" s="167"/>
    </row>
    <row r="66" spans="2:30" outlineLevel="1" x14ac:dyDescent="0.25">
      <c r="B66" s="160" t="str">
        <f>IF(C66&gt;0,IFERROR(_xlfn.IFS(D66&lt;=DATE(YEAR('Basisdaten zum Projekt'!$E$12),MONTH('Basisdaten zum Projekt'!$E$12),1),'Basisdaten zum Projekt'!$A$12,D66&lt;=DATE(YEAR('Basisdaten zum Projekt'!$E$13),MONTH('Basisdaten zum Projekt'!$E$13),1),'Basisdaten zum Projekt'!$A$13,D66&lt;=DATE(YEAR('Basisdaten zum Projekt'!$E$14),MONTH('Basisdaten zum Projekt'!$E$14),1),'Basisdaten zum Projekt'!$A$14,D66&lt;=DATE(YEAR('Basisdaten zum Projekt'!$E$15),MONTH('Basisdaten zum Projekt'!$E$15),1),'Basisdaten zum Projekt'!$A$15,D66&lt;=DATE(YEAR('Basisdaten zum Projekt'!$E$16),MONTH('Basisdaten zum Projekt'!$E$16),1),'Basisdaten zum Projekt'!$A$16),""),"")</f>
        <v>P2</v>
      </c>
      <c r="C66" s="160">
        <f>IF(C65&gt;0,C65+1,IF(DATE(YEAR('Basisdaten zum Projekt'!$C$5),MONTH('Basisdaten zum Projekt'!$C$5),1)=D66,1,0))</f>
        <v>13</v>
      </c>
      <c r="D66" s="161">
        <f t="shared" si="23"/>
        <v>45017</v>
      </c>
      <c r="E66" s="162"/>
      <c r="F66" s="115">
        <f t="shared" si="20"/>
        <v>0</v>
      </c>
      <c r="G66" s="163"/>
      <c r="H66" s="162"/>
      <c r="I66" s="115">
        <f t="shared" si="21"/>
        <v>0</v>
      </c>
      <c r="J66" s="164"/>
      <c r="M66" s="161">
        <f t="shared" si="15"/>
        <v>45017</v>
      </c>
      <c r="N66" s="166"/>
      <c r="O66" s="166"/>
      <c r="P66" s="166"/>
      <c r="Q66" s="166"/>
      <c r="R66" s="166"/>
      <c r="S66" s="166"/>
      <c r="T66" s="166"/>
      <c r="U66" s="166"/>
      <c r="V66" s="166"/>
      <c r="W66" s="166"/>
      <c r="X66" s="166"/>
      <c r="Y66" s="166"/>
      <c r="Z66" s="166"/>
      <c r="AA66" s="166"/>
      <c r="AB66" s="166"/>
      <c r="AC66" s="137">
        <f t="shared" si="22"/>
        <v>0</v>
      </c>
      <c r="AD66" s="167"/>
    </row>
    <row r="67" spans="2:30" outlineLevel="1" x14ac:dyDescent="0.25">
      <c r="B67" s="160" t="str">
        <f>IF(C67&gt;0,IFERROR(_xlfn.IFS(D67&lt;=DATE(YEAR('Basisdaten zum Projekt'!$E$12),MONTH('Basisdaten zum Projekt'!$E$12),1),'Basisdaten zum Projekt'!$A$12,D67&lt;=DATE(YEAR('Basisdaten zum Projekt'!$E$13),MONTH('Basisdaten zum Projekt'!$E$13),1),'Basisdaten zum Projekt'!$A$13,D67&lt;=DATE(YEAR('Basisdaten zum Projekt'!$E$14),MONTH('Basisdaten zum Projekt'!$E$14),1),'Basisdaten zum Projekt'!$A$14,D67&lt;=DATE(YEAR('Basisdaten zum Projekt'!$E$15),MONTH('Basisdaten zum Projekt'!$E$15),1),'Basisdaten zum Projekt'!$A$15,D67&lt;=DATE(YEAR('Basisdaten zum Projekt'!$E$16),MONTH('Basisdaten zum Projekt'!$E$16),1),'Basisdaten zum Projekt'!$A$16),""),"")</f>
        <v>P2</v>
      </c>
      <c r="C67" s="160">
        <f>IF(C66&gt;0,C66+1,IF(DATE(YEAR('Basisdaten zum Projekt'!$C$5),MONTH('Basisdaten zum Projekt'!$C$5),1)=D67,1,0))</f>
        <v>14</v>
      </c>
      <c r="D67" s="161">
        <f t="shared" si="23"/>
        <v>45047</v>
      </c>
      <c r="E67" s="162"/>
      <c r="F67" s="115">
        <f t="shared" si="20"/>
        <v>0</v>
      </c>
      <c r="G67" s="163"/>
      <c r="H67" s="162"/>
      <c r="I67" s="115">
        <f t="shared" si="21"/>
        <v>0</v>
      </c>
      <c r="J67" s="164"/>
      <c r="M67" s="161">
        <f t="shared" si="15"/>
        <v>45047</v>
      </c>
      <c r="N67" s="166"/>
      <c r="O67" s="166"/>
      <c r="P67" s="166"/>
      <c r="Q67" s="166"/>
      <c r="R67" s="166"/>
      <c r="S67" s="166"/>
      <c r="T67" s="166"/>
      <c r="U67" s="166"/>
      <c r="V67" s="166"/>
      <c r="W67" s="166"/>
      <c r="X67" s="166"/>
      <c r="Y67" s="166"/>
      <c r="Z67" s="166"/>
      <c r="AA67" s="166"/>
      <c r="AB67" s="166"/>
      <c r="AC67" s="137">
        <f t="shared" si="22"/>
        <v>0</v>
      </c>
      <c r="AD67" s="167"/>
    </row>
    <row r="68" spans="2:30" outlineLevel="1" x14ac:dyDescent="0.25">
      <c r="B68" s="160" t="str">
        <f>IF(C68&gt;0,IFERROR(_xlfn.IFS(D68&lt;=DATE(YEAR('Basisdaten zum Projekt'!$E$12),MONTH('Basisdaten zum Projekt'!$E$12),1),'Basisdaten zum Projekt'!$A$12,D68&lt;=DATE(YEAR('Basisdaten zum Projekt'!$E$13),MONTH('Basisdaten zum Projekt'!$E$13),1),'Basisdaten zum Projekt'!$A$13,D68&lt;=DATE(YEAR('Basisdaten zum Projekt'!$E$14),MONTH('Basisdaten zum Projekt'!$E$14),1),'Basisdaten zum Projekt'!$A$14,D68&lt;=DATE(YEAR('Basisdaten zum Projekt'!$E$15),MONTH('Basisdaten zum Projekt'!$E$15),1),'Basisdaten zum Projekt'!$A$15,D68&lt;=DATE(YEAR('Basisdaten zum Projekt'!$E$16),MONTH('Basisdaten zum Projekt'!$E$16),1),'Basisdaten zum Projekt'!$A$16),""),"")</f>
        <v>P2</v>
      </c>
      <c r="C68" s="160">
        <f>IF(C67&gt;0,C67+1,IF(DATE(YEAR('Basisdaten zum Projekt'!$C$5),MONTH('Basisdaten zum Projekt'!$C$5),1)=D68,1,0))</f>
        <v>15</v>
      </c>
      <c r="D68" s="161">
        <f t="shared" si="23"/>
        <v>45078</v>
      </c>
      <c r="E68" s="162"/>
      <c r="F68" s="115">
        <f t="shared" si="20"/>
        <v>0</v>
      </c>
      <c r="G68" s="163"/>
      <c r="H68" s="162"/>
      <c r="I68" s="115">
        <f t="shared" si="21"/>
        <v>0</v>
      </c>
      <c r="J68" s="164"/>
      <c r="M68" s="161">
        <f t="shared" si="15"/>
        <v>45078</v>
      </c>
      <c r="N68" s="166"/>
      <c r="O68" s="166"/>
      <c r="P68" s="166"/>
      <c r="Q68" s="166"/>
      <c r="R68" s="166"/>
      <c r="S68" s="166"/>
      <c r="T68" s="166"/>
      <c r="U68" s="166"/>
      <c r="V68" s="166"/>
      <c r="W68" s="166"/>
      <c r="X68" s="166"/>
      <c r="Y68" s="166"/>
      <c r="Z68" s="166"/>
      <c r="AA68" s="166"/>
      <c r="AB68" s="166"/>
      <c r="AC68" s="137">
        <f t="shared" si="22"/>
        <v>0</v>
      </c>
      <c r="AD68" s="167"/>
    </row>
    <row r="69" spans="2:30" outlineLevel="1" x14ac:dyDescent="0.25">
      <c r="B69" s="160" t="str">
        <f>IF(C69&gt;0,IFERROR(_xlfn.IFS(D69&lt;=DATE(YEAR('Basisdaten zum Projekt'!$E$12),MONTH('Basisdaten zum Projekt'!$E$12),1),'Basisdaten zum Projekt'!$A$12,D69&lt;=DATE(YEAR('Basisdaten zum Projekt'!$E$13),MONTH('Basisdaten zum Projekt'!$E$13),1),'Basisdaten zum Projekt'!$A$13,D69&lt;=DATE(YEAR('Basisdaten zum Projekt'!$E$14),MONTH('Basisdaten zum Projekt'!$E$14),1),'Basisdaten zum Projekt'!$A$14,D69&lt;=DATE(YEAR('Basisdaten zum Projekt'!$E$15),MONTH('Basisdaten zum Projekt'!$E$15),1),'Basisdaten zum Projekt'!$A$15,D69&lt;=DATE(YEAR('Basisdaten zum Projekt'!$E$16),MONTH('Basisdaten zum Projekt'!$E$16),1),'Basisdaten zum Projekt'!$A$16),""),"")</f>
        <v>P2</v>
      </c>
      <c r="C69" s="160">
        <f>IF(C68&gt;0,C68+1,IF(DATE(YEAR('Basisdaten zum Projekt'!$C$5),MONTH('Basisdaten zum Projekt'!$C$5),1)=D69,1,0))</f>
        <v>16</v>
      </c>
      <c r="D69" s="161">
        <f t="shared" si="23"/>
        <v>45108</v>
      </c>
      <c r="E69" s="162"/>
      <c r="F69" s="115">
        <f t="shared" si="20"/>
        <v>0</v>
      </c>
      <c r="G69" s="163"/>
      <c r="H69" s="162"/>
      <c r="I69" s="115">
        <f t="shared" si="21"/>
        <v>0</v>
      </c>
      <c r="J69" s="164"/>
      <c r="M69" s="161">
        <f t="shared" si="15"/>
        <v>45108</v>
      </c>
      <c r="N69" s="166"/>
      <c r="O69" s="166"/>
      <c r="P69" s="166"/>
      <c r="Q69" s="166"/>
      <c r="R69" s="166"/>
      <c r="S69" s="166"/>
      <c r="T69" s="166"/>
      <c r="U69" s="166"/>
      <c r="V69" s="166"/>
      <c r="W69" s="166"/>
      <c r="X69" s="166"/>
      <c r="Y69" s="166"/>
      <c r="Z69" s="166"/>
      <c r="AA69" s="166"/>
      <c r="AB69" s="166"/>
      <c r="AC69" s="137">
        <f t="shared" si="22"/>
        <v>0</v>
      </c>
      <c r="AD69" s="167"/>
    </row>
    <row r="70" spans="2:30" outlineLevel="1" x14ac:dyDescent="0.25">
      <c r="B70" s="160" t="str">
        <f>IF(C70&gt;0,IFERROR(_xlfn.IFS(D70&lt;=DATE(YEAR('Basisdaten zum Projekt'!$E$12),MONTH('Basisdaten zum Projekt'!$E$12),1),'Basisdaten zum Projekt'!$A$12,D70&lt;=DATE(YEAR('Basisdaten zum Projekt'!$E$13),MONTH('Basisdaten zum Projekt'!$E$13),1),'Basisdaten zum Projekt'!$A$13,D70&lt;=DATE(YEAR('Basisdaten zum Projekt'!$E$14),MONTH('Basisdaten zum Projekt'!$E$14),1),'Basisdaten zum Projekt'!$A$14,D70&lt;=DATE(YEAR('Basisdaten zum Projekt'!$E$15),MONTH('Basisdaten zum Projekt'!$E$15),1),'Basisdaten zum Projekt'!$A$15,D70&lt;=DATE(YEAR('Basisdaten zum Projekt'!$E$16),MONTH('Basisdaten zum Projekt'!$E$16),1),'Basisdaten zum Projekt'!$A$16),""),"")</f>
        <v>P2</v>
      </c>
      <c r="C70" s="160">
        <f>IF(C69&gt;0,C69+1,IF(DATE(YEAR('Basisdaten zum Projekt'!$C$5),MONTH('Basisdaten zum Projekt'!$C$5),1)=D70,1,0))</f>
        <v>17</v>
      </c>
      <c r="D70" s="161">
        <f t="shared" si="23"/>
        <v>45139</v>
      </c>
      <c r="E70" s="162"/>
      <c r="F70" s="115">
        <f t="shared" si="20"/>
        <v>0</v>
      </c>
      <c r="G70" s="163"/>
      <c r="H70" s="162"/>
      <c r="I70" s="115">
        <f t="shared" si="21"/>
        <v>0</v>
      </c>
      <c r="J70" s="164"/>
      <c r="M70" s="161">
        <f t="shared" si="15"/>
        <v>45139</v>
      </c>
      <c r="N70" s="166"/>
      <c r="O70" s="166"/>
      <c r="P70" s="166"/>
      <c r="Q70" s="166"/>
      <c r="R70" s="166"/>
      <c r="S70" s="166"/>
      <c r="T70" s="166"/>
      <c r="U70" s="166"/>
      <c r="V70" s="166"/>
      <c r="W70" s="166"/>
      <c r="X70" s="166"/>
      <c r="Y70" s="166"/>
      <c r="Z70" s="166"/>
      <c r="AA70" s="166"/>
      <c r="AB70" s="166"/>
      <c r="AC70" s="137">
        <f t="shared" si="22"/>
        <v>0</v>
      </c>
      <c r="AD70" s="167"/>
    </row>
    <row r="71" spans="2:30" outlineLevel="1" x14ac:dyDescent="0.25">
      <c r="B71" s="160" t="str">
        <f>IF(C71&gt;0,IFERROR(_xlfn.IFS(D71&lt;=DATE(YEAR('Basisdaten zum Projekt'!$E$12),MONTH('Basisdaten zum Projekt'!$E$12),1),'Basisdaten zum Projekt'!$A$12,D71&lt;=DATE(YEAR('Basisdaten zum Projekt'!$E$13),MONTH('Basisdaten zum Projekt'!$E$13),1),'Basisdaten zum Projekt'!$A$13,D71&lt;=DATE(YEAR('Basisdaten zum Projekt'!$E$14),MONTH('Basisdaten zum Projekt'!$E$14),1),'Basisdaten zum Projekt'!$A$14,D71&lt;=DATE(YEAR('Basisdaten zum Projekt'!$E$15),MONTH('Basisdaten zum Projekt'!$E$15),1),'Basisdaten zum Projekt'!$A$15,D71&lt;=DATE(YEAR('Basisdaten zum Projekt'!$E$16),MONTH('Basisdaten zum Projekt'!$E$16),1),'Basisdaten zum Projekt'!$A$16),""),"")</f>
        <v>P2</v>
      </c>
      <c r="C71" s="160">
        <f>IF(C70&gt;0,C70+1,IF(DATE(YEAR('Basisdaten zum Projekt'!$C$5),MONTH('Basisdaten zum Projekt'!$C$5),1)=D71,1,0))</f>
        <v>18</v>
      </c>
      <c r="D71" s="161">
        <f t="shared" si="23"/>
        <v>45170</v>
      </c>
      <c r="E71" s="162"/>
      <c r="F71" s="115">
        <f t="shared" si="20"/>
        <v>0</v>
      </c>
      <c r="G71" s="163"/>
      <c r="H71" s="162"/>
      <c r="I71" s="115">
        <f t="shared" si="21"/>
        <v>0</v>
      </c>
      <c r="J71" s="164"/>
      <c r="M71" s="161">
        <f t="shared" si="15"/>
        <v>45170</v>
      </c>
      <c r="N71" s="166"/>
      <c r="O71" s="166"/>
      <c r="P71" s="166"/>
      <c r="Q71" s="166"/>
      <c r="R71" s="166"/>
      <c r="S71" s="166"/>
      <c r="T71" s="166"/>
      <c r="U71" s="166"/>
      <c r="V71" s="166"/>
      <c r="W71" s="166"/>
      <c r="X71" s="166"/>
      <c r="Y71" s="166"/>
      <c r="Z71" s="166"/>
      <c r="AA71" s="166"/>
      <c r="AB71" s="166"/>
      <c r="AC71" s="137">
        <f t="shared" si="22"/>
        <v>0</v>
      </c>
      <c r="AD71" s="167"/>
    </row>
    <row r="72" spans="2:30" outlineLevel="1" x14ac:dyDescent="0.25">
      <c r="B72" s="160" t="str">
        <f>IF(C72&gt;0,IFERROR(_xlfn.IFS(D72&lt;=DATE(YEAR('Basisdaten zum Projekt'!$E$12),MONTH('Basisdaten zum Projekt'!$E$12),1),'Basisdaten zum Projekt'!$A$12,D72&lt;=DATE(YEAR('Basisdaten zum Projekt'!$E$13),MONTH('Basisdaten zum Projekt'!$E$13),1),'Basisdaten zum Projekt'!$A$13,D72&lt;=DATE(YEAR('Basisdaten zum Projekt'!$E$14),MONTH('Basisdaten zum Projekt'!$E$14),1),'Basisdaten zum Projekt'!$A$14,D72&lt;=DATE(YEAR('Basisdaten zum Projekt'!$E$15),MONTH('Basisdaten zum Projekt'!$E$15),1),'Basisdaten zum Projekt'!$A$15,D72&lt;=DATE(YEAR('Basisdaten zum Projekt'!$E$16),MONTH('Basisdaten zum Projekt'!$E$16),1),'Basisdaten zum Projekt'!$A$16),""),"")</f>
        <v>P2</v>
      </c>
      <c r="C72" s="160">
        <f>IF(C71&gt;0,C71+1,IF(DATE(YEAR('Basisdaten zum Projekt'!$C$5),MONTH('Basisdaten zum Projekt'!$C$5),1)=D72,1,0))</f>
        <v>19</v>
      </c>
      <c r="D72" s="161">
        <f t="shared" si="23"/>
        <v>45200</v>
      </c>
      <c r="E72" s="162"/>
      <c r="F72" s="115">
        <f t="shared" si="20"/>
        <v>0</v>
      </c>
      <c r="G72" s="163"/>
      <c r="H72" s="162"/>
      <c r="I72" s="115">
        <f t="shared" si="21"/>
        <v>0</v>
      </c>
      <c r="J72" s="164"/>
      <c r="M72" s="161">
        <f t="shared" si="15"/>
        <v>45200</v>
      </c>
      <c r="N72" s="166"/>
      <c r="O72" s="166"/>
      <c r="P72" s="166"/>
      <c r="Q72" s="166"/>
      <c r="R72" s="166"/>
      <c r="S72" s="166"/>
      <c r="T72" s="166"/>
      <c r="U72" s="166"/>
      <c r="V72" s="166"/>
      <c r="W72" s="166"/>
      <c r="X72" s="166"/>
      <c r="Y72" s="166"/>
      <c r="Z72" s="166"/>
      <c r="AA72" s="166"/>
      <c r="AB72" s="166"/>
      <c r="AC72" s="137">
        <f t="shared" si="22"/>
        <v>0</v>
      </c>
      <c r="AD72" s="167"/>
    </row>
    <row r="73" spans="2:30" outlineLevel="1" x14ac:dyDescent="0.25">
      <c r="B73" s="160" t="str">
        <f>IF(C73&gt;0,IFERROR(_xlfn.IFS(D73&lt;=DATE(YEAR('Basisdaten zum Projekt'!$E$12),MONTH('Basisdaten zum Projekt'!$E$12),1),'Basisdaten zum Projekt'!$A$12,D73&lt;=DATE(YEAR('Basisdaten zum Projekt'!$E$13),MONTH('Basisdaten zum Projekt'!$E$13),1),'Basisdaten zum Projekt'!$A$13,D73&lt;=DATE(YEAR('Basisdaten zum Projekt'!$E$14),MONTH('Basisdaten zum Projekt'!$E$14),1),'Basisdaten zum Projekt'!$A$14,D73&lt;=DATE(YEAR('Basisdaten zum Projekt'!$E$15),MONTH('Basisdaten zum Projekt'!$E$15),1),'Basisdaten zum Projekt'!$A$15,D73&lt;=DATE(YEAR('Basisdaten zum Projekt'!$E$16),MONTH('Basisdaten zum Projekt'!$E$16),1),'Basisdaten zum Projekt'!$A$16),""),"")</f>
        <v>P2</v>
      </c>
      <c r="C73" s="160">
        <f>IF(C72&gt;0,C72+1,IF(DATE(YEAR('Basisdaten zum Projekt'!$C$5),MONTH('Basisdaten zum Projekt'!$C$5),1)=D73,1,0))</f>
        <v>20</v>
      </c>
      <c r="D73" s="161">
        <f t="shared" si="23"/>
        <v>45231</v>
      </c>
      <c r="E73" s="162"/>
      <c r="F73" s="115">
        <f t="shared" si="20"/>
        <v>0</v>
      </c>
      <c r="G73" s="163"/>
      <c r="H73" s="162"/>
      <c r="I73" s="115">
        <f t="shared" si="21"/>
        <v>0</v>
      </c>
      <c r="J73" s="164"/>
      <c r="M73" s="161">
        <f t="shared" si="15"/>
        <v>45231</v>
      </c>
      <c r="N73" s="166"/>
      <c r="O73" s="166"/>
      <c r="P73" s="166"/>
      <c r="Q73" s="166"/>
      <c r="R73" s="166"/>
      <c r="S73" s="166"/>
      <c r="T73" s="166"/>
      <c r="U73" s="166"/>
      <c r="V73" s="166"/>
      <c r="W73" s="166"/>
      <c r="X73" s="166"/>
      <c r="Y73" s="166"/>
      <c r="Z73" s="166"/>
      <c r="AA73" s="166"/>
      <c r="AB73" s="166"/>
      <c r="AC73" s="137">
        <f t="shared" si="22"/>
        <v>0</v>
      </c>
      <c r="AD73" s="167"/>
    </row>
    <row r="74" spans="2:30" outlineLevel="1" x14ac:dyDescent="0.25">
      <c r="B74" s="160" t="str">
        <f>IF(C74&gt;0,IFERROR(_xlfn.IFS(D74&lt;=DATE(YEAR('Basisdaten zum Projekt'!$E$12),MONTH('Basisdaten zum Projekt'!$E$12),1),'Basisdaten zum Projekt'!$A$12,D74&lt;=DATE(YEAR('Basisdaten zum Projekt'!$E$13),MONTH('Basisdaten zum Projekt'!$E$13),1),'Basisdaten zum Projekt'!$A$13,D74&lt;=DATE(YEAR('Basisdaten zum Projekt'!$E$14),MONTH('Basisdaten zum Projekt'!$E$14),1),'Basisdaten zum Projekt'!$A$14,D74&lt;=DATE(YEAR('Basisdaten zum Projekt'!$E$15),MONTH('Basisdaten zum Projekt'!$E$15),1),'Basisdaten zum Projekt'!$A$15,D74&lt;=DATE(YEAR('Basisdaten zum Projekt'!$E$16),MONTH('Basisdaten zum Projekt'!$E$16),1),'Basisdaten zum Projekt'!$A$16),""),"")</f>
        <v>P2</v>
      </c>
      <c r="C74" s="160">
        <f>IF(C73&gt;0,C73+1,IF(DATE(YEAR('Basisdaten zum Projekt'!$C$5),MONTH('Basisdaten zum Projekt'!$C$5),1)=D74,1,0))</f>
        <v>21</v>
      </c>
      <c r="D74" s="161">
        <f t="shared" si="23"/>
        <v>45261</v>
      </c>
      <c r="E74" s="162"/>
      <c r="F74" s="115">
        <f t="shared" si="20"/>
        <v>0</v>
      </c>
      <c r="G74" s="163"/>
      <c r="H74" s="162"/>
      <c r="I74" s="115">
        <f t="shared" si="21"/>
        <v>0</v>
      </c>
      <c r="J74" s="164"/>
      <c r="M74" s="161">
        <f t="shared" si="15"/>
        <v>45261</v>
      </c>
      <c r="N74" s="166"/>
      <c r="O74" s="166"/>
      <c r="P74" s="166"/>
      <c r="Q74" s="166"/>
      <c r="R74" s="166"/>
      <c r="S74" s="166"/>
      <c r="T74" s="166"/>
      <c r="U74" s="166"/>
      <c r="V74" s="166"/>
      <c r="W74" s="166"/>
      <c r="X74" s="166"/>
      <c r="Y74" s="166"/>
      <c r="Z74" s="166"/>
      <c r="AA74" s="166"/>
      <c r="AB74" s="166"/>
      <c r="AC74" s="137">
        <f t="shared" si="22"/>
        <v>0</v>
      </c>
      <c r="AD74" s="167"/>
    </row>
    <row r="75" spans="2:30" ht="15.75" thickBot="1" x14ac:dyDescent="0.3">
      <c r="B75" s="169"/>
      <c r="C75" s="170"/>
      <c r="D75" s="171">
        <f>D74</f>
        <v>45261</v>
      </c>
      <c r="E75" s="172"/>
      <c r="F75" s="173">
        <f>SUM(F63:F74)</f>
        <v>53.75</v>
      </c>
      <c r="G75" s="174">
        <f>SUM(G63:G74)</f>
        <v>21140.1</v>
      </c>
      <c r="H75" s="187"/>
      <c r="I75" s="173">
        <f>SUM(I63:I74)</f>
        <v>26.875</v>
      </c>
      <c r="J75" s="174">
        <f>SUM(J63:J74)</f>
        <v>10570.05</v>
      </c>
      <c r="M75" s="171">
        <f t="shared" si="15"/>
        <v>45261</v>
      </c>
      <c r="N75" s="177">
        <f>SUM(N63:N74)</f>
        <v>0</v>
      </c>
      <c r="O75" s="177">
        <f>SUM(O63:O74)</f>
        <v>96.199999999999989</v>
      </c>
      <c r="P75" s="177">
        <f>SUM(P63:P74)</f>
        <v>0</v>
      </c>
      <c r="Q75" s="177">
        <f>SUM(Q63:Q74)</f>
        <v>43.15</v>
      </c>
      <c r="R75" s="177">
        <f>SUM(R63:R74)</f>
        <v>0</v>
      </c>
      <c r="S75" s="177">
        <f t="shared" ref="S75:AB75" si="24">SUM(S63:S74)</f>
        <v>0</v>
      </c>
      <c r="T75" s="177">
        <f t="shared" si="24"/>
        <v>0</v>
      </c>
      <c r="U75" s="177">
        <f t="shared" si="24"/>
        <v>0</v>
      </c>
      <c r="V75" s="177">
        <f t="shared" si="24"/>
        <v>0</v>
      </c>
      <c r="W75" s="177">
        <f t="shared" si="24"/>
        <v>0</v>
      </c>
      <c r="X75" s="177">
        <f t="shared" si="24"/>
        <v>0</v>
      </c>
      <c r="Y75" s="177">
        <f t="shared" si="24"/>
        <v>0</v>
      </c>
      <c r="Z75" s="177">
        <f t="shared" si="24"/>
        <v>0</v>
      </c>
      <c r="AA75" s="177">
        <f t="shared" si="24"/>
        <v>0</v>
      </c>
      <c r="AB75" s="177">
        <f t="shared" si="24"/>
        <v>0</v>
      </c>
      <c r="AC75" s="177">
        <f>SUM(AC63:AC74)</f>
        <v>139.35</v>
      </c>
      <c r="AD75" s="167"/>
    </row>
    <row r="76" spans="2:30" ht="28.5" customHeight="1" x14ac:dyDescent="0.25">
      <c r="B76" s="19"/>
      <c r="C76" s="19"/>
      <c r="N76" s="178">
        <f>IFERROR(N75/$H$6,0)</f>
        <v>0</v>
      </c>
      <c r="O76" s="178">
        <f>IFERROR(O75/$H$6,0)</f>
        <v>12.428940568475451</v>
      </c>
      <c r="P76" s="178">
        <f>IFERROR(P75/$H$6,0)</f>
        <v>0</v>
      </c>
      <c r="Q76" s="178">
        <f>IFERROR(Q75/$H$6,0)</f>
        <v>5.5749354005167957</v>
      </c>
      <c r="R76" s="178">
        <f>IFERROR(R75/$H$6,0)</f>
        <v>0</v>
      </c>
      <c r="S76" s="178">
        <f t="shared" ref="S76:AB76" si="25">IFERROR(S75/$H$6,0)</f>
        <v>0</v>
      </c>
      <c r="T76" s="178">
        <f t="shared" si="25"/>
        <v>0</v>
      </c>
      <c r="U76" s="178">
        <f t="shared" si="25"/>
        <v>0</v>
      </c>
      <c r="V76" s="178">
        <f t="shared" si="25"/>
        <v>0</v>
      </c>
      <c r="W76" s="178">
        <f t="shared" si="25"/>
        <v>0</v>
      </c>
      <c r="X76" s="178">
        <f t="shared" si="25"/>
        <v>0</v>
      </c>
      <c r="Y76" s="178">
        <f t="shared" si="25"/>
        <v>0</v>
      </c>
      <c r="Z76" s="178">
        <f t="shared" si="25"/>
        <v>0</v>
      </c>
      <c r="AA76" s="178">
        <f t="shared" si="25"/>
        <v>0</v>
      </c>
      <c r="AB76" s="178">
        <f t="shared" si="25"/>
        <v>0</v>
      </c>
      <c r="AC76" s="178">
        <f>IFERROR(AC75/$H$6,0)</f>
        <v>18.003875968992247</v>
      </c>
      <c r="AD76" s="180" t="s">
        <v>370</v>
      </c>
    </row>
    <row r="77" spans="2:30" ht="15.75" thickBot="1" x14ac:dyDescent="0.3">
      <c r="B77" s="19"/>
      <c r="C77" s="19"/>
      <c r="N77" s="181"/>
      <c r="O77" s="181"/>
      <c r="P77" s="181"/>
      <c r="Q77" s="181"/>
      <c r="R77" s="181"/>
      <c r="S77" s="281"/>
      <c r="T77" s="282"/>
      <c r="U77" s="283"/>
      <c r="V77" s="283"/>
      <c r="W77" s="283"/>
      <c r="X77" s="283"/>
      <c r="Y77" s="283"/>
      <c r="Z77" s="283"/>
      <c r="AA77" s="283"/>
      <c r="AB77" s="284"/>
      <c r="AC77" s="181"/>
      <c r="AD77" s="182"/>
    </row>
    <row r="78" spans="2:30" outlineLevel="1" x14ac:dyDescent="0.25">
      <c r="B78" s="160" t="str">
        <f>IF(C78&gt;0,IFERROR(_xlfn.IFS(D78&lt;=DATE(YEAR('Basisdaten zum Projekt'!$E$12),MONTH('Basisdaten zum Projekt'!$E$12),1),'Basisdaten zum Projekt'!$A$12,D78&lt;=DATE(YEAR('Basisdaten zum Projekt'!$E$13),MONTH('Basisdaten zum Projekt'!$E$13),1),'Basisdaten zum Projekt'!$A$13,D78&lt;=DATE(YEAR('Basisdaten zum Projekt'!$E$14),MONTH('Basisdaten zum Projekt'!$E$14),1),'Basisdaten zum Projekt'!$A$14,D78&lt;=DATE(YEAR('Basisdaten zum Projekt'!$E$15),MONTH('Basisdaten zum Projekt'!$E$15),1),'Basisdaten zum Projekt'!$A$15,D78&lt;=DATE(YEAR('Basisdaten zum Projekt'!$E$16),MONTH('Basisdaten zum Projekt'!$E$16),1),'Basisdaten zum Projekt'!$A$16),""),"")</f>
        <v>P2</v>
      </c>
      <c r="C78" s="160">
        <f>IF(C74&gt;0,C74+1,IF(DATE(YEAR('Basisdaten zum Projekt'!$C$5),MONTH('Basisdaten zum Projekt'!$C$5),1)=D78,1,0))</f>
        <v>22</v>
      </c>
      <c r="D78" s="161">
        <f>DATE(YEAR(D74),MONTH(D74)+1,DAY(D74))</f>
        <v>45292</v>
      </c>
      <c r="E78" s="183"/>
      <c r="F78" s="184">
        <f t="shared" ref="F78:F89" si="26">215/12*E78</f>
        <v>0</v>
      </c>
      <c r="G78" s="185"/>
      <c r="H78" s="183"/>
      <c r="I78" s="184">
        <f t="shared" ref="I78:I89" si="27">215/12*H78</f>
        <v>0</v>
      </c>
      <c r="J78" s="186"/>
      <c r="M78" s="161">
        <f t="shared" si="15"/>
        <v>45292</v>
      </c>
      <c r="N78" s="166"/>
      <c r="O78" s="166"/>
      <c r="P78" s="166"/>
      <c r="Q78" s="166"/>
      <c r="R78" s="166"/>
      <c r="S78" s="166"/>
      <c r="T78" s="166"/>
      <c r="U78" s="166"/>
      <c r="V78" s="166"/>
      <c r="W78" s="166"/>
      <c r="X78" s="166"/>
      <c r="Y78" s="166"/>
      <c r="Z78" s="166"/>
      <c r="AA78" s="166"/>
      <c r="AB78" s="166"/>
      <c r="AC78" s="137">
        <f t="shared" ref="AC78:AC89" si="28">SUM(N78:AB78)</f>
        <v>0</v>
      </c>
      <c r="AD78" s="167"/>
    </row>
    <row r="79" spans="2:30" outlineLevel="1" x14ac:dyDescent="0.25">
      <c r="B79" s="160" t="str">
        <f>IF(C79&gt;0,IFERROR(_xlfn.IFS(D79&lt;=DATE(YEAR('Basisdaten zum Projekt'!$E$12),MONTH('Basisdaten zum Projekt'!$E$12),1),'Basisdaten zum Projekt'!$A$12,D79&lt;=DATE(YEAR('Basisdaten zum Projekt'!$E$13),MONTH('Basisdaten zum Projekt'!$E$13),1),'Basisdaten zum Projekt'!$A$13,D79&lt;=DATE(YEAR('Basisdaten zum Projekt'!$E$14),MONTH('Basisdaten zum Projekt'!$E$14),1),'Basisdaten zum Projekt'!$A$14,D79&lt;=DATE(YEAR('Basisdaten zum Projekt'!$E$15),MONTH('Basisdaten zum Projekt'!$E$15),1),'Basisdaten zum Projekt'!$A$15,D79&lt;=DATE(YEAR('Basisdaten zum Projekt'!$E$16),MONTH('Basisdaten zum Projekt'!$E$16),1),'Basisdaten zum Projekt'!$A$16),""),"")</f>
        <v>P2</v>
      </c>
      <c r="C79" s="160">
        <f>IF(C78&gt;0,C78+1,IF(DATE(YEAR('Basisdaten zum Projekt'!$C$5),MONTH('Basisdaten zum Projekt'!$C$5),1)=D79,1,0))</f>
        <v>23</v>
      </c>
      <c r="D79" s="161">
        <f t="shared" ref="D79:D89" si="29">DATE(YEAR(D78),MONTH(D78)+1,DAY(D78))</f>
        <v>45323</v>
      </c>
      <c r="E79" s="162"/>
      <c r="F79" s="115">
        <f t="shared" si="26"/>
        <v>0</v>
      </c>
      <c r="G79" s="163"/>
      <c r="H79" s="162"/>
      <c r="I79" s="115">
        <f t="shared" si="27"/>
        <v>0</v>
      </c>
      <c r="J79" s="164"/>
      <c r="M79" s="161">
        <f t="shared" si="15"/>
        <v>45323</v>
      </c>
      <c r="N79" s="166"/>
      <c r="O79" s="166"/>
      <c r="P79" s="166"/>
      <c r="Q79" s="166"/>
      <c r="R79" s="166"/>
      <c r="S79" s="166"/>
      <c r="T79" s="166"/>
      <c r="U79" s="166"/>
      <c r="V79" s="166"/>
      <c r="W79" s="166"/>
      <c r="X79" s="166"/>
      <c r="Y79" s="166"/>
      <c r="Z79" s="166"/>
      <c r="AA79" s="166"/>
      <c r="AB79" s="166"/>
      <c r="AC79" s="137">
        <f t="shared" si="28"/>
        <v>0</v>
      </c>
      <c r="AD79" s="167"/>
    </row>
    <row r="80" spans="2:30" outlineLevel="1" x14ac:dyDescent="0.25">
      <c r="B80" s="160" t="str">
        <f>IF(C80&gt;0,IFERROR(_xlfn.IFS(D80&lt;=DATE(YEAR('Basisdaten zum Projekt'!$E$12),MONTH('Basisdaten zum Projekt'!$E$12),1),'Basisdaten zum Projekt'!$A$12,D80&lt;=DATE(YEAR('Basisdaten zum Projekt'!$E$13),MONTH('Basisdaten zum Projekt'!$E$13),1),'Basisdaten zum Projekt'!$A$13,D80&lt;=DATE(YEAR('Basisdaten zum Projekt'!$E$14),MONTH('Basisdaten zum Projekt'!$E$14),1),'Basisdaten zum Projekt'!$A$14,D80&lt;=DATE(YEAR('Basisdaten zum Projekt'!$E$15),MONTH('Basisdaten zum Projekt'!$E$15),1),'Basisdaten zum Projekt'!$A$15,D80&lt;=DATE(YEAR('Basisdaten zum Projekt'!$E$16),MONTH('Basisdaten zum Projekt'!$E$16),1),'Basisdaten zum Projekt'!$A$16),""),"")</f>
        <v>P2</v>
      </c>
      <c r="C80" s="160">
        <f>IF(C79&gt;0,C79+1,IF(DATE(YEAR('Basisdaten zum Projekt'!$C$5),MONTH('Basisdaten zum Projekt'!$C$5),1)=D80,1,0))</f>
        <v>24</v>
      </c>
      <c r="D80" s="161">
        <f t="shared" si="29"/>
        <v>45352</v>
      </c>
      <c r="E80" s="162"/>
      <c r="F80" s="115">
        <f t="shared" si="26"/>
        <v>0</v>
      </c>
      <c r="G80" s="163"/>
      <c r="H80" s="162"/>
      <c r="I80" s="115">
        <f t="shared" si="27"/>
        <v>0</v>
      </c>
      <c r="J80" s="164"/>
      <c r="M80" s="161">
        <f t="shared" si="15"/>
        <v>45352</v>
      </c>
      <c r="N80" s="166"/>
      <c r="O80" s="166"/>
      <c r="P80" s="166"/>
      <c r="Q80" s="166"/>
      <c r="R80" s="166"/>
      <c r="S80" s="166"/>
      <c r="T80" s="166"/>
      <c r="U80" s="166"/>
      <c r="V80" s="166"/>
      <c r="W80" s="166"/>
      <c r="X80" s="166"/>
      <c r="Y80" s="166"/>
      <c r="Z80" s="166"/>
      <c r="AA80" s="166"/>
      <c r="AB80" s="166"/>
      <c r="AC80" s="137">
        <f t="shared" si="28"/>
        <v>0</v>
      </c>
      <c r="AD80" s="167"/>
    </row>
    <row r="81" spans="2:30" outlineLevel="1" x14ac:dyDescent="0.25">
      <c r="B81" s="160" t="str">
        <f>IF(C81&gt;0,IFERROR(_xlfn.IFS(D81&lt;=DATE(YEAR('Basisdaten zum Projekt'!$E$12),MONTH('Basisdaten zum Projekt'!$E$12),1),'Basisdaten zum Projekt'!$A$12,D81&lt;=DATE(YEAR('Basisdaten zum Projekt'!$E$13),MONTH('Basisdaten zum Projekt'!$E$13),1),'Basisdaten zum Projekt'!$A$13,D81&lt;=DATE(YEAR('Basisdaten zum Projekt'!$E$14),MONTH('Basisdaten zum Projekt'!$E$14),1),'Basisdaten zum Projekt'!$A$14,D81&lt;=DATE(YEAR('Basisdaten zum Projekt'!$E$15),MONTH('Basisdaten zum Projekt'!$E$15),1),'Basisdaten zum Projekt'!$A$15,D81&lt;=DATE(YEAR('Basisdaten zum Projekt'!$E$16),MONTH('Basisdaten zum Projekt'!$E$16),1),'Basisdaten zum Projekt'!$A$16),""),"")</f>
        <v>P2</v>
      </c>
      <c r="C81" s="160">
        <f>IF(C80&gt;0,C80+1,IF(DATE(YEAR('Basisdaten zum Projekt'!$C$5),MONTH('Basisdaten zum Projekt'!$C$5),1)=D81,1,0))</f>
        <v>25</v>
      </c>
      <c r="D81" s="161">
        <f t="shared" si="29"/>
        <v>45383</v>
      </c>
      <c r="E81" s="162"/>
      <c r="F81" s="115">
        <f t="shared" si="26"/>
        <v>0</v>
      </c>
      <c r="G81" s="163"/>
      <c r="H81" s="162"/>
      <c r="I81" s="115">
        <f t="shared" si="27"/>
        <v>0</v>
      </c>
      <c r="J81" s="164"/>
      <c r="M81" s="161">
        <f t="shared" si="15"/>
        <v>45383</v>
      </c>
      <c r="N81" s="166"/>
      <c r="O81" s="166"/>
      <c r="P81" s="166"/>
      <c r="Q81" s="166"/>
      <c r="R81" s="166"/>
      <c r="S81" s="166"/>
      <c r="T81" s="166"/>
      <c r="U81" s="166"/>
      <c r="V81" s="166"/>
      <c r="W81" s="166"/>
      <c r="X81" s="166"/>
      <c r="Y81" s="166"/>
      <c r="Z81" s="166"/>
      <c r="AA81" s="166"/>
      <c r="AB81" s="166"/>
      <c r="AC81" s="137">
        <f t="shared" si="28"/>
        <v>0</v>
      </c>
      <c r="AD81" s="167"/>
    </row>
    <row r="82" spans="2:30" outlineLevel="1" x14ac:dyDescent="0.25">
      <c r="B82" s="160" t="str">
        <f>IF(C82&gt;0,IFERROR(_xlfn.IFS(D82&lt;=DATE(YEAR('Basisdaten zum Projekt'!$E$12),MONTH('Basisdaten zum Projekt'!$E$12),1),'Basisdaten zum Projekt'!$A$12,D82&lt;=DATE(YEAR('Basisdaten zum Projekt'!$E$13),MONTH('Basisdaten zum Projekt'!$E$13),1),'Basisdaten zum Projekt'!$A$13,D82&lt;=DATE(YEAR('Basisdaten zum Projekt'!$E$14),MONTH('Basisdaten zum Projekt'!$E$14),1),'Basisdaten zum Projekt'!$A$14,D82&lt;=DATE(YEAR('Basisdaten zum Projekt'!$E$15),MONTH('Basisdaten zum Projekt'!$E$15),1),'Basisdaten zum Projekt'!$A$15,D82&lt;=DATE(YEAR('Basisdaten zum Projekt'!$E$16),MONTH('Basisdaten zum Projekt'!$E$16),1),'Basisdaten zum Projekt'!$A$16),""),"")</f>
        <v>P2</v>
      </c>
      <c r="C82" s="160">
        <f>IF(C81&gt;0,C81+1,IF(DATE(YEAR('Basisdaten zum Projekt'!$C$5),MONTH('Basisdaten zum Projekt'!$C$5),1)=D82,1,0))</f>
        <v>26</v>
      </c>
      <c r="D82" s="161">
        <f t="shared" si="29"/>
        <v>45413</v>
      </c>
      <c r="E82" s="162"/>
      <c r="F82" s="115">
        <f t="shared" si="26"/>
        <v>0</v>
      </c>
      <c r="G82" s="163"/>
      <c r="H82" s="162"/>
      <c r="I82" s="115">
        <f t="shared" si="27"/>
        <v>0</v>
      </c>
      <c r="J82" s="164"/>
      <c r="M82" s="161">
        <f t="shared" si="15"/>
        <v>45413</v>
      </c>
      <c r="N82" s="166"/>
      <c r="O82" s="166"/>
      <c r="P82" s="166"/>
      <c r="Q82" s="166"/>
      <c r="R82" s="166"/>
      <c r="S82" s="166"/>
      <c r="T82" s="166"/>
      <c r="U82" s="166"/>
      <c r="V82" s="166"/>
      <c r="W82" s="166"/>
      <c r="X82" s="166"/>
      <c r="Y82" s="166"/>
      <c r="Z82" s="166"/>
      <c r="AA82" s="166"/>
      <c r="AB82" s="166"/>
      <c r="AC82" s="137">
        <f t="shared" si="28"/>
        <v>0</v>
      </c>
      <c r="AD82" s="167"/>
    </row>
    <row r="83" spans="2:30" outlineLevel="1" x14ac:dyDescent="0.25">
      <c r="B83" s="160" t="str">
        <f>IF(C83&gt;0,IFERROR(_xlfn.IFS(D83&lt;=DATE(YEAR('Basisdaten zum Projekt'!$E$12),MONTH('Basisdaten zum Projekt'!$E$12),1),'Basisdaten zum Projekt'!$A$12,D83&lt;=DATE(YEAR('Basisdaten zum Projekt'!$E$13),MONTH('Basisdaten zum Projekt'!$E$13),1),'Basisdaten zum Projekt'!$A$13,D83&lt;=DATE(YEAR('Basisdaten zum Projekt'!$E$14),MONTH('Basisdaten zum Projekt'!$E$14),1),'Basisdaten zum Projekt'!$A$14,D83&lt;=DATE(YEAR('Basisdaten zum Projekt'!$E$15),MONTH('Basisdaten zum Projekt'!$E$15),1),'Basisdaten zum Projekt'!$A$15,D83&lt;=DATE(YEAR('Basisdaten zum Projekt'!$E$16),MONTH('Basisdaten zum Projekt'!$E$16),1),'Basisdaten zum Projekt'!$A$16),""),"")</f>
        <v>P2</v>
      </c>
      <c r="C83" s="160">
        <f>IF(C82&gt;0,C82+1,IF(DATE(YEAR('Basisdaten zum Projekt'!$C$5),MONTH('Basisdaten zum Projekt'!$C$5),1)=D83,1,0))</f>
        <v>27</v>
      </c>
      <c r="D83" s="161">
        <f t="shared" si="29"/>
        <v>45444</v>
      </c>
      <c r="E83" s="162"/>
      <c r="F83" s="115">
        <f t="shared" si="26"/>
        <v>0</v>
      </c>
      <c r="G83" s="163"/>
      <c r="H83" s="162"/>
      <c r="I83" s="115">
        <f t="shared" si="27"/>
        <v>0</v>
      </c>
      <c r="J83" s="164"/>
      <c r="M83" s="161">
        <f t="shared" si="15"/>
        <v>45444</v>
      </c>
      <c r="N83" s="166"/>
      <c r="O83" s="166"/>
      <c r="P83" s="166"/>
      <c r="Q83" s="166"/>
      <c r="R83" s="166"/>
      <c r="S83" s="166"/>
      <c r="T83" s="166"/>
      <c r="U83" s="166"/>
      <c r="V83" s="166"/>
      <c r="W83" s="166"/>
      <c r="X83" s="166"/>
      <c r="Y83" s="166"/>
      <c r="Z83" s="166"/>
      <c r="AA83" s="166"/>
      <c r="AB83" s="166"/>
      <c r="AC83" s="137">
        <f t="shared" si="28"/>
        <v>0</v>
      </c>
      <c r="AD83" s="167"/>
    </row>
    <row r="84" spans="2:30" outlineLevel="1" x14ac:dyDescent="0.25">
      <c r="B84" s="160" t="str">
        <f>IF(C84&gt;0,IFERROR(_xlfn.IFS(D84&lt;=DATE(YEAR('Basisdaten zum Projekt'!$E$12),MONTH('Basisdaten zum Projekt'!$E$12),1),'Basisdaten zum Projekt'!$A$12,D84&lt;=DATE(YEAR('Basisdaten zum Projekt'!$E$13),MONTH('Basisdaten zum Projekt'!$E$13),1),'Basisdaten zum Projekt'!$A$13,D84&lt;=DATE(YEAR('Basisdaten zum Projekt'!$E$14),MONTH('Basisdaten zum Projekt'!$E$14),1),'Basisdaten zum Projekt'!$A$14,D84&lt;=DATE(YEAR('Basisdaten zum Projekt'!$E$15),MONTH('Basisdaten zum Projekt'!$E$15),1),'Basisdaten zum Projekt'!$A$15,D84&lt;=DATE(YEAR('Basisdaten zum Projekt'!$E$16),MONTH('Basisdaten zum Projekt'!$E$16),1),'Basisdaten zum Projekt'!$A$16),""),"")</f>
        <v>P2</v>
      </c>
      <c r="C84" s="160">
        <f>IF(C83&gt;0,C83+1,IF(DATE(YEAR('Basisdaten zum Projekt'!$C$5),MONTH('Basisdaten zum Projekt'!$C$5),1)=D84,1,0))</f>
        <v>28</v>
      </c>
      <c r="D84" s="161">
        <f t="shared" si="29"/>
        <v>45474</v>
      </c>
      <c r="E84" s="162"/>
      <c r="F84" s="115">
        <f t="shared" si="26"/>
        <v>0</v>
      </c>
      <c r="G84" s="163"/>
      <c r="H84" s="162"/>
      <c r="I84" s="115">
        <f t="shared" si="27"/>
        <v>0</v>
      </c>
      <c r="J84" s="164"/>
      <c r="M84" s="161">
        <f t="shared" si="15"/>
        <v>45474</v>
      </c>
      <c r="N84" s="166"/>
      <c r="O84" s="166"/>
      <c r="P84" s="166"/>
      <c r="Q84" s="166"/>
      <c r="R84" s="166"/>
      <c r="S84" s="166"/>
      <c r="T84" s="166"/>
      <c r="U84" s="166"/>
      <c r="V84" s="166"/>
      <c r="W84" s="166"/>
      <c r="X84" s="166"/>
      <c r="Y84" s="166"/>
      <c r="Z84" s="166"/>
      <c r="AA84" s="166"/>
      <c r="AB84" s="166"/>
      <c r="AC84" s="137">
        <f t="shared" si="28"/>
        <v>0</v>
      </c>
      <c r="AD84" s="167"/>
    </row>
    <row r="85" spans="2:30" outlineLevel="1" x14ac:dyDescent="0.25">
      <c r="B85" s="160" t="str">
        <f>IF(C85&gt;0,IFERROR(_xlfn.IFS(D85&lt;=DATE(YEAR('Basisdaten zum Projekt'!$E$12),MONTH('Basisdaten zum Projekt'!$E$12),1),'Basisdaten zum Projekt'!$A$12,D85&lt;=DATE(YEAR('Basisdaten zum Projekt'!$E$13),MONTH('Basisdaten zum Projekt'!$E$13),1),'Basisdaten zum Projekt'!$A$13,D85&lt;=DATE(YEAR('Basisdaten zum Projekt'!$E$14),MONTH('Basisdaten zum Projekt'!$E$14),1),'Basisdaten zum Projekt'!$A$14,D85&lt;=DATE(YEAR('Basisdaten zum Projekt'!$E$15),MONTH('Basisdaten zum Projekt'!$E$15),1),'Basisdaten zum Projekt'!$A$15,D85&lt;=DATE(YEAR('Basisdaten zum Projekt'!$E$16),MONTH('Basisdaten zum Projekt'!$E$16),1),'Basisdaten zum Projekt'!$A$16),""),"")</f>
        <v>P2</v>
      </c>
      <c r="C85" s="160">
        <f>IF(C84&gt;0,C84+1,IF(DATE(YEAR('Basisdaten zum Projekt'!$C$5),MONTH('Basisdaten zum Projekt'!$C$5),1)=D85,1,0))</f>
        <v>29</v>
      </c>
      <c r="D85" s="161">
        <f t="shared" si="29"/>
        <v>45505</v>
      </c>
      <c r="E85" s="162"/>
      <c r="F85" s="115">
        <f t="shared" si="26"/>
        <v>0</v>
      </c>
      <c r="G85" s="163"/>
      <c r="H85" s="162"/>
      <c r="I85" s="115">
        <f t="shared" si="27"/>
        <v>0</v>
      </c>
      <c r="J85" s="164"/>
      <c r="M85" s="161">
        <f t="shared" si="15"/>
        <v>45505</v>
      </c>
      <c r="N85" s="166"/>
      <c r="O85" s="166"/>
      <c r="P85" s="166"/>
      <c r="Q85" s="166"/>
      <c r="R85" s="166"/>
      <c r="S85" s="166"/>
      <c r="T85" s="166"/>
      <c r="U85" s="166"/>
      <c r="V85" s="166"/>
      <c r="W85" s="166"/>
      <c r="X85" s="166"/>
      <c r="Y85" s="166"/>
      <c r="Z85" s="166"/>
      <c r="AA85" s="166"/>
      <c r="AB85" s="166"/>
      <c r="AC85" s="137">
        <f t="shared" si="28"/>
        <v>0</v>
      </c>
      <c r="AD85" s="167"/>
    </row>
    <row r="86" spans="2:30" outlineLevel="1" x14ac:dyDescent="0.25">
      <c r="B86" s="160" t="str">
        <f>IF(C86&gt;0,IFERROR(_xlfn.IFS(D86&lt;=DATE(YEAR('Basisdaten zum Projekt'!$E$12),MONTH('Basisdaten zum Projekt'!$E$12),1),'Basisdaten zum Projekt'!$A$12,D86&lt;=DATE(YEAR('Basisdaten zum Projekt'!$E$13),MONTH('Basisdaten zum Projekt'!$E$13),1),'Basisdaten zum Projekt'!$A$13,D86&lt;=DATE(YEAR('Basisdaten zum Projekt'!$E$14),MONTH('Basisdaten zum Projekt'!$E$14),1),'Basisdaten zum Projekt'!$A$14,D86&lt;=DATE(YEAR('Basisdaten zum Projekt'!$E$15),MONTH('Basisdaten zum Projekt'!$E$15),1),'Basisdaten zum Projekt'!$A$15,D86&lt;=DATE(YEAR('Basisdaten zum Projekt'!$E$16),MONTH('Basisdaten zum Projekt'!$E$16),1),'Basisdaten zum Projekt'!$A$16),""),"")</f>
        <v>P2</v>
      </c>
      <c r="C86" s="160">
        <f>IF(C85&gt;0,C85+1,IF(DATE(YEAR('Basisdaten zum Projekt'!$C$5),MONTH('Basisdaten zum Projekt'!$C$5),1)=D86,1,0))</f>
        <v>30</v>
      </c>
      <c r="D86" s="161">
        <f t="shared" si="29"/>
        <v>45536</v>
      </c>
      <c r="E86" s="162"/>
      <c r="F86" s="115">
        <f t="shared" si="26"/>
        <v>0</v>
      </c>
      <c r="G86" s="163"/>
      <c r="H86" s="162"/>
      <c r="I86" s="115">
        <f t="shared" si="27"/>
        <v>0</v>
      </c>
      <c r="J86" s="164"/>
      <c r="M86" s="161">
        <f t="shared" si="15"/>
        <v>45536</v>
      </c>
      <c r="N86" s="166"/>
      <c r="O86" s="166"/>
      <c r="P86" s="166"/>
      <c r="Q86" s="166"/>
      <c r="R86" s="166"/>
      <c r="S86" s="166"/>
      <c r="T86" s="166"/>
      <c r="U86" s="166"/>
      <c r="V86" s="166"/>
      <c r="W86" s="166"/>
      <c r="X86" s="166"/>
      <c r="Y86" s="166"/>
      <c r="Z86" s="166"/>
      <c r="AA86" s="166"/>
      <c r="AB86" s="166"/>
      <c r="AC86" s="137">
        <f t="shared" si="28"/>
        <v>0</v>
      </c>
      <c r="AD86" s="167"/>
    </row>
    <row r="87" spans="2:30" outlineLevel="1" x14ac:dyDescent="0.25">
      <c r="B87" s="160" t="str">
        <f>IF(C87&gt;0,IFERROR(_xlfn.IFS(D87&lt;=DATE(YEAR('Basisdaten zum Projekt'!$E$12),MONTH('Basisdaten zum Projekt'!$E$12),1),'Basisdaten zum Projekt'!$A$12,D87&lt;=DATE(YEAR('Basisdaten zum Projekt'!$E$13),MONTH('Basisdaten zum Projekt'!$E$13),1),'Basisdaten zum Projekt'!$A$13,D87&lt;=DATE(YEAR('Basisdaten zum Projekt'!$E$14),MONTH('Basisdaten zum Projekt'!$E$14),1),'Basisdaten zum Projekt'!$A$14,D87&lt;=DATE(YEAR('Basisdaten zum Projekt'!$E$15),MONTH('Basisdaten zum Projekt'!$E$15),1),'Basisdaten zum Projekt'!$A$15,D87&lt;=DATE(YEAR('Basisdaten zum Projekt'!$E$16),MONTH('Basisdaten zum Projekt'!$E$16),1),'Basisdaten zum Projekt'!$A$16),""),"")</f>
        <v>P2</v>
      </c>
      <c r="C87" s="160">
        <f>IF(C86&gt;0,C86+1,IF(DATE(YEAR('Basisdaten zum Projekt'!$C$5),MONTH('Basisdaten zum Projekt'!$C$5),1)=D87,1,0))</f>
        <v>31</v>
      </c>
      <c r="D87" s="161">
        <f t="shared" si="29"/>
        <v>45566</v>
      </c>
      <c r="E87" s="162"/>
      <c r="F87" s="115">
        <f t="shared" si="26"/>
        <v>0</v>
      </c>
      <c r="G87" s="163"/>
      <c r="H87" s="162"/>
      <c r="I87" s="115">
        <f t="shared" si="27"/>
        <v>0</v>
      </c>
      <c r="J87" s="164"/>
      <c r="M87" s="161">
        <f t="shared" si="15"/>
        <v>45566</v>
      </c>
      <c r="N87" s="166"/>
      <c r="O87" s="166"/>
      <c r="P87" s="166"/>
      <c r="Q87" s="166"/>
      <c r="R87" s="166"/>
      <c r="S87" s="166"/>
      <c r="T87" s="166"/>
      <c r="U87" s="166"/>
      <c r="V87" s="166"/>
      <c r="W87" s="166"/>
      <c r="X87" s="166"/>
      <c r="Y87" s="166"/>
      <c r="Z87" s="166"/>
      <c r="AA87" s="166"/>
      <c r="AB87" s="166"/>
      <c r="AC87" s="137">
        <f t="shared" si="28"/>
        <v>0</v>
      </c>
      <c r="AD87" s="167"/>
    </row>
    <row r="88" spans="2:30" outlineLevel="1" x14ac:dyDescent="0.25">
      <c r="B88" s="160" t="str">
        <f>IF(C88&gt;0,IFERROR(_xlfn.IFS(D88&lt;=DATE(YEAR('Basisdaten zum Projekt'!$E$12),MONTH('Basisdaten zum Projekt'!$E$12),1),'Basisdaten zum Projekt'!$A$12,D88&lt;=DATE(YEAR('Basisdaten zum Projekt'!$E$13),MONTH('Basisdaten zum Projekt'!$E$13),1),'Basisdaten zum Projekt'!$A$13,D88&lt;=DATE(YEAR('Basisdaten zum Projekt'!$E$14),MONTH('Basisdaten zum Projekt'!$E$14),1),'Basisdaten zum Projekt'!$A$14,D88&lt;=DATE(YEAR('Basisdaten zum Projekt'!$E$15),MONTH('Basisdaten zum Projekt'!$E$15),1),'Basisdaten zum Projekt'!$A$15,D88&lt;=DATE(YEAR('Basisdaten zum Projekt'!$E$16),MONTH('Basisdaten zum Projekt'!$E$16),1),'Basisdaten zum Projekt'!$A$16),""),"")</f>
        <v>P2</v>
      </c>
      <c r="C88" s="160">
        <f>IF(C87&gt;0,C87+1,IF(DATE(YEAR('Basisdaten zum Projekt'!$C$5),MONTH('Basisdaten zum Projekt'!$C$5),1)=D88,1,0))</f>
        <v>32</v>
      </c>
      <c r="D88" s="161">
        <f t="shared" si="29"/>
        <v>45597</v>
      </c>
      <c r="E88" s="162"/>
      <c r="F88" s="115">
        <f t="shared" si="26"/>
        <v>0</v>
      </c>
      <c r="G88" s="163"/>
      <c r="H88" s="162"/>
      <c r="I88" s="115">
        <f t="shared" si="27"/>
        <v>0</v>
      </c>
      <c r="J88" s="164"/>
      <c r="M88" s="161">
        <f t="shared" si="15"/>
        <v>45597</v>
      </c>
      <c r="N88" s="166"/>
      <c r="O88" s="166"/>
      <c r="P88" s="166"/>
      <c r="Q88" s="166"/>
      <c r="R88" s="166"/>
      <c r="S88" s="166"/>
      <c r="T88" s="166"/>
      <c r="U88" s="166"/>
      <c r="V88" s="166"/>
      <c r="W88" s="166"/>
      <c r="X88" s="166"/>
      <c r="Y88" s="166"/>
      <c r="Z88" s="166"/>
      <c r="AA88" s="166"/>
      <c r="AB88" s="166"/>
      <c r="AC88" s="137">
        <f t="shared" si="28"/>
        <v>0</v>
      </c>
      <c r="AD88" s="167"/>
    </row>
    <row r="89" spans="2:30" outlineLevel="1" x14ac:dyDescent="0.25">
      <c r="B89" s="160" t="str">
        <f>IF(C89&gt;0,IFERROR(_xlfn.IFS(D89&lt;=DATE(YEAR('Basisdaten zum Projekt'!$E$12),MONTH('Basisdaten zum Projekt'!$E$12),1),'Basisdaten zum Projekt'!$A$12,D89&lt;=DATE(YEAR('Basisdaten zum Projekt'!$E$13),MONTH('Basisdaten zum Projekt'!$E$13),1),'Basisdaten zum Projekt'!$A$13,D89&lt;=DATE(YEAR('Basisdaten zum Projekt'!$E$14),MONTH('Basisdaten zum Projekt'!$E$14),1),'Basisdaten zum Projekt'!$A$14,D89&lt;=DATE(YEAR('Basisdaten zum Projekt'!$E$15),MONTH('Basisdaten zum Projekt'!$E$15),1),'Basisdaten zum Projekt'!$A$15,D89&lt;=DATE(YEAR('Basisdaten zum Projekt'!$E$16),MONTH('Basisdaten zum Projekt'!$E$16),1),'Basisdaten zum Projekt'!$A$16),""),"")</f>
        <v>P2</v>
      </c>
      <c r="C89" s="160">
        <f>IF(C88&gt;0,C88+1,IF(DATE(YEAR('Basisdaten zum Projekt'!$C$5),MONTH('Basisdaten zum Projekt'!$C$5),1)=D89,1,0))</f>
        <v>33</v>
      </c>
      <c r="D89" s="161">
        <f t="shared" si="29"/>
        <v>45627</v>
      </c>
      <c r="E89" s="162"/>
      <c r="F89" s="115">
        <f t="shared" si="26"/>
        <v>0</v>
      </c>
      <c r="G89" s="163"/>
      <c r="H89" s="162"/>
      <c r="I89" s="115">
        <f t="shared" si="27"/>
        <v>0</v>
      </c>
      <c r="J89" s="164"/>
      <c r="M89" s="161">
        <f t="shared" si="15"/>
        <v>45627</v>
      </c>
      <c r="N89" s="166"/>
      <c r="O89" s="166"/>
      <c r="P89" s="166"/>
      <c r="Q89" s="166"/>
      <c r="R89" s="166"/>
      <c r="S89" s="166"/>
      <c r="T89" s="166"/>
      <c r="U89" s="166"/>
      <c r="V89" s="166"/>
      <c r="W89" s="166"/>
      <c r="X89" s="166"/>
      <c r="Y89" s="166"/>
      <c r="Z89" s="166"/>
      <c r="AA89" s="166"/>
      <c r="AB89" s="166"/>
      <c r="AC89" s="137">
        <f t="shared" si="28"/>
        <v>0</v>
      </c>
      <c r="AD89" s="167"/>
    </row>
    <row r="90" spans="2:30" ht="15.75" thickBot="1" x14ac:dyDescent="0.3">
      <c r="B90" s="169"/>
      <c r="C90" s="170"/>
      <c r="D90" s="171">
        <f>D89</f>
        <v>45627</v>
      </c>
      <c r="E90" s="172"/>
      <c r="F90" s="173">
        <f>SUM(F78:F89)</f>
        <v>0</v>
      </c>
      <c r="G90" s="174">
        <f>SUM(G78:G89)</f>
        <v>0</v>
      </c>
      <c r="H90" s="187"/>
      <c r="I90" s="173">
        <f>SUM(I78:I89)</f>
        <v>0</v>
      </c>
      <c r="J90" s="174">
        <f>SUM(J78:J89)</f>
        <v>0</v>
      </c>
      <c r="M90" s="171">
        <f t="shared" si="15"/>
        <v>45627</v>
      </c>
      <c r="N90" s="177">
        <f>SUM(N78:N89)</f>
        <v>0</v>
      </c>
      <c r="O90" s="177">
        <f>SUM(O78:O89)</f>
        <v>0</v>
      </c>
      <c r="P90" s="177">
        <f>SUM(P78:P89)</f>
        <v>0</v>
      </c>
      <c r="Q90" s="177">
        <f>SUM(Q78:Q89)</f>
        <v>0</v>
      </c>
      <c r="R90" s="177">
        <f>SUM(R78:R89)</f>
        <v>0</v>
      </c>
      <c r="S90" s="177">
        <f t="shared" ref="S90:AB90" si="30">SUM(S78:S89)</f>
        <v>0</v>
      </c>
      <c r="T90" s="177">
        <f t="shared" si="30"/>
        <v>0</v>
      </c>
      <c r="U90" s="177">
        <f t="shared" si="30"/>
        <v>0</v>
      </c>
      <c r="V90" s="177">
        <f t="shared" si="30"/>
        <v>0</v>
      </c>
      <c r="W90" s="177">
        <f t="shared" si="30"/>
        <v>0</v>
      </c>
      <c r="X90" s="177">
        <f t="shared" si="30"/>
        <v>0</v>
      </c>
      <c r="Y90" s="177">
        <f t="shared" si="30"/>
        <v>0</v>
      </c>
      <c r="Z90" s="177">
        <f t="shared" si="30"/>
        <v>0</v>
      </c>
      <c r="AA90" s="177">
        <f t="shared" si="30"/>
        <v>0</v>
      </c>
      <c r="AB90" s="177">
        <f t="shared" si="30"/>
        <v>0</v>
      </c>
      <c r="AC90" s="177">
        <f>SUM(AC78:AC89)</f>
        <v>0</v>
      </c>
      <c r="AD90" s="167"/>
    </row>
    <row r="91" spans="2:30" ht="28.5" customHeight="1" x14ac:dyDescent="0.25">
      <c r="B91" s="19"/>
      <c r="C91" s="19"/>
      <c r="N91" s="178">
        <f>IFERROR(N90/$H$6,0)</f>
        <v>0</v>
      </c>
      <c r="O91" s="178">
        <f>IFERROR(O90/$H$6,0)</f>
        <v>0</v>
      </c>
      <c r="P91" s="178">
        <f>IFERROR(P90/$H$6,0)</f>
        <v>0</v>
      </c>
      <c r="Q91" s="178">
        <f>IFERROR(Q90/$H$6,0)</f>
        <v>0</v>
      </c>
      <c r="R91" s="178">
        <f>IFERROR(R90/$H$6,0)</f>
        <v>0</v>
      </c>
      <c r="S91" s="178">
        <f t="shared" ref="S91:AB91" si="31">IFERROR(S90/$H$6,0)</f>
        <v>0</v>
      </c>
      <c r="T91" s="178">
        <f t="shared" si="31"/>
        <v>0</v>
      </c>
      <c r="U91" s="178">
        <f t="shared" si="31"/>
        <v>0</v>
      </c>
      <c r="V91" s="178">
        <f t="shared" si="31"/>
        <v>0</v>
      </c>
      <c r="W91" s="178">
        <f t="shared" si="31"/>
        <v>0</v>
      </c>
      <c r="X91" s="178">
        <f t="shared" si="31"/>
        <v>0</v>
      </c>
      <c r="Y91" s="178">
        <f t="shared" si="31"/>
        <v>0</v>
      </c>
      <c r="Z91" s="178">
        <f t="shared" si="31"/>
        <v>0</v>
      </c>
      <c r="AA91" s="178">
        <f t="shared" si="31"/>
        <v>0</v>
      </c>
      <c r="AB91" s="178">
        <f t="shared" si="31"/>
        <v>0</v>
      </c>
      <c r="AC91" s="178">
        <f>IFERROR(AC90/$H$6,0)</f>
        <v>0</v>
      </c>
      <c r="AD91" s="180" t="s">
        <v>370</v>
      </c>
    </row>
    <row r="92" spans="2:30" ht="15.75" thickBot="1" x14ac:dyDescent="0.3">
      <c r="B92" s="19"/>
      <c r="C92" s="19"/>
      <c r="N92" s="181"/>
      <c r="O92" s="181"/>
      <c r="P92" s="181"/>
      <c r="Q92" s="181"/>
      <c r="R92" s="181"/>
      <c r="S92" s="281"/>
      <c r="T92" s="282"/>
      <c r="U92" s="283"/>
      <c r="V92" s="283"/>
      <c r="W92" s="283"/>
      <c r="X92" s="283"/>
      <c r="Y92" s="283"/>
      <c r="Z92" s="283"/>
      <c r="AA92" s="283"/>
      <c r="AB92" s="284"/>
      <c r="AC92" s="181"/>
      <c r="AD92" s="182"/>
    </row>
    <row r="93" spans="2:30" outlineLevel="1" x14ac:dyDescent="0.25">
      <c r="B93" s="160" t="str">
        <f>IF(C93&gt;0,IFERROR(_xlfn.IFS(D93&lt;=DATE(YEAR('Basisdaten zum Projekt'!$E$12),MONTH('Basisdaten zum Projekt'!$E$12),1),'Basisdaten zum Projekt'!$A$12,D93&lt;=DATE(YEAR('Basisdaten zum Projekt'!$E$13),MONTH('Basisdaten zum Projekt'!$E$13),1),'Basisdaten zum Projekt'!$A$13,D93&lt;=DATE(YEAR('Basisdaten zum Projekt'!$E$14),MONTH('Basisdaten zum Projekt'!$E$14),1),'Basisdaten zum Projekt'!$A$14,D93&lt;=DATE(YEAR('Basisdaten zum Projekt'!$E$15),MONTH('Basisdaten zum Projekt'!$E$15),1),'Basisdaten zum Projekt'!$A$15,D93&lt;=DATE(YEAR('Basisdaten zum Projekt'!$E$16),MONTH('Basisdaten zum Projekt'!$E$16),1),'Basisdaten zum Projekt'!$A$16),""),"")</f>
        <v>P2</v>
      </c>
      <c r="C93" s="160">
        <f>IF(C89&gt;0,C89+1,IF(DATE(YEAR('Basisdaten zum Projekt'!$C$5),MONTH('Basisdaten zum Projekt'!$C$5),1)=D93,1,0))</f>
        <v>34</v>
      </c>
      <c r="D93" s="161">
        <f>DATE(YEAR(D89),MONTH(D89)+1,DAY(D89))</f>
        <v>45658</v>
      </c>
      <c r="E93" s="183"/>
      <c r="F93" s="184">
        <f t="shared" ref="F93:F104" si="32">215/12*E93</f>
        <v>0</v>
      </c>
      <c r="G93" s="185"/>
      <c r="H93" s="183"/>
      <c r="I93" s="184">
        <f t="shared" ref="I93:I104" si="33">215/12*H93</f>
        <v>0</v>
      </c>
      <c r="J93" s="186"/>
      <c r="M93" s="161">
        <f t="shared" si="15"/>
        <v>45658</v>
      </c>
      <c r="N93" s="166"/>
      <c r="O93" s="166"/>
      <c r="P93" s="166"/>
      <c r="Q93" s="166"/>
      <c r="R93" s="166"/>
      <c r="S93" s="166"/>
      <c r="T93" s="166"/>
      <c r="U93" s="166"/>
      <c r="V93" s="166"/>
      <c r="W93" s="166"/>
      <c r="X93" s="166"/>
      <c r="Y93" s="166"/>
      <c r="Z93" s="166"/>
      <c r="AA93" s="166"/>
      <c r="AB93" s="166"/>
      <c r="AC93" s="137">
        <f t="shared" ref="AC93:AC104" si="34">SUM(N93:AB93)</f>
        <v>0</v>
      </c>
      <c r="AD93" s="167"/>
    </row>
    <row r="94" spans="2:30" outlineLevel="1" x14ac:dyDescent="0.25">
      <c r="B94" s="160" t="str">
        <f>IF(C94&gt;0,IFERROR(_xlfn.IFS(D94&lt;=DATE(YEAR('Basisdaten zum Projekt'!$E$12),MONTH('Basisdaten zum Projekt'!$E$12),1),'Basisdaten zum Projekt'!$A$12,D94&lt;=DATE(YEAR('Basisdaten zum Projekt'!$E$13),MONTH('Basisdaten zum Projekt'!$E$13),1),'Basisdaten zum Projekt'!$A$13,D94&lt;=DATE(YEAR('Basisdaten zum Projekt'!$E$14),MONTH('Basisdaten zum Projekt'!$E$14),1),'Basisdaten zum Projekt'!$A$14,D94&lt;=DATE(YEAR('Basisdaten zum Projekt'!$E$15),MONTH('Basisdaten zum Projekt'!$E$15),1),'Basisdaten zum Projekt'!$A$15,D94&lt;=DATE(YEAR('Basisdaten zum Projekt'!$E$16),MONTH('Basisdaten zum Projekt'!$E$16),1),'Basisdaten zum Projekt'!$A$16),""),"")</f>
        <v>P2</v>
      </c>
      <c r="C94" s="160">
        <f>IF(C93&gt;0,C93+1,IF(DATE(YEAR('Basisdaten zum Projekt'!$C$5),MONTH('Basisdaten zum Projekt'!$C$5),1)=D94,1,0))</f>
        <v>35</v>
      </c>
      <c r="D94" s="161">
        <f t="shared" ref="D94:D104" si="35">DATE(YEAR(D93),MONTH(D93)+1,DAY(D93))</f>
        <v>45689</v>
      </c>
      <c r="E94" s="162"/>
      <c r="F94" s="115">
        <f t="shared" si="32"/>
        <v>0</v>
      </c>
      <c r="G94" s="163"/>
      <c r="H94" s="162"/>
      <c r="I94" s="115">
        <f t="shared" si="33"/>
        <v>0</v>
      </c>
      <c r="J94" s="164"/>
      <c r="M94" s="161">
        <f t="shared" si="15"/>
        <v>45689</v>
      </c>
      <c r="N94" s="166"/>
      <c r="O94" s="166"/>
      <c r="P94" s="166"/>
      <c r="Q94" s="166"/>
      <c r="R94" s="166"/>
      <c r="S94" s="166"/>
      <c r="T94" s="166"/>
      <c r="U94" s="166"/>
      <c r="V94" s="166"/>
      <c r="W94" s="166"/>
      <c r="X94" s="166"/>
      <c r="Y94" s="166"/>
      <c r="Z94" s="166"/>
      <c r="AA94" s="166"/>
      <c r="AB94" s="166"/>
      <c r="AC94" s="137">
        <f t="shared" si="34"/>
        <v>0</v>
      </c>
      <c r="AD94" s="167"/>
    </row>
    <row r="95" spans="2:30" outlineLevel="1" x14ac:dyDescent="0.25">
      <c r="B95" s="160" t="str">
        <f>IF(C95&gt;0,IFERROR(_xlfn.IFS(D95&lt;=DATE(YEAR('Basisdaten zum Projekt'!$E$12),MONTH('Basisdaten zum Projekt'!$E$12),1),'Basisdaten zum Projekt'!$A$12,D95&lt;=DATE(YEAR('Basisdaten zum Projekt'!$E$13),MONTH('Basisdaten zum Projekt'!$E$13),1),'Basisdaten zum Projekt'!$A$13,D95&lt;=DATE(YEAR('Basisdaten zum Projekt'!$E$14),MONTH('Basisdaten zum Projekt'!$E$14),1),'Basisdaten zum Projekt'!$A$14,D95&lt;=DATE(YEAR('Basisdaten zum Projekt'!$E$15),MONTH('Basisdaten zum Projekt'!$E$15),1),'Basisdaten zum Projekt'!$A$15,D95&lt;=DATE(YEAR('Basisdaten zum Projekt'!$E$16),MONTH('Basisdaten zum Projekt'!$E$16),1),'Basisdaten zum Projekt'!$A$16),""),"")</f>
        <v>P2</v>
      </c>
      <c r="C95" s="160">
        <f>IF(C94&gt;0,C94+1,IF(DATE(YEAR('Basisdaten zum Projekt'!$C$5),MONTH('Basisdaten zum Projekt'!$C$5),1)=D95,1,0))</f>
        <v>36</v>
      </c>
      <c r="D95" s="161">
        <f t="shared" si="35"/>
        <v>45717</v>
      </c>
      <c r="E95" s="162"/>
      <c r="F95" s="115">
        <f t="shared" si="32"/>
        <v>0</v>
      </c>
      <c r="G95" s="163"/>
      <c r="H95" s="162"/>
      <c r="I95" s="115">
        <f t="shared" si="33"/>
        <v>0</v>
      </c>
      <c r="J95" s="164"/>
      <c r="M95" s="161">
        <f t="shared" si="15"/>
        <v>45717</v>
      </c>
      <c r="N95" s="166"/>
      <c r="O95" s="166"/>
      <c r="P95" s="166"/>
      <c r="Q95" s="166"/>
      <c r="R95" s="166"/>
      <c r="S95" s="166"/>
      <c r="T95" s="166"/>
      <c r="U95" s="166"/>
      <c r="V95" s="166"/>
      <c r="W95" s="166"/>
      <c r="X95" s="166"/>
      <c r="Y95" s="166"/>
      <c r="Z95" s="166"/>
      <c r="AA95" s="166"/>
      <c r="AB95" s="166"/>
      <c r="AC95" s="137">
        <f t="shared" si="34"/>
        <v>0</v>
      </c>
      <c r="AD95" s="167"/>
    </row>
    <row r="96" spans="2:30" outlineLevel="1" x14ac:dyDescent="0.25">
      <c r="B96" s="160" t="str">
        <f>IF(C96&gt;0,IFERROR(_xlfn.IFS(D96&lt;=DATE(YEAR('Basisdaten zum Projekt'!$E$12),MONTH('Basisdaten zum Projekt'!$E$12),1),'Basisdaten zum Projekt'!$A$12,D96&lt;=DATE(YEAR('Basisdaten zum Projekt'!$E$13),MONTH('Basisdaten zum Projekt'!$E$13),1),'Basisdaten zum Projekt'!$A$13,D96&lt;=DATE(YEAR('Basisdaten zum Projekt'!$E$14),MONTH('Basisdaten zum Projekt'!$E$14),1),'Basisdaten zum Projekt'!$A$14,D96&lt;=DATE(YEAR('Basisdaten zum Projekt'!$E$15),MONTH('Basisdaten zum Projekt'!$E$15),1),'Basisdaten zum Projekt'!$A$15,D96&lt;=DATE(YEAR('Basisdaten zum Projekt'!$E$16),MONTH('Basisdaten zum Projekt'!$E$16),1),'Basisdaten zum Projekt'!$A$16),""),"")</f>
        <v/>
      </c>
      <c r="C96" s="160">
        <f>IF(C95&gt;0,C95+1,IF(DATE(YEAR('Basisdaten zum Projekt'!$C$5),MONTH('Basisdaten zum Projekt'!$C$5),1)=D96,1,0))</f>
        <v>37</v>
      </c>
      <c r="D96" s="161">
        <f t="shared" si="35"/>
        <v>45748</v>
      </c>
      <c r="E96" s="162"/>
      <c r="F96" s="115">
        <f t="shared" si="32"/>
        <v>0</v>
      </c>
      <c r="G96" s="163"/>
      <c r="H96" s="162"/>
      <c r="I96" s="115">
        <f t="shared" si="33"/>
        <v>0</v>
      </c>
      <c r="J96" s="164"/>
      <c r="M96" s="161">
        <f t="shared" si="15"/>
        <v>45748</v>
      </c>
      <c r="N96" s="166"/>
      <c r="O96" s="166"/>
      <c r="P96" s="166"/>
      <c r="Q96" s="166"/>
      <c r="R96" s="166"/>
      <c r="S96" s="166"/>
      <c r="T96" s="166"/>
      <c r="U96" s="166"/>
      <c r="V96" s="166"/>
      <c r="W96" s="166"/>
      <c r="X96" s="166"/>
      <c r="Y96" s="166"/>
      <c r="Z96" s="166"/>
      <c r="AA96" s="166"/>
      <c r="AB96" s="166"/>
      <c r="AC96" s="137">
        <f t="shared" si="34"/>
        <v>0</v>
      </c>
      <c r="AD96" s="167"/>
    </row>
    <row r="97" spans="2:30" outlineLevel="1" x14ac:dyDescent="0.25">
      <c r="B97" s="160" t="str">
        <f>IF(C97&gt;0,IFERROR(_xlfn.IFS(D97&lt;=DATE(YEAR('Basisdaten zum Projekt'!$E$12),MONTH('Basisdaten zum Projekt'!$E$12),1),'Basisdaten zum Projekt'!$A$12,D97&lt;=DATE(YEAR('Basisdaten zum Projekt'!$E$13),MONTH('Basisdaten zum Projekt'!$E$13),1),'Basisdaten zum Projekt'!$A$13,D97&lt;=DATE(YEAR('Basisdaten zum Projekt'!$E$14),MONTH('Basisdaten zum Projekt'!$E$14),1),'Basisdaten zum Projekt'!$A$14,D97&lt;=DATE(YEAR('Basisdaten zum Projekt'!$E$15),MONTH('Basisdaten zum Projekt'!$E$15),1),'Basisdaten zum Projekt'!$A$15,D97&lt;=DATE(YEAR('Basisdaten zum Projekt'!$E$16),MONTH('Basisdaten zum Projekt'!$E$16),1),'Basisdaten zum Projekt'!$A$16),""),"")</f>
        <v/>
      </c>
      <c r="C97" s="160">
        <f>IF(C96&gt;0,C96+1,IF(DATE(YEAR('Basisdaten zum Projekt'!$C$5),MONTH('Basisdaten zum Projekt'!$C$5),1)=D97,1,0))</f>
        <v>38</v>
      </c>
      <c r="D97" s="161">
        <f t="shared" si="35"/>
        <v>45778</v>
      </c>
      <c r="E97" s="162"/>
      <c r="F97" s="115">
        <f t="shared" si="32"/>
        <v>0</v>
      </c>
      <c r="G97" s="163"/>
      <c r="H97" s="162"/>
      <c r="I97" s="115">
        <f t="shared" si="33"/>
        <v>0</v>
      </c>
      <c r="J97" s="164"/>
      <c r="M97" s="161">
        <f t="shared" si="15"/>
        <v>45778</v>
      </c>
      <c r="N97" s="166"/>
      <c r="O97" s="166"/>
      <c r="P97" s="166"/>
      <c r="Q97" s="166"/>
      <c r="R97" s="166"/>
      <c r="S97" s="166"/>
      <c r="T97" s="166"/>
      <c r="U97" s="166"/>
      <c r="V97" s="166"/>
      <c r="W97" s="166"/>
      <c r="X97" s="166"/>
      <c r="Y97" s="166"/>
      <c r="Z97" s="166"/>
      <c r="AA97" s="166"/>
      <c r="AB97" s="166"/>
      <c r="AC97" s="137">
        <f t="shared" si="34"/>
        <v>0</v>
      </c>
      <c r="AD97" s="167"/>
    </row>
    <row r="98" spans="2:30" outlineLevel="1" x14ac:dyDescent="0.25">
      <c r="B98" s="160" t="str">
        <f>IF(C98&gt;0,IFERROR(_xlfn.IFS(D98&lt;=DATE(YEAR('Basisdaten zum Projekt'!$E$12),MONTH('Basisdaten zum Projekt'!$E$12),1),'Basisdaten zum Projekt'!$A$12,D98&lt;=DATE(YEAR('Basisdaten zum Projekt'!$E$13),MONTH('Basisdaten zum Projekt'!$E$13),1),'Basisdaten zum Projekt'!$A$13,D98&lt;=DATE(YEAR('Basisdaten zum Projekt'!$E$14),MONTH('Basisdaten zum Projekt'!$E$14),1),'Basisdaten zum Projekt'!$A$14,D98&lt;=DATE(YEAR('Basisdaten zum Projekt'!$E$15),MONTH('Basisdaten zum Projekt'!$E$15),1),'Basisdaten zum Projekt'!$A$15,D98&lt;=DATE(YEAR('Basisdaten zum Projekt'!$E$16),MONTH('Basisdaten zum Projekt'!$E$16),1),'Basisdaten zum Projekt'!$A$16),""),"")</f>
        <v/>
      </c>
      <c r="C98" s="160">
        <f>IF(C97&gt;0,C97+1,IF(DATE(YEAR('Basisdaten zum Projekt'!$C$5),MONTH('Basisdaten zum Projekt'!$C$5),1)=D98,1,0))</f>
        <v>39</v>
      </c>
      <c r="D98" s="161">
        <f t="shared" si="35"/>
        <v>45809</v>
      </c>
      <c r="E98" s="162"/>
      <c r="F98" s="115">
        <f t="shared" si="32"/>
        <v>0</v>
      </c>
      <c r="G98" s="163"/>
      <c r="H98" s="162"/>
      <c r="I98" s="115">
        <f t="shared" si="33"/>
        <v>0</v>
      </c>
      <c r="J98" s="164"/>
      <c r="M98" s="161">
        <f t="shared" si="15"/>
        <v>45809</v>
      </c>
      <c r="N98" s="166"/>
      <c r="O98" s="166"/>
      <c r="P98" s="166"/>
      <c r="Q98" s="166"/>
      <c r="R98" s="166"/>
      <c r="S98" s="166"/>
      <c r="T98" s="166"/>
      <c r="U98" s="166"/>
      <c r="V98" s="166"/>
      <c r="W98" s="166"/>
      <c r="X98" s="166"/>
      <c r="Y98" s="166"/>
      <c r="Z98" s="166"/>
      <c r="AA98" s="166"/>
      <c r="AB98" s="166"/>
      <c r="AC98" s="137">
        <f t="shared" si="34"/>
        <v>0</v>
      </c>
      <c r="AD98" s="167"/>
    </row>
    <row r="99" spans="2:30" outlineLevel="1" x14ac:dyDescent="0.25">
      <c r="B99" s="160" t="str">
        <f>IF(C99&gt;0,IFERROR(_xlfn.IFS(D99&lt;=DATE(YEAR('Basisdaten zum Projekt'!$E$12),MONTH('Basisdaten zum Projekt'!$E$12),1),'Basisdaten zum Projekt'!$A$12,D99&lt;=DATE(YEAR('Basisdaten zum Projekt'!$E$13),MONTH('Basisdaten zum Projekt'!$E$13),1),'Basisdaten zum Projekt'!$A$13,D99&lt;=DATE(YEAR('Basisdaten zum Projekt'!$E$14),MONTH('Basisdaten zum Projekt'!$E$14),1),'Basisdaten zum Projekt'!$A$14,D99&lt;=DATE(YEAR('Basisdaten zum Projekt'!$E$15),MONTH('Basisdaten zum Projekt'!$E$15),1),'Basisdaten zum Projekt'!$A$15,D99&lt;=DATE(YEAR('Basisdaten zum Projekt'!$E$16),MONTH('Basisdaten zum Projekt'!$E$16),1),'Basisdaten zum Projekt'!$A$16),""),"")</f>
        <v/>
      </c>
      <c r="C99" s="160">
        <f>IF(C98&gt;0,C98+1,IF(DATE(YEAR('Basisdaten zum Projekt'!$C$5),MONTH('Basisdaten zum Projekt'!$C$5),1)=D99,1,0))</f>
        <v>40</v>
      </c>
      <c r="D99" s="161">
        <f t="shared" si="35"/>
        <v>45839</v>
      </c>
      <c r="E99" s="162"/>
      <c r="F99" s="115">
        <f t="shared" si="32"/>
        <v>0</v>
      </c>
      <c r="G99" s="163"/>
      <c r="H99" s="162"/>
      <c r="I99" s="115">
        <f t="shared" si="33"/>
        <v>0</v>
      </c>
      <c r="J99" s="164"/>
      <c r="M99" s="161">
        <f t="shared" si="15"/>
        <v>45839</v>
      </c>
      <c r="N99" s="166"/>
      <c r="O99" s="166"/>
      <c r="P99" s="166"/>
      <c r="Q99" s="166"/>
      <c r="R99" s="166"/>
      <c r="S99" s="166"/>
      <c r="T99" s="166"/>
      <c r="U99" s="166"/>
      <c r="V99" s="166"/>
      <c r="W99" s="166"/>
      <c r="X99" s="166"/>
      <c r="Y99" s="166"/>
      <c r="Z99" s="166"/>
      <c r="AA99" s="166"/>
      <c r="AB99" s="166"/>
      <c r="AC99" s="137">
        <f t="shared" si="34"/>
        <v>0</v>
      </c>
      <c r="AD99" s="167"/>
    </row>
    <row r="100" spans="2:30" outlineLevel="1" x14ac:dyDescent="0.25">
      <c r="B100" s="160" t="str">
        <f>IF(C100&gt;0,IFERROR(_xlfn.IFS(D100&lt;=DATE(YEAR('Basisdaten zum Projekt'!$E$12),MONTH('Basisdaten zum Projekt'!$E$12),1),'Basisdaten zum Projekt'!$A$12,D100&lt;=DATE(YEAR('Basisdaten zum Projekt'!$E$13),MONTH('Basisdaten zum Projekt'!$E$13),1),'Basisdaten zum Projekt'!$A$13,D100&lt;=DATE(YEAR('Basisdaten zum Projekt'!$E$14),MONTH('Basisdaten zum Projekt'!$E$14),1),'Basisdaten zum Projekt'!$A$14,D100&lt;=DATE(YEAR('Basisdaten zum Projekt'!$E$15),MONTH('Basisdaten zum Projekt'!$E$15),1),'Basisdaten zum Projekt'!$A$15,D100&lt;=DATE(YEAR('Basisdaten zum Projekt'!$E$16),MONTH('Basisdaten zum Projekt'!$E$16),1),'Basisdaten zum Projekt'!$A$16),""),"")</f>
        <v/>
      </c>
      <c r="C100" s="160">
        <f>IF(C99&gt;0,C99+1,IF(DATE(YEAR('Basisdaten zum Projekt'!$C$5),MONTH('Basisdaten zum Projekt'!$C$5),1)=D100,1,0))</f>
        <v>41</v>
      </c>
      <c r="D100" s="161">
        <f t="shared" si="35"/>
        <v>45870</v>
      </c>
      <c r="E100" s="162"/>
      <c r="F100" s="115">
        <f t="shared" si="32"/>
        <v>0</v>
      </c>
      <c r="G100" s="163"/>
      <c r="H100" s="162"/>
      <c r="I100" s="115">
        <f t="shared" si="33"/>
        <v>0</v>
      </c>
      <c r="J100" s="164"/>
      <c r="M100" s="161">
        <f t="shared" si="15"/>
        <v>45870</v>
      </c>
      <c r="N100" s="166"/>
      <c r="O100" s="166"/>
      <c r="P100" s="166"/>
      <c r="Q100" s="166"/>
      <c r="R100" s="166"/>
      <c r="S100" s="166"/>
      <c r="T100" s="166"/>
      <c r="U100" s="166"/>
      <c r="V100" s="166"/>
      <c r="W100" s="166"/>
      <c r="X100" s="166"/>
      <c r="Y100" s="166"/>
      <c r="Z100" s="166"/>
      <c r="AA100" s="166"/>
      <c r="AB100" s="166"/>
      <c r="AC100" s="137">
        <f t="shared" si="34"/>
        <v>0</v>
      </c>
      <c r="AD100" s="167"/>
    </row>
    <row r="101" spans="2:30" outlineLevel="1" x14ac:dyDescent="0.25">
      <c r="B101" s="160" t="str">
        <f>IF(C101&gt;0,IFERROR(_xlfn.IFS(D101&lt;=DATE(YEAR('Basisdaten zum Projekt'!$E$12),MONTH('Basisdaten zum Projekt'!$E$12),1),'Basisdaten zum Projekt'!$A$12,D101&lt;=DATE(YEAR('Basisdaten zum Projekt'!$E$13),MONTH('Basisdaten zum Projekt'!$E$13),1),'Basisdaten zum Projekt'!$A$13,D101&lt;=DATE(YEAR('Basisdaten zum Projekt'!$E$14),MONTH('Basisdaten zum Projekt'!$E$14),1),'Basisdaten zum Projekt'!$A$14,D101&lt;=DATE(YEAR('Basisdaten zum Projekt'!$E$15),MONTH('Basisdaten zum Projekt'!$E$15),1),'Basisdaten zum Projekt'!$A$15,D101&lt;=DATE(YEAR('Basisdaten zum Projekt'!$E$16),MONTH('Basisdaten zum Projekt'!$E$16),1),'Basisdaten zum Projekt'!$A$16),""),"")</f>
        <v/>
      </c>
      <c r="C101" s="160">
        <f>IF(C100&gt;0,C100+1,IF(DATE(YEAR('Basisdaten zum Projekt'!$C$5),MONTH('Basisdaten zum Projekt'!$C$5),1)=D101,1,0))</f>
        <v>42</v>
      </c>
      <c r="D101" s="161">
        <f t="shared" si="35"/>
        <v>45901</v>
      </c>
      <c r="E101" s="162"/>
      <c r="F101" s="115">
        <f t="shared" si="32"/>
        <v>0</v>
      </c>
      <c r="G101" s="163"/>
      <c r="H101" s="162"/>
      <c r="I101" s="115">
        <f t="shared" si="33"/>
        <v>0</v>
      </c>
      <c r="J101" s="164"/>
      <c r="M101" s="161">
        <f t="shared" si="15"/>
        <v>45901</v>
      </c>
      <c r="N101" s="166"/>
      <c r="O101" s="166"/>
      <c r="P101" s="166"/>
      <c r="Q101" s="166"/>
      <c r="R101" s="166"/>
      <c r="S101" s="166"/>
      <c r="T101" s="166"/>
      <c r="U101" s="166"/>
      <c r="V101" s="166"/>
      <c r="W101" s="166"/>
      <c r="X101" s="166"/>
      <c r="Y101" s="166"/>
      <c r="Z101" s="166"/>
      <c r="AA101" s="166"/>
      <c r="AB101" s="166"/>
      <c r="AC101" s="137">
        <f t="shared" si="34"/>
        <v>0</v>
      </c>
      <c r="AD101" s="167"/>
    </row>
    <row r="102" spans="2:30" outlineLevel="1" x14ac:dyDescent="0.25">
      <c r="B102" s="160" t="str">
        <f>IF(C102&gt;0,IFERROR(_xlfn.IFS(D102&lt;=DATE(YEAR('Basisdaten zum Projekt'!$E$12),MONTH('Basisdaten zum Projekt'!$E$12),1),'Basisdaten zum Projekt'!$A$12,D102&lt;=DATE(YEAR('Basisdaten zum Projekt'!$E$13),MONTH('Basisdaten zum Projekt'!$E$13),1),'Basisdaten zum Projekt'!$A$13,D102&lt;=DATE(YEAR('Basisdaten zum Projekt'!$E$14),MONTH('Basisdaten zum Projekt'!$E$14),1),'Basisdaten zum Projekt'!$A$14,D102&lt;=DATE(YEAR('Basisdaten zum Projekt'!$E$15),MONTH('Basisdaten zum Projekt'!$E$15),1),'Basisdaten zum Projekt'!$A$15,D102&lt;=DATE(YEAR('Basisdaten zum Projekt'!$E$16),MONTH('Basisdaten zum Projekt'!$E$16),1),'Basisdaten zum Projekt'!$A$16),""),"")</f>
        <v/>
      </c>
      <c r="C102" s="160">
        <f>IF(C101&gt;0,C101+1,IF(DATE(YEAR('Basisdaten zum Projekt'!$C$5),MONTH('Basisdaten zum Projekt'!$C$5),1)=D102,1,0))</f>
        <v>43</v>
      </c>
      <c r="D102" s="161">
        <f t="shared" si="35"/>
        <v>45931</v>
      </c>
      <c r="E102" s="162"/>
      <c r="F102" s="115">
        <f t="shared" si="32"/>
        <v>0</v>
      </c>
      <c r="G102" s="163"/>
      <c r="H102" s="162"/>
      <c r="I102" s="115">
        <f t="shared" si="33"/>
        <v>0</v>
      </c>
      <c r="J102" s="164"/>
      <c r="M102" s="161">
        <f t="shared" si="15"/>
        <v>45931</v>
      </c>
      <c r="N102" s="166"/>
      <c r="O102" s="166"/>
      <c r="P102" s="166"/>
      <c r="Q102" s="166"/>
      <c r="R102" s="166"/>
      <c r="S102" s="166"/>
      <c r="T102" s="166"/>
      <c r="U102" s="166"/>
      <c r="V102" s="166"/>
      <c r="W102" s="166"/>
      <c r="X102" s="166"/>
      <c r="Y102" s="166"/>
      <c r="Z102" s="166"/>
      <c r="AA102" s="166"/>
      <c r="AB102" s="166"/>
      <c r="AC102" s="137">
        <f t="shared" si="34"/>
        <v>0</v>
      </c>
      <c r="AD102" s="167"/>
    </row>
    <row r="103" spans="2:30" outlineLevel="1" x14ac:dyDescent="0.25">
      <c r="B103" s="160" t="str">
        <f>IF(C103&gt;0,IFERROR(_xlfn.IFS(D103&lt;=DATE(YEAR('Basisdaten zum Projekt'!$E$12),MONTH('Basisdaten zum Projekt'!$E$12),1),'Basisdaten zum Projekt'!$A$12,D103&lt;=DATE(YEAR('Basisdaten zum Projekt'!$E$13),MONTH('Basisdaten zum Projekt'!$E$13),1),'Basisdaten zum Projekt'!$A$13,D103&lt;=DATE(YEAR('Basisdaten zum Projekt'!$E$14),MONTH('Basisdaten zum Projekt'!$E$14),1),'Basisdaten zum Projekt'!$A$14,D103&lt;=DATE(YEAR('Basisdaten zum Projekt'!$E$15),MONTH('Basisdaten zum Projekt'!$E$15),1),'Basisdaten zum Projekt'!$A$15,D103&lt;=DATE(YEAR('Basisdaten zum Projekt'!$E$16),MONTH('Basisdaten zum Projekt'!$E$16),1),'Basisdaten zum Projekt'!$A$16),""),"")</f>
        <v/>
      </c>
      <c r="C103" s="160">
        <f>IF(C102&gt;0,C102+1,IF(DATE(YEAR('Basisdaten zum Projekt'!$C$5),MONTH('Basisdaten zum Projekt'!$C$5),1)=D103,1,0))</f>
        <v>44</v>
      </c>
      <c r="D103" s="161">
        <f t="shared" si="35"/>
        <v>45962</v>
      </c>
      <c r="E103" s="162"/>
      <c r="F103" s="115">
        <f t="shared" si="32"/>
        <v>0</v>
      </c>
      <c r="G103" s="163"/>
      <c r="H103" s="162"/>
      <c r="I103" s="115">
        <f t="shared" si="33"/>
        <v>0</v>
      </c>
      <c r="J103" s="164"/>
      <c r="M103" s="161">
        <f t="shared" si="15"/>
        <v>45962</v>
      </c>
      <c r="N103" s="166"/>
      <c r="O103" s="166"/>
      <c r="P103" s="166"/>
      <c r="Q103" s="166"/>
      <c r="R103" s="166"/>
      <c r="S103" s="166"/>
      <c r="T103" s="166"/>
      <c r="U103" s="166"/>
      <c r="V103" s="166"/>
      <c r="W103" s="166"/>
      <c r="X103" s="166"/>
      <c r="Y103" s="166"/>
      <c r="Z103" s="166"/>
      <c r="AA103" s="166"/>
      <c r="AB103" s="166"/>
      <c r="AC103" s="137">
        <f t="shared" si="34"/>
        <v>0</v>
      </c>
      <c r="AD103" s="167"/>
    </row>
    <row r="104" spans="2:30" outlineLevel="1" x14ac:dyDescent="0.25">
      <c r="B104" s="160" t="str">
        <f>IF(C104&gt;0,IFERROR(_xlfn.IFS(D104&lt;=DATE(YEAR('Basisdaten zum Projekt'!$E$12),MONTH('Basisdaten zum Projekt'!$E$12),1),'Basisdaten zum Projekt'!$A$12,D104&lt;=DATE(YEAR('Basisdaten zum Projekt'!$E$13),MONTH('Basisdaten zum Projekt'!$E$13),1),'Basisdaten zum Projekt'!$A$13,D104&lt;=DATE(YEAR('Basisdaten zum Projekt'!$E$14),MONTH('Basisdaten zum Projekt'!$E$14),1),'Basisdaten zum Projekt'!$A$14,D104&lt;=DATE(YEAR('Basisdaten zum Projekt'!$E$15),MONTH('Basisdaten zum Projekt'!$E$15),1),'Basisdaten zum Projekt'!$A$15,D104&lt;=DATE(YEAR('Basisdaten zum Projekt'!$E$16),MONTH('Basisdaten zum Projekt'!$E$16),1),'Basisdaten zum Projekt'!$A$16),""),"")</f>
        <v/>
      </c>
      <c r="C104" s="160">
        <f>IF(C103&gt;0,C103+1,IF(DATE(YEAR('Basisdaten zum Projekt'!$C$5),MONTH('Basisdaten zum Projekt'!$C$5),1)=D104,1,0))</f>
        <v>45</v>
      </c>
      <c r="D104" s="161">
        <f t="shared" si="35"/>
        <v>45992</v>
      </c>
      <c r="E104" s="162"/>
      <c r="F104" s="115">
        <f t="shared" si="32"/>
        <v>0</v>
      </c>
      <c r="G104" s="163"/>
      <c r="H104" s="162"/>
      <c r="I104" s="115">
        <f t="shared" si="33"/>
        <v>0</v>
      </c>
      <c r="J104" s="164"/>
      <c r="M104" s="161">
        <f t="shared" si="15"/>
        <v>45992</v>
      </c>
      <c r="N104" s="166"/>
      <c r="O104" s="166"/>
      <c r="P104" s="166"/>
      <c r="Q104" s="166"/>
      <c r="R104" s="166"/>
      <c r="S104" s="166"/>
      <c r="T104" s="166"/>
      <c r="U104" s="166"/>
      <c r="V104" s="166"/>
      <c r="W104" s="166"/>
      <c r="X104" s="166"/>
      <c r="Y104" s="166"/>
      <c r="Z104" s="166"/>
      <c r="AA104" s="166"/>
      <c r="AB104" s="166"/>
      <c r="AC104" s="137">
        <f t="shared" si="34"/>
        <v>0</v>
      </c>
      <c r="AD104" s="167"/>
    </row>
    <row r="105" spans="2:30" ht="15.75" thickBot="1" x14ac:dyDescent="0.3">
      <c r="B105" s="169"/>
      <c r="C105" s="170"/>
      <c r="D105" s="171">
        <f>D104</f>
        <v>45992</v>
      </c>
      <c r="E105" s="172"/>
      <c r="F105" s="173">
        <f>SUM(F93:F104)</f>
        <v>0</v>
      </c>
      <c r="G105" s="174">
        <f>SUM(G93:G104)</f>
        <v>0</v>
      </c>
      <c r="H105" s="175"/>
      <c r="I105" s="173">
        <f>SUM(I93:I104)</f>
        <v>0</v>
      </c>
      <c r="J105" s="174">
        <f>SUM(J93:J104)</f>
        <v>0</v>
      </c>
      <c r="M105" s="171">
        <f t="shared" si="15"/>
        <v>45992</v>
      </c>
      <c r="N105" s="177">
        <f>SUM(N93:N104)</f>
        <v>0</v>
      </c>
      <c r="O105" s="177">
        <f>SUM(O93:O104)</f>
        <v>0</v>
      </c>
      <c r="P105" s="177">
        <f>SUM(P93:P104)</f>
        <v>0</v>
      </c>
      <c r="Q105" s="177">
        <f>SUM(Q93:Q104)</f>
        <v>0</v>
      </c>
      <c r="R105" s="177">
        <f>SUM(R93:R104)</f>
        <v>0</v>
      </c>
      <c r="S105" s="177">
        <f t="shared" ref="S105:AB105" si="36">SUM(S93:S104)</f>
        <v>0</v>
      </c>
      <c r="T105" s="177">
        <f t="shared" si="36"/>
        <v>0</v>
      </c>
      <c r="U105" s="177">
        <f t="shared" si="36"/>
        <v>0</v>
      </c>
      <c r="V105" s="177">
        <f t="shared" si="36"/>
        <v>0</v>
      </c>
      <c r="W105" s="177">
        <f t="shared" si="36"/>
        <v>0</v>
      </c>
      <c r="X105" s="177">
        <f t="shared" si="36"/>
        <v>0</v>
      </c>
      <c r="Y105" s="177">
        <f t="shared" si="36"/>
        <v>0</v>
      </c>
      <c r="Z105" s="177">
        <f t="shared" si="36"/>
        <v>0</v>
      </c>
      <c r="AA105" s="177">
        <f t="shared" si="36"/>
        <v>0</v>
      </c>
      <c r="AB105" s="177">
        <f t="shared" si="36"/>
        <v>0</v>
      </c>
      <c r="AC105" s="177">
        <f>SUM(AC93:AC104)</f>
        <v>0</v>
      </c>
      <c r="AD105" s="167"/>
    </row>
    <row r="106" spans="2:30" ht="28.5" customHeight="1" x14ac:dyDescent="0.25">
      <c r="B106" s="19"/>
      <c r="C106" s="19"/>
      <c r="N106" s="178">
        <f>IFERROR(N105/$H$6,0)</f>
        <v>0</v>
      </c>
      <c r="O106" s="178">
        <f>IFERROR(O105/$H$6,0)</f>
        <v>0</v>
      </c>
      <c r="P106" s="178">
        <f>IFERROR(P105/$H$6,0)</f>
        <v>0</v>
      </c>
      <c r="Q106" s="178">
        <f>IFERROR(Q105/$H$6,0)</f>
        <v>0</v>
      </c>
      <c r="R106" s="178">
        <f>IFERROR(R105/$H$6,0)</f>
        <v>0</v>
      </c>
      <c r="S106" s="178">
        <f t="shared" ref="S106:AB106" si="37">IFERROR(S105/$H$6,0)</f>
        <v>0</v>
      </c>
      <c r="T106" s="178">
        <f t="shared" si="37"/>
        <v>0</v>
      </c>
      <c r="U106" s="178">
        <f t="shared" si="37"/>
        <v>0</v>
      </c>
      <c r="V106" s="178">
        <f t="shared" si="37"/>
        <v>0</v>
      </c>
      <c r="W106" s="178">
        <f t="shared" si="37"/>
        <v>0</v>
      </c>
      <c r="X106" s="178">
        <f t="shared" si="37"/>
        <v>0</v>
      </c>
      <c r="Y106" s="178">
        <f t="shared" si="37"/>
        <v>0</v>
      </c>
      <c r="Z106" s="178">
        <f t="shared" si="37"/>
        <v>0</v>
      </c>
      <c r="AA106" s="178">
        <f t="shared" si="37"/>
        <v>0</v>
      </c>
      <c r="AB106" s="178">
        <f t="shared" si="37"/>
        <v>0</v>
      </c>
      <c r="AC106" s="178">
        <f>IFERROR(AC105/$H$6,0)</f>
        <v>0</v>
      </c>
      <c r="AD106" s="180" t="s">
        <v>370</v>
      </c>
    </row>
    <row r="107" spans="2:30" x14ac:dyDescent="0.25">
      <c r="B107" s="19"/>
      <c r="C107" s="19"/>
      <c r="N107" s="181"/>
      <c r="O107" s="181"/>
      <c r="P107" s="181"/>
      <c r="Q107" s="181"/>
      <c r="R107" s="181"/>
      <c r="S107" s="281"/>
      <c r="T107" s="282"/>
      <c r="U107" s="283"/>
      <c r="V107" s="283"/>
      <c r="W107" s="283"/>
      <c r="X107" s="283"/>
      <c r="Y107" s="283"/>
      <c r="Z107" s="283"/>
      <c r="AA107" s="283"/>
      <c r="AB107" s="284"/>
      <c r="AC107" s="181"/>
      <c r="AD107" s="182"/>
    </row>
    <row r="108" spans="2:30" outlineLevel="1" x14ac:dyDescent="0.25">
      <c r="B108" s="160" t="str">
        <f>IF(C108&gt;0,IFERROR(_xlfn.IFS(D108&lt;=DATE(YEAR('Basisdaten zum Projekt'!$E$12),MONTH('Basisdaten zum Projekt'!$E$12),1),'Basisdaten zum Projekt'!$A$12,D108&lt;=DATE(YEAR('Basisdaten zum Projekt'!$E$13),MONTH('Basisdaten zum Projekt'!$E$13),1),'Basisdaten zum Projekt'!$A$13,D108&lt;=DATE(YEAR('Basisdaten zum Projekt'!$E$14),MONTH('Basisdaten zum Projekt'!$E$14),1),'Basisdaten zum Projekt'!$A$14,D108&lt;=DATE(YEAR('Basisdaten zum Projekt'!$E$15),MONTH('Basisdaten zum Projekt'!$E$15),1),'Basisdaten zum Projekt'!$A$15,D108&lt;=DATE(YEAR('Basisdaten zum Projekt'!$E$16),MONTH('Basisdaten zum Projekt'!$E$16),1),'Basisdaten zum Projekt'!$A$16),""),"")</f>
        <v/>
      </c>
      <c r="C108" s="160">
        <f>IF(C104&gt;0,C104+1,IF(DATE(YEAR('Basisdaten zum Projekt'!$C$5),MONTH('Basisdaten zum Projekt'!$C$5),1)=D108,1,0))</f>
        <v>46</v>
      </c>
      <c r="D108" s="161">
        <f>DATE(YEAR(D104),MONTH(D104)+1,DAY(D104))</f>
        <v>46023</v>
      </c>
      <c r="E108" s="162"/>
      <c r="F108" s="115">
        <f t="shared" ref="F108:F119" si="38">215/12*E108</f>
        <v>0</v>
      </c>
      <c r="G108" s="163"/>
      <c r="H108" s="162"/>
      <c r="I108" s="115">
        <f t="shared" ref="I108:I119" si="39">215/12*H108</f>
        <v>0</v>
      </c>
      <c r="J108" s="164"/>
      <c r="M108" s="161">
        <f t="shared" ref="M108:M150" si="40">D108</f>
        <v>46023</v>
      </c>
      <c r="N108" s="166"/>
      <c r="O108" s="166"/>
      <c r="P108" s="166"/>
      <c r="Q108" s="166"/>
      <c r="R108" s="166"/>
      <c r="S108" s="166"/>
      <c r="T108" s="166"/>
      <c r="U108" s="166"/>
      <c r="V108" s="166"/>
      <c r="W108" s="166"/>
      <c r="X108" s="166"/>
      <c r="Y108" s="166"/>
      <c r="Z108" s="166"/>
      <c r="AA108" s="166"/>
      <c r="AB108" s="166"/>
      <c r="AC108" s="137">
        <f t="shared" ref="AC108:AC119" si="41">SUM(N108:AB108)</f>
        <v>0</v>
      </c>
      <c r="AD108" s="167"/>
    </row>
    <row r="109" spans="2:30" outlineLevel="1" x14ac:dyDescent="0.25">
      <c r="B109" s="160" t="str">
        <f>IF(C109&gt;0,IFERROR(_xlfn.IFS(D109&lt;=DATE(YEAR('Basisdaten zum Projekt'!$E$12),MONTH('Basisdaten zum Projekt'!$E$12),1),'Basisdaten zum Projekt'!$A$12,D109&lt;=DATE(YEAR('Basisdaten zum Projekt'!$E$13),MONTH('Basisdaten zum Projekt'!$E$13),1),'Basisdaten zum Projekt'!$A$13,D109&lt;=DATE(YEAR('Basisdaten zum Projekt'!$E$14),MONTH('Basisdaten zum Projekt'!$E$14),1),'Basisdaten zum Projekt'!$A$14,D109&lt;=DATE(YEAR('Basisdaten zum Projekt'!$E$15),MONTH('Basisdaten zum Projekt'!$E$15),1),'Basisdaten zum Projekt'!$A$15,D109&lt;=DATE(YEAR('Basisdaten zum Projekt'!$E$16),MONTH('Basisdaten zum Projekt'!$E$16),1),'Basisdaten zum Projekt'!$A$16),""),"")</f>
        <v/>
      </c>
      <c r="C109" s="160">
        <f>IF(C108&gt;0,C108+1,IF(DATE(YEAR('Basisdaten zum Projekt'!$C$5),MONTH('Basisdaten zum Projekt'!$C$5),1)=D109,1,0))</f>
        <v>47</v>
      </c>
      <c r="D109" s="161">
        <f t="shared" ref="D109:D119" si="42">DATE(YEAR(D108),MONTH(D108)+1,DAY(D108))</f>
        <v>46054</v>
      </c>
      <c r="E109" s="162"/>
      <c r="F109" s="115">
        <f t="shared" si="38"/>
        <v>0</v>
      </c>
      <c r="G109" s="163"/>
      <c r="H109" s="162"/>
      <c r="I109" s="115">
        <f t="shared" si="39"/>
        <v>0</v>
      </c>
      <c r="J109" s="164"/>
      <c r="M109" s="161">
        <f t="shared" si="40"/>
        <v>46054</v>
      </c>
      <c r="N109" s="166"/>
      <c r="O109" s="166"/>
      <c r="P109" s="166"/>
      <c r="Q109" s="166"/>
      <c r="R109" s="166"/>
      <c r="S109" s="166"/>
      <c r="T109" s="166"/>
      <c r="U109" s="166"/>
      <c r="V109" s="166"/>
      <c r="W109" s="166"/>
      <c r="X109" s="166"/>
      <c r="Y109" s="166"/>
      <c r="Z109" s="166"/>
      <c r="AA109" s="166"/>
      <c r="AB109" s="166"/>
      <c r="AC109" s="137">
        <f t="shared" si="41"/>
        <v>0</v>
      </c>
      <c r="AD109" s="167"/>
    </row>
    <row r="110" spans="2:30" outlineLevel="1" x14ac:dyDescent="0.25">
      <c r="B110" s="160" t="str">
        <f>IF(C110&gt;0,IFERROR(_xlfn.IFS(D110&lt;=DATE(YEAR('Basisdaten zum Projekt'!$E$12),MONTH('Basisdaten zum Projekt'!$E$12),1),'Basisdaten zum Projekt'!$A$12,D110&lt;=DATE(YEAR('Basisdaten zum Projekt'!$E$13),MONTH('Basisdaten zum Projekt'!$E$13),1),'Basisdaten zum Projekt'!$A$13,D110&lt;=DATE(YEAR('Basisdaten zum Projekt'!$E$14),MONTH('Basisdaten zum Projekt'!$E$14),1),'Basisdaten zum Projekt'!$A$14,D110&lt;=DATE(YEAR('Basisdaten zum Projekt'!$E$15),MONTH('Basisdaten zum Projekt'!$E$15),1),'Basisdaten zum Projekt'!$A$15,D110&lt;=DATE(YEAR('Basisdaten zum Projekt'!$E$16),MONTH('Basisdaten zum Projekt'!$E$16),1),'Basisdaten zum Projekt'!$A$16),""),"")</f>
        <v/>
      </c>
      <c r="C110" s="160">
        <f>IF(C109&gt;0,C109+1,IF(DATE(YEAR('Basisdaten zum Projekt'!$C$5),MONTH('Basisdaten zum Projekt'!$C$5),1)=D110,1,0))</f>
        <v>48</v>
      </c>
      <c r="D110" s="161">
        <f t="shared" si="42"/>
        <v>46082</v>
      </c>
      <c r="E110" s="162"/>
      <c r="F110" s="115">
        <f t="shared" si="38"/>
        <v>0</v>
      </c>
      <c r="G110" s="163"/>
      <c r="H110" s="162"/>
      <c r="I110" s="115">
        <f t="shared" si="39"/>
        <v>0</v>
      </c>
      <c r="J110" s="164"/>
      <c r="M110" s="161">
        <f t="shared" si="40"/>
        <v>46082</v>
      </c>
      <c r="N110" s="166"/>
      <c r="O110" s="166"/>
      <c r="P110" s="166"/>
      <c r="Q110" s="166"/>
      <c r="R110" s="166"/>
      <c r="S110" s="166"/>
      <c r="T110" s="166"/>
      <c r="U110" s="166"/>
      <c r="V110" s="166"/>
      <c r="W110" s="166"/>
      <c r="X110" s="166"/>
      <c r="Y110" s="166"/>
      <c r="Z110" s="166"/>
      <c r="AA110" s="166"/>
      <c r="AB110" s="166"/>
      <c r="AC110" s="137">
        <f t="shared" si="41"/>
        <v>0</v>
      </c>
      <c r="AD110" s="167"/>
    </row>
    <row r="111" spans="2:30" outlineLevel="1" x14ac:dyDescent="0.25">
      <c r="B111" s="160" t="str">
        <f>IF(C111&gt;0,IFERROR(_xlfn.IFS(D111&lt;=DATE(YEAR('Basisdaten zum Projekt'!$E$12),MONTH('Basisdaten zum Projekt'!$E$12),1),'Basisdaten zum Projekt'!$A$12,D111&lt;=DATE(YEAR('Basisdaten zum Projekt'!$E$13),MONTH('Basisdaten zum Projekt'!$E$13),1),'Basisdaten zum Projekt'!$A$13,D111&lt;=DATE(YEAR('Basisdaten zum Projekt'!$E$14),MONTH('Basisdaten zum Projekt'!$E$14),1),'Basisdaten zum Projekt'!$A$14,D111&lt;=DATE(YEAR('Basisdaten zum Projekt'!$E$15),MONTH('Basisdaten zum Projekt'!$E$15),1),'Basisdaten zum Projekt'!$A$15,D111&lt;=DATE(YEAR('Basisdaten zum Projekt'!$E$16),MONTH('Basisdaten zum Projekt'!$E$16),1),'Basisdaten zum Projekt'!$A$16),""),"")</f>
        <v/>
      </c>
      <c r="C111" s="160">
        <f>IF(C110&gt;0,C110+1,IF(DATE(YEAR('Basisdaten zum Projekt'!$C$5),MONTH('Basisdaten zum Projekt'!$C$5),1)=D111,1,0))</f>
        <v>49</v>
      </c>
      <c r="D111" s="161">
        <f t="shared" si="42"/>
        <v>46113</v>
      </c>
      <c r="E111" s="162"/>
      <c r="F111" s="115">
        <f t="shared" si="38"/>
        <v>0</v>
      </c>
      <c r="G111" s="163"/>
      <c r="H111" s="162"/>
      <c r="I111" s="115">
        <f t="shared" si="39"/>
        <v>0</v>
      </c>
      <c r="J111" s="164"/>
      <c r="M111" s="161">
        <f t="shared" si="40"/>
        <v>46113</v>
      </c>
      <c r="N111" s="166"/>
      <c r="O111" s="166"/>
      <c r="P111" s="166"/>
      <c r="Q111" s="166"/>
      <c r="R111" s="166"/>
      <c r="S111" s="166"/>
      <c r="T111" s="166"/>
      <c r="U111" s="166"/>
      <c r="V111" s="166"/>
      <c r="W111" s="166"/>
      <c r="X111" s="166"/>
      <c r="Y111" s="166"/>
      <c r="Z111" s="166"/>
      <c r="AA111" s="166"/>
      <c r="AB111" s="166"/>
      <c r="AC111" s="137">
        <f t="shared" si="41"/>
        <v>0</v>
      </c>
      <c r="AD111" s="167"/>
    </row>
    <row r="112" spans="2:30" outlineLevel="1" x14ac:dyDescent="0.25">
      <c r="B112" s="160" t="str">
        <f>IF(C112&gt;0,IFERROR(_xlfn.IFS(D112&lt;=DATE(YEAR('Basisdaten zum Projekt'!$E$12),MONTH('Basisdaten zum Projekt'!$E$12),1),'Basisdaten zum Projekt'!$A$12,D112&lt;=DATE(YEAR('Basisdaten zum Projekt'!$E$13),MONTH('Basisdaten zum Projekt'!$E$13),1),'Basisdaten zum Projekt'!$A$13,D112&lt;=DATE(YEAR('Basisdaten zum Projekt'!$E$14),MONTH('Basisdaten zum Projekt'!$E$14),1),'Basisdaten zum Projekt'!$A$14,D112&lt;=DATE(YEAR('Basisdaten zum Projekt'!$E$15),MONTH('Basisdaten zum Projekt'!$E$15),1),'Basisdaten zum Projekt'!$A$15,D112&lt;=DATE(YEAR('Basisdaten zum Projekt'!$E$16),MONTH('Basisdaten zum Projekt'!$E$16),1),'Basisdaten zum Projekt'!$A$16),""),"")</f>
        <v/>
      </c>
      <c r="C112" s="160">
        <f>IF(C111&gt;0,C111+1,IF(DATE(YEAR('Basisdaten zum Projekt'!$C$5),MONTH('Basisdaten zum Projekt'!$C$5),1)=D112,1,0))</f>
        <v>50</v>
      </c>
      <c r="D112" s="161">
        <f t="shared" si="42"/>
        <v>46143</v>
      </c>
      <c r="E112" s="162"/>
      <c r="F112" s="115">
        <f t="shared" si="38"/>
        <v>0</v>
      </c>
      <c r="G112" s="163"/>
      <c r="H112" s="162"/>
      <c r="I112" s="115">
        <f t="shared" si="39"/>
        <v>0</v>
      </c>
      <c r="J112" s="164"/>
      <c r="M112" s="161">
        <f t="shared" si="40"/>
        <v>46143</v>
      </c>
      <c r="N112" s="166"/>
      <c r="O112" s="166"/>
      <c r="P112" s="166"/>
      <c r="Q112" s="166"/>
      <c r="R112" s="166"/>
      <c r="S112" s="166"/>
      <c r="T112" s="166"/>
      <c r="U112" s="166"/>
      <c r="V112" s="166"/>
      <c r="W112" s="166"/>
      <c r="X112" s="166"/>
      <c r="Y112" s="166"/>
      <c r="Z112" s="166"/>
      <c r="AA112" s="166"/>
      <c r="AB112" s="166"/>
      <c r="AC112" s="137">
        <f t="shared" si="41"/>
        <v>0</v>
      </c>
      <c r="AD112" s="167"/>
    </row>
    <row r="113" spans="2:30" outlineLevel="1" x14ac:dyDescent="0.25">
      <c r="B113" s="160" t="str">
        <f>IF(C113&gt;0,IFERROR(_xlfn.IFS(D113&lt;=DATE(YEAR('Basisdaten zum Projekt'!$E$12),MONTH('Basisdaten zum Projekt'!$E$12),1),'Basisdaten zum Projekt'!$A$12,D113&lt;=DATE(YEAR('Basisdaten zum Projekt'!$E$13),MONTH('Basisdaten zum Projekt'!$E$13),1),'Basisdaten zum Projekt'!$A$13,D113&lt;=DATE(YEAR('Basisdaten zum Projekt'!$E$14),MONTH('Basisdaten zum Projekt'!$E$14),1),'Basisdaten zum Projekt'!$A$14,D113&lt;=DATE(YEAR('Basisdaten zum Projekt'!$E$15),MONTH('Basisdaten zum Projekt'!$E$15),1),'Basisdaten zum Projekt'!$A$15,D113&lt;=DATE(YEAR('Basisdaten zum Projekt'!$E$16),MONTH('Basisdaten zum Projekt'!$E$16),1),'Basisdaten zum Projekt'!$A$16),""),"")</f>
        <v/>
      </c>
      <c r="C113" s="160">
        <f>IF(C112&gt;0,C112+1,IF(DATE(YEAR('Basisdaten zum Projekt'!$C$5),MONTH('Basisdaten zum Projekt'!$C$5),1)=D113,1,0))</f>
        <v>51</v>
      </c>
      <c r="D113" s="161">
        <f t="shared" si="42"/>
        <v>46174</v>
      </c>
      <c r="E113" s="162"/>
      <c r="F113" s="115">
        <f t="shared" si="38"/>
        <v>0</v>
      </c>
      <c r="G113" s="163"/>
      <c r="H113" s="162"/>
      <c r="I113" s="115">
        <f t="shared" si="39"/>
        <v>0</v>
      </c>
      <c r="J113" s="164"/>
      <c r="M113" s="161">
        <f t="shared" si="40"/>
        <v>46174</v>
      </c>
      <c r="N113" s="166"/>
      <c r="O113" s="166"/>
      <c r="P113" s="166"/>
      <c r="Q113" s="166"/>
      <c r="R113" s="166"/>
      <c r="S113" s="166"/>
      <c r="T113" s="166"/>
      <c r="U113" s="166"/>
      <c r="V113" s="166"/>
      <c r="W113" s="166"/>
      <c r="X113" s="166"/>
      <c r="Y113" s="166"/>
      <c r="Z113" s="166"/>
      <c r="AA113" s="166"/>
      <c r="AB113" s="166"/>
      <c r="AC113" s="137">
        <f t="shared" si="41"/>
        <v>0</v>
      </c>
      <c r="AD113" s="167"/>
    </row>
    <row r="114" spans="2:30" outlineLevel="1" x14ac:dyDescent="0.25">
      <c r="B114" s="160" t="str">
        <f>IF(C114&gt;0,IFERROR(_xlfn.IFS(D114&lt;=DATE(YEAR('Basisdaten zum Projekt'!$E$12),MONTH('Basisdaten zum Projekt'!$E$12),1),'Basisdaten zum Projekt'!$A$12,D114&lt;=DATE(YEAR('Basisdaten zum Projekt'!$E$13),MONTH('Basisdaten zum Projekt'!$E$13),1),'Basisdaten zum Projekt'!$A$13,D114&lt;=DATE(YEAR('Basisdaten zum Projekt'!$E$14),MONTH('Basisdaten zum Projekt'!$E$14),1),'Basisdaten zum Projekt'!$A$14,D114&lt;=DATE(YEAR('Basisdaten zum Projekt'!$E$15),MONTH('Basisdaten zum Projekt'!$E$15),1),'Basisdaten zum Projekt'!$A$15,D114&lt;=DATE(YEAR('Basisdaten zum Projekt'!$E$16),MONTH('Basisdaten zum Projekt'!$E$16),1),'Basisdaten zum Projekt'!$A$16),""),"")</f>
        <v/>
      </c>
      <c r="C114" s="160">
        <f>IF(C113&gt;0,C113+1,IF(DATE(YEAR('Basisdaten zum Projekt'!$C$5),MONTH('Basisdaten zum Projekt'!$C$5),1)=D114,1,0))</f>
        <v>52</v>
      </c>
      <c r="D114" s="161">
        <f t="shared" si="42"/>
        <v>46204</v>
      </c>
      <c r="E114" s="162"/>
      <c r="F114" s="115">
        <f t="shared" si="38"/>
        <v>0</v>
      </c>
      <c r="G114" s="163"/>
      <c r="H114" s="162"/>
      <c r="I114" s="115">
        <f t="shared" si="39"/>
        <v>0</v>
      </c>
      <c r="J114" s="164"/>
      <c r="M114" s="161">
        <f t="shared" si="40"/>
        <v>46204</v>
      </c>
      <c r="N114" s="166"/>
      <c r="O114" s="166"/>
      <c r="P114" s="166"/>
      <c r="Q114" s="166"/>
      <c r="R114" s="166"/>
      <c r="S114" s="166"/>
      <c r="T114" s="166"/>
      <c r="U114" s="166"/>
      <c r="V114" s="166"/>
      <c r="W114" s="166"/>
      <c r="X114" s="166"/>
      <c r="Y114" s="166"/>
      <c r="Z114" s="166"/>
      <c r="AA114" s="166"/>
      <c r="AB114" s="166"/>
      <c r="AC114" s="137">
        <f t="shared" si="41"/>
        <v>0</v>
      </c>
      <c r="AD114" s="167"/>
    </row>
    <row r="115" spans="2:30" outlineLevel="1" x14ac:dyDescent="0.25">
      <c r="B115" s="160" t="str">
        <f>IF(C115&gt;0,IFERROR(_xlfn.IFS(D115&lt;=DATE(YEAR('Basisdaten zum Projekt'!$E$12),MONTH('Basisdaten zum Projekt'!$E$12),1),'Basisdaten zum Projekt'!$A$12,D115&lt;=DATE(YEAR('Basisdaten zum Projekt'!$E$13),MONTH('Basisdaten zum Projekt'!$E$13),1),'Basisdaten zum Projekt'!$A$13,D115&lt;=DATE(YEAR('Basisdaten zum Projekt'!$E$14),MONTH('Basisdaten zum Projekt'!$E$14),1),'Basisdaten zum Projekt'!$A$14,D115&lt;=DATE(YEAR('Basisdaten zum Projekt'!$E$15),MONTH('Basisdaten zum Projekt'!$E$15),1),'Basisdaten zum Projekt'!$A$15,D115&lt;=DATE(YEAR('Basisdaten zum Projekt'!$E$16),MONTH('Basisdaten zum Projekt'!$E$16),1),'Basisdaten zum Projekt'!$A$16),""),"")</f>
        <v/>
      </c>
      <c r="C115" s="160">
        <f>IF(C114&gt;0,C114+1,IF(DATE(YEAR('Basisdaten zum Projekt'!$C$5),MONTH('Basisdaten zum Projekt'!$C$5),1)=D115,1,0))</f>
        <v>53</v>
      </c>
      <c r="D115" s="161">
        <f t="shared" si="42"/>
        <v>46235</v>
      </c>
      <c r="E115" s="162"/>
      <c r="F115" s="115">
        <f t="shared" si="38"/>
        <v>0</v>
      </c>
      <c r="G115" s="163"/>
      <c r="H115" s="162"/>
      <c r="I115" s="115">
        <f t="shared" si="39"/>
        <v>0</v>
      </c>
      <c r="J115" s="164"/>
      <c r="M115" s="161">
        <f t="shared" si="40"/>
        <v>46235</v>
      </c>
      <c r="N115" s="166"/>
      <c r="O115" s="166"/>
      <c r="P115" s="166"/>
      <c r="Q115" s="166"/>
      <c r="R115" s="166"/>
      <c r="S115" s="166"/>
      <c r="T115" s="166"/>
      <c r="U115" s="166"/>
      <c r="V115" s="166"/>
      <c r="W115" s="166"/>
      <c r="X115" s="166"/>
      <c r="Y115" s="166"/>
      <c r="Z115" s="166"/>
      <c r="AA115" s="166"/>
      <c r="AB115" s="166"/>
      <c r="AC115" s="137">
        <f t="shared" si="41"/>
        <v>0</v>
      </c>
      <c r="AD115" s="167"/>
    </row>
    <row r="116" spans="2:30" outlineLevel="1" x14ac:dyDescent="0.25">
      <c r="B116" s="160" t="str">
        <f>IF(C116&gt;0,IFERROR(_xlfn.IFS(D116&lt;=DATE(YEAR('Basisdaten zum Projekt'!$E$12),MONTH('Basisdaten zum Projekt'!$E$12),1),'Basisdaten zum Projekt'!$A$12,D116&lt;=DATE(YEAR('Basisdaten zum Projekt'!$E$13),MONTH('Basisdaten zum Projekt'!$E$13),1),'Basisdaten zum Projekt'!$A$13,D116&lt;=DATE(YEAR('Basisdaten zum Projekt'!$E$14),MONTH('Basisdaten zum Projekt'!$E$14),1),'Basisdaten zum Projekt'!$A$14,D116&lt;=DATE(YEAR('Basisdaten zum Projekt'!$E$15),MONTH('Basisdaten zum Projekt'!$E$15),1),'Basisdaten zum Projekt'!$A$15,D116&lt;=DATE(YEAR('Basisdaten zum Projekt'!$E$16),MONTH('Basisdaten zum Projekt'!$E$16),1),'Basisdaten zum Projekt'!$A$16),""),"")</f>
        <v/>
      </c>
      <c r="C116" s="160">
        <f>IF(C115&gt;0,C115+1,IF(DATE(YEAR('Basisdaten zum Projekt'!$C$5),MONTH('Basisdaten zum Projekt'!$C$5),1)=D116,1,0))</f>
        <v>54</v>
      </c>
      <c r="D116" s="161">
        <f t="shared" si="42"/>
        <v>46266</v>
      </c>
      <c r="E116" s="162"/>
      <c r="F116" s="115">
        <f t="shared" si="38"/>
        <v>0</v>
      </c>
      <c r="G116" s="163"/>
      <c r="H116" s="162"/>
      <c r="I116" s="115">
        <f t="shared" si="39"/>
        <v>0</v>
      </c>
      <c r="J116" s="164"/>
      <c r="M116" s="161">
        <f t="shared" si="40"/>
        <v>46266</v>
      </c>
      <c r="N116" s="166"/>
      <c r="O116" s="166"/>
      <c r="P116" s="166"/>
      <c r="Q116" s="166"/>
      <c r="R116" s="166"/>
      <c r="S116" s="166"/>
      <c r="T116" s="166"/>
      <c r="U116" s="166"/>
      <c r="V116" s="166"/>
      <c r="W116" s="166"/>
      <c r="X116" s="166"/>
      <c r="Y116" s="166"/>
      <c r="Z116" s="166"/>
      <c r="AA116" s="166"/>
      <c r="AB116" s="166"/>
      <c r="AC116" s="137">
        <f t="shared" si="41"/>
        <v>0</v>
      </c>
      <c r="AD116" s="167"/>
    </row>
    <row r="117" spans="2:30" outlineLevel="1" x14ac:dyDescent="0.25">
      <c r="B117" s="160" t="str">
        <f>IF(C117&gt;0,IFERROR(_xlfn.IFS(D117&lt;=DATE(YEAR('Basisdaten zum Projekt'!$E$12),MONTH('Basisdaten zum Projekt'!$E$12),1),'Basisdaten zum Projekt'!$A$12,D117&lt;=DATE(YEAR('Basisdaten zum Projekt'!$E$13),MONTH('Basisdaten zum Projekt'!$E$13),1),'Basisdaten zum Projekt'!$A$13,D117&lt;=DATE(YEAR('Basisdaten zum Projekt'!$E$14),MONTH('Basisdaten zum Projekt'!$E$14),1),'Basisdaten zum Projekt'!$A$14,D117&lt;=DATE(YEAR('Basisdaten zum Projekt'!$E$15),MONTH('Basisdaten zum Projekt'!$E$15),1),'Basisdaten zum Projekt'!$A$15,D117&lt;=DATE(YEAR('Basisdaten zum Projekt'!$E$16),MONTH('Basisdaten zum Projekt'!$E$16),1),'Basisdaten zum Projekt'!$A$16),""),"")</f>
        <v/>
      </c>
      <c r="C117" s="160">
        <f>IF(C116&gt;0,C116+1,IF(DATE(YEAR('Basisdaten zum Projekt'!$C$5),MONTH('Basisdaten zum Projekt'!$C$5),1)=D117,1,0))</f>
        <v>55</v>
      </c>
      <c r="D117" s="161">
        <f t="shared" si="42"/>
        <v>46296</v>
      </c>
      <c r="E117" s="162"/>
      <c r="F117" s="115">
        <f t="shared" si="38"/>
        <v>0</v>
      </c>
      <c r="G117" s="163"/>
      <c r="H117" s="162"/>
      <c r="I117" s="115">
        <f t="shared" si="39"/>
        <v>0</v>
      </c>
      <c r="J117" s="164"/>
      <c r="M117" s="161">
        <f t="shared" si="40"/>
        <v>46296</v>
      </c>
      <c r="N117" s="166"/>
      <c r="O117" s="166"/>
      <c r="P117" s="166"/>
      <c r="Q117" s="166"/>
      <c r="R117" s="166"/>
      <c r="S117" s="166"/>
      <c r="T117" s="166"/>
      <c r="U117" s="166"/>
      <c r="V117" s="166"/>
      <c r="W117" s="166"/>
      <c r="X117" s="166"/>
      <c r="Y117" s="166"/>
      <c r="Z117" s="166"/>
      <c r="AA117" s="166"/>
      <c r="AB117" s="166"/>
      <c r="AC117" s="137">
        <f t="shared" si="41"/>
        <v>0</v>
      </c>
      <c r="AD117" s="167"/>
    </row>
    <row r="118" spans="2:30" outlineLevel="1" x14ac:dyDescent="0.25">
      <c r="B118" s="160" t="str">
        <f>IF(C118&gt;0,IFERROR(_xlfn.IFS(D118&lt;=DATE(YEAR('Basisdaten zum Projekt'!$E$12),MONTH('Basisdaten zum Projekt'!$E$12),1),'Basisdaten zum Projekt'!$A$12,D118&lt;=DATE(YEAR('Basisdaten zum Projekt'!$E$13),MONTH('Basisdaten zum Projekt'!$E$13),1),'Basisdaten zum Projekt'!$A$13,D118&lt;=DATE(YEAR('Basisdaten zum Projekt'!$E$14),MONTH('Basisdaten zum Projekt'!$E$14),1),'Basisdaten zum Projekt'!$A$14,D118&lt;=DATE(YEAR('Basisdaten zum Projekt'!$E$15),MONTH('Basisdaten zum Projekt'!$E$15),1),'Basisdaten zum Projekt'!$A$15,D118&lt;=DATE(YEAR('Basisdaten zum Projekt'!$E$16),MONTH('Basisdaten zum Projekt'!$E$16),1),'Basisdaten zum Projekt'!$A$16),""),"")</f>
        <v/>
      </c>
      <c r="C118" s="160">
        <f>IF(C117&gt;0,C117+1,IF(DATE(YEAR('Basisdaten zum Projekt'!$C$5),MONTH('Basisdaten zum Projekt'!$C$5),1)=D118,1,0))</f>
        <v>56</v>
      </c>
      <c r="D118" s="161">
        <f t="shared" si="42"/>
        <v>46327</v>
      </c>
      <c r="E118" s="162"/>
      <c r="F118" s="115">
        <f t="shared" si="38"/>
        <v>0</v>
      </c>
      <c r="G118" s="163"/>
      <c r="H118" s="162"/>
      <c r="I118" s="115">
        <f t="shared" si="39"/>
        <v>0</v>
      </c>
      <c r="J118" s="164"/>
      <c r="M118" s="161">
        <f t="shared" si="40"/>
        <v>46327</v>
      </c>
      <c r="N118" s="166"/>
      <c r="O118" s="166"/>
      <c r="P118" s="166"/>
      <c r="Q118" s="166"/>
      <c r="R118" s="166"/>
      <c r="S118" s="166"/>
      <c r="T118" s="166"/>
      <c r="U118" s="166"/>
      <c r="V118" s="166"/>
      <c r="W118" s="166"/>
      <c r="X118" s="166"/>
      <c r="Y118" s="166"/>
      <c r="Z118" s="166"/>
      <c r="AA118" s="166"/>
      <c r="AB118" s="166"/>
      <c r="AC118" s="137">
        <f t="shared" si="41"/>
        <v>0</v>
      </c>
      <c r="AD118" s="167"/>
    </row>
    <row r="119" spans="2:30" outlineLevel="1" x14ac:dyDescent="0.25">
      <c r="B119" s="160" t="str">
        <f>IF(C119&gt;0,IFERROR(_xlfn.IFS(D119&lt;=DATE(YEAR('Basisdaten zum Projekt'!$E$12),MONTH('Basisdaten zum Projekt'!$E$12),1),'Basisdaten zum Projekt'!$A$12,D119&lt;=DATE(YEAR('Basisdaten zum Projekt'!$E$13),MONTH('Basisdaten zum Projekt'!$E$13),1),'Basisdaten zum Projekt'!$A$13,D119&lt;=DATE(YEAR('Basisdaten zum Projekt'!$E$14),MONTH('Basisdaten zum Projekt'!$E$14),1),'Basisdaten zum Projekt'!$A$14,D119&lt;=DATE(YEAR('Basisdaten zum Projekt'!$E$15),MONTH('Basisdaten zum Projekt'!$E$15),1),'Basisdaten zum Projekt'!$A$15,D119&lt;=DATE(YEAR('Basisdaten zum Projekt'!$E$16),MONTH('Basisdaten zum Projekt'!$E$16),1),'Basisdaten zum Projekt'!$A$16),""),"")</f>
        <v/>
      </c>
      <c r="C119" s="160">
        <f>IF(C118&gt;0,C118+1,IF(DATE(YEAR('Basisdaten zum Projekt'!$C$5),MONTH('Basisdaten zum Projekt'!$C$5),1)=D119,1,0))</f>
        <v>57</v>
      </c>
      <c r="D119" s="161">
        <f t="shared" si="42"/>
        <v>46357</v>
      </c>
      <c r="E119" s="162"/>
      <c r="F119" s="115">
        <f t="shared" si="38"/>
        <v>0</v>
      </c>
      <c r="G119" s="163"/>
      <c r="H119" s="162"/>
      <c r="I119" s="115">
        <f t="shared" si="39"/>
        <v>0</v>
      </c>
      <c r="J119" s="164"/>
      <c r="M119" s="161">
        <f t="shared" si="40"/>
        <v>46357</v>
      </c>
      <c r="N119" s="166"/>
      <c r="O119" s="166"/>
      <c r="P119" s="166"/>
      <c r="Q119" s="166"/>
      <c r="R119" s="166"/>
      <c r="S119" s="166"/>
      <c r="T119" s="166"/>
      <c r="U119" s="166"/>
      <c r="V119" s="166"/>
      <c r="W119" s="166"/>
      <c r="X119" s="166"/>
      <c r="Y119" s="166"/>
      <c r="Z119" s="166"/>
      <c r="AA119" s="166"/>
      <c r="AB119" s="166"/>
      <c r="AC119" s="137">
        <f t="shared" si="41"/>
        <v>0</v>
      </c>
      <c r="AD119" s="167"/>
    </row>
    <row r="120" spans="2:30" ht="15.75" thickBot="1" x14ac:dyDescent="0.3">
      <c r="B120" s="169"/>
      <c r="C120" s="170"/>
      <c r="D120" s="171">
        <f>D119</f>
        <v>46357</v>
      </c>
      <c r="E120" s="172"/>
      <c r="F120" s="173">
        <f>SUM(F108:F119)</f>
        <v>0</v>
      </c>
      <c r="G120" s="174">
        <f>SUM(G108:G119)</f>
        <v>0</v>
      </c>
      <c r="H120" s="175"/>
      <c r="I120" s="173">
        <f>SUM(I108:I119)</f>
        <v>0</v>
      </c>
      <c r="J120" s="174">
        <f>SUM(J108:J119)</f>
        <v>0</v>
      </c>
      <c r="M120" s="171">
        <f t="shared" si="40"/>
        <v>46357</v>
      </c>
      <c r="N120" s="177">
        <f>SUM(N108:N119)</f>
        <v>0</v>
      </c>
      <c r="O120" s="177">
        <f>SUM(O108:O119)</f>
        <v>0</v>
      </c>
      <c r="P120" s="177">
        <f>SUM(P108:P119)</f>
        <v>0</v>
      </c>
      <c r="Q120" s="177">
        <f>SUM(Q108:Q119)</f>
        <v>0</v>
      </c>
      <c r="R120" s="177">
        <f>SUM(R108:R119)</f>
        <v>0</v>
      </c>
      <c r="S120" s="177">
        <f t="shared" ref="S120:AB120" si="43">SUM(S108:S119)</f>
        <v>0</v>
      </c>
      <c r="T120" s="177">
        <f t="shared" si="43"/>
        <v>0</v>
      </c>
      <c r="U120" s="177">
        <f t="shared" si="43"/>
        <v>0</v>
      </c>
      <c r="V120" s="177">
        <f t="shared" si="43"/>
        <v>0</v>
      </c>
      <c r="W120" s="177">
        <f t="shared" si="43"/>
        <v>0</v>
      </c>
      <c r="X120" s="177">
        <f t="shared" si="43"/>
        <v>0</v>
      </c>
      <c r="Y120" s="177">
        <f t="shared" si="43"/>
        <v>0</v>
      </c>
      <c r="Z120" s="177">
        <f t="shared" si="43"/>
        <v>0</v>
      </c>
      <c r="AA120" s="177">
        <f t="shared" si="43"/>
        <v>0</v>
      </c>
      <c r="AB120" s="177">
        <f t="shared" si="43"/>
        <v>0</v>
      </c>
      <c r="AC120" s="177">
        <f>SUM(AC108:AC119)</f>
        <v>0</v>
      </c>
      <c r="AD120" s="167"/>
    </row>
    <row r="121" spans="2:30" ht="28.5" customHeight="1" x14ac:dyDescent="0.25">
      <c r="B121" s="19"/>
      <c r="C121" s="19"/>
      <c r="N121" s="178">
        <f>IFERROR(N120/$H$6,0)</f>
        <v>0</v>
      </c>
      <c r="O121" s="178">
        <f>IFERROR(O120/$H$6,0)</f>
        <v>0</v>
      </c>
      <c r="P121" s="178">
        <f>IFERROR(P120/$H$6,0)</f>
        <v>0</v>
      </c>
      <c r="Q121" s="178">
        <f>IFERROR(Q120/$H$6,0)</f>
        <v>0</v>
      </c>
      <c r="R121" s="178">
        <f>IFERROR(R120/$H$6,0)</f>
        <v>0</v>
      </c>
      <c r="S121" s="178">
        <f t="shared" ref="S121:AB121" si="44">IFERROR(S120/$H$6,0)</f>
        <v>0</v>
      </c>
      <c r="T121" s="178">
        <f t="shared" si="44"/>
        <v>0</v>
      </c>
      <c r="U121" s="178">
        <f t="shared" si="44"/>
        <v>0</v>
      </c>
      <c r="V121" s="178">
        <f t="shared" si="44"/>
        <v>0</v>
      </c>
      <c r="W121" s="178">
        <f t="shared" si="44"/>
        <v>0</v>
      </c>
      <c r="X121" s="178">
        <f t="shared" si="44"/>
        <v>0</v>
      </c>
      <c r="Y121" s="178">
        <f t="shared" si="44"/>
        <v>0</v>
      </c>
      <c r="Z121" s="178">
        <f t="shared" si="44"/>
        <v>0</v>
      </c>
      <c r="AA121" s="178">
        <f t="shared" si="44"/>
        <v>0</v>
      </c>
      <c r="AB121" s="178">
        <f t="shared" si="44"/>
        <v>0</v>
      </c>
      <c r="AC121" s="178">
        <f>IFERROR(AC120/$H$6,0)</f>
        <v>0</v>
      </c>
      <c r="AD121" s="180" t="s">
        <v>370</v>
      </c>
    </row>
    <row r="122" spans="2:30" ht="15.75" thickBot="1" x14ac:dyDescent="0.3">
      <c r="B122" s="19"/>
      <c r="C122" s="19"/>
      <c r="N122" s="181"/>
      <c r="O122" s="181"/>
      <c r="P122" s="181"/>
      <c r="Q122" s="181"/>
      <c r="R122" s="181"/>
      <c r="S122" s="281"/>
      <c r="T122" s="282"/>
      <c r="U122" s="283"/>
      <c r="V122" s="283"/>
      <c r="W122" s="283"/>
      <c r="X122" s="283"/>
      <c r="Y122" s="283"/>
      <c r="Z122" s="283"/>
      <c r="AA122" s="283"/>
      <c r="AB122" s="284"/>
      <c r="AC122" s="181"/>
      <c r="AD122" s="188"/>
    </row>
    <row r="123" spans="2:30" outlineLevel="1" x14ac:dyDescent="0.25">
      <c r="B123" s="160" t="str">
        <f>IF(C123&gt;0,IFERROR(_xlfn.IFS(D123&lt;=DATE(YEAR('Basisdaten zum Projekt'!$E$12),MONTH('Basisdaten zum Projekt'!$E$12),1),'Basisdaten zum Projekt'!$A$12,D123&lt;=DATE(YEAR('Basisdaten zum Projekt'!$E$13),MONTH('Basisdaten zum Projekt'!$E$13),1),'Basisdaten zum Projekt'!$A$13,D123&lt;=DATE(YEAR('Basisdaten zum Projekt'!$E$14),MONTH('Basisdaten zum Projekt'!$E$14),1),'Basisdaten zum Projekt'!$A$14,D123&lt;=DATE(YEAR('Basisdaten zum Projekt'!$E$15),MONTH('Basisdaten zum Projekt'!$E$15),1),'Basisdaten zum Projekt'!$A$15,D123&lt;=DATE(YEAR('Basisdaten zum Projekt'!$E$16),MONTH('Basisdaten zum Projekt'!$E$16),1),'Basisdaten zum Projekt'!$A$16),""),"")</f>
        <v/>
      </c>
      <c r="C123" s="160">
        <f>IF(C119&gt;0,C119+1,IF(DATE(YEAR('Basisdaten zum Projekt'!$C$5),MONTH('Basisdaten zum Projekt'!$C$5),1)=D123,1,0))</f>
        <v>58</v>
      </c>
      <c r="D123" s="161">
        <f>DATE(YEAR(D119),MONTH(D119)+1,DAY(D119))</f>
        <v>46388</v>
      </c>
      <c r="E123" s="183"/>
      <c r="F123" s="184">
        <f t="shared" ref="F123:F134" si="45">215/12*E123</f>
        <v>0</v>
      </c>
      <c r="G123" s="185"/>
      <c r="H123" s="183"/>
      <c r="I123" s="184">
        <f t="shared" ref="I123:I134" si="46">215/12*H123</f>
        <v>0</v>
      </c>
      <c r="J123" s="186"/>
      <c r="M123" s="161">
        <f t="shared" si="40"/>
        <v>46388</v>
      </c>
      <c r="N123" s="166"/>
      <c r="O123" s="166"/>
      <c r="P123" s="166"/>
      <c r="Q123" s="166"/>
      <c r="R123" s="166"/>
      <c r="S123" s="166"/>
      <c r="T123" s="166"/>
      <c r="U123" s="166"/>
      <c r="V123" s="166"/>
      <c r="W123" s="166"/>
      <c r="X123" s="166"/>
      <c r="Y123" s="166"/>
      <c r="Z123" s="166"/>
      <c r="AA123" s="166"/>
      <c r="AB123" s="166"/>
      <c r="AC123" s="137">
        <f t="shared" ref="AC123:AC134" si="47">SUM(N123:AB123)</f>
        <v>0</v>
      </c>
      <c r="AD123" s="167"/>
    </row>
    <row r="124" spans="2:30" outlineLevel="1" x14ac:dyDescent="0.25">
      <c r="B124" s="160" t="str">
        <f>IF(C124&gt;0,IFERROR(_xlfn.IFS(D124&lt;=DATE(YEAR('Basisdaten zum Projekt'!$E$12),MONTH('Basisdaten zum Projekt'!$E$12),1),'Basisdaten zum Projekt'!$A$12,D124&lt;=DATE(YEAR('Basisdaten zum Projekt'!$E$13),MONTH('Basisdaten zum Projekt'!$E$13),1),'Basisdaten zum Projekt'!$A$13,D124&lt;=DATE(YEAR('Basisdaten zum Projekt'!$E$14),MONTH('Basisdaten zum Projekt'!$E$14),1),'Basisdaten zum Projekt'!$A$14,D124&lt;=DATE(YEAR('Basisdaten zum Projekt'!$E$15),MONTH('Basisdaten zum Projekt'!$E$15),1),'Basisdaten zum Projekt'!$A$15,D124&lt;=DATE(YEAR('Basisdaten zum Projekt'!$E$16),MONTH('Basisdaten zum Projekt'!$E$16),1),'Basisdaten zum Projekt'!$A$16),""),"")</f>
        <v/>
      </c>
      <c r="C124" s="160">
        <f>IF(C123&gt;0,C123+1,IF(DATE(YEAR('Basisdaten zum Projekt'!$C$5),MONTH('Basisdaten zum Projekt'!$C$5),1)=D124,1,0))</f>
        <v>59</v>
      </c>
      <c r="D124" s="161">
        <f t="shared" ref="D124:D134" si="48">DATE(YEAR(D123),MONTH(D123)+1,DAY(D123))</f>
        <v>46419</v>
      </c>
      <c r="E124" s="162"/>
      <c r="F124" s="115">
        <f t="shared" si="45"/>
        <v>0</v>
      </c>
      <c r="G124" s="163"/>
      <c r="H124" s="162"/>
      <c r="I124" s="115">
        <f t="shared" si="46"/>
        <v>0</v>
      </c>
      <c r="J124" s="164"/>
      <c r="M124" s="161">
        <f t="shared" si="40"/>
        <v>46419</v>
      </c>
      <c r="N124" s="166"/>
      <c r="O124" s="166"/>
      <c r="P124" s="166"/>
      <c r="Q124" s="166"/>
      <c r="R124" s="166"/>
      <c r="S124" s="166"/>
      <c r="T124" s="166"/>
      <c r="U124" s="166"/>
      <c r="V124" s="166"/>
      <c r="W124" s="166"/>
      <c r="X124" s="166"/>
      <c r="Y124" s="166"/>
      <c r="Z124" s="166"/>
      <c r="AA124" s="166"/>
      <c r="AB124" s="166"/>
      <c r="AC124" s="137">
        <f t="shared" si="47"/>
        <v>0</v>
      </c>
      <c r="AD124" s="167"/>
    </row>
    <row r="125" spans="2:30" outlineLevel="1" x14ac:dyDescent="0.25">
      <c r="B125" s="160" t="str">
        <f>IF(C125&gt;0,IFERROR(_xlfn.IFS(D125&lt;=DATE(YEAR('Basisdaten zum Projekt'!$E$12),MONTH('Basisdaten zum Projekt'!$E$12),1),'Basisdaten zum Projekt'!$A$12,D125&lt;=DATE(YEAR('Basisdaten zum Projekt'!$E$13),MONTH('Basisdaten zum Projekt'!$E$13),1),'Basisdaten zum Projekt'!$A$13,D125&lt;=DATE(YEAR('Basisdaten zum Projekt'!$E$14),MONTH('Basisdaten zum Projekt'!$E$14),1),'Basisdaten zum Projekt'!$A$14,D125&lt;=DATE(YEAR('Basisdaten zum Projekt'!$E$15),MONTH('Basisdaten zum Projekt'!$E$15),1),'Basisdaten zum Projekt'!$A$15,D125&lt;=DATE(YEAR('Basisdaten zum Projekt'!$E$16),MONTH('Basisdaten zum Projekt'!$E$16),1),'Basisdaten zum Projekt'!$A$16),""),"")</f>
        <v/>
      </c>
      <c r="C125" s="160">
        <f>IF(C124&gt;0,C124+1,IF(DATE(YEAR('Basisdaten zum Projekt'!$C$5),MONTH('Basisdaten zum Projekt'!$C$5),1)=D125,1,0))</f>
        <v>60</v>
      </c>
      <c r="D125" s="161">
        <f t="shared" si="48"/>
        <v>46447</v>
      </c>
      <c r="E125" s="162"/>
      <c r="F125" s="115">
        <f t="shared" si="45"/>
        <v>0</v>
      </c>
      <c r="G125" s="163"/>
      <c r="H125" s="162"/>
      <c r="I125" s="115">
        <f t="shared" si="46"/>
        <v>0</v>
      </c>
      <c r="J125" s="164"/>
      <c r="M125" s="161">
        <f t="shared" si="40"/>
        <v>46447</v>
      </c>
      <c r="N125" s="166"/>
      <c r="O125" s="166"/>
      <c r="P125" s="166"/>
      <c r="Q125" s="166"/>
      <c r="R125" s="166"/>
      <c r="S125" s="166"/>
      <c r="T125" s="166"/>
      <c r="U125" s="166"/>
      <c r="V125" s="166"/>
      <c r="W125" s="166"/>
      <c r="X125" s="166"/>
      <c r="Y125" s="166"/>
      <c r="Z125" s="166"/>
      <c r="AA125" s="166"/>
      <c r="AB125" s="166"/>
      <c r="AC125" s="137">
        <f t="shared" si="47"/>
        <v>0</v>
      </c>
      <c r="AD125" s="167"/>
    </row>
    <row r="126" spans="2:30" outlineLevel="1" x14ac:dyDescent="0.25">
      <c r="B126" s="160" t="str">
        <f>IF(C126&gt;0,IFERROR(_xlfn.IFS(D126&lt;=DATE(YEAR('Basisdaten zum Projekt'!$E$12),MONTH('Basisdaten zum Projekt'!$E$12),1),'Basisdaten zum Projekt'!$A$12,D126&lt;=DATE(YEAR('Basisdaten zum Projekt'!$E$13),MONTH('Basisdaten zum Projekt'!$E$13),1),'Basisdaten zum Projekt'!$A$13,D126&lt;=DATE(YEAR('Basisdaten zum Projekt'!$E$14),MONTH('Basisdaten zum Projekt'!$E$14),1),'Basisdaten zum Projekt'!$A$14,D126&lt;=DATE(YEAR('Basisdaten zum Projekt'!$E$15),MONTH('Basisdaten zum Projekt'!$E$15),1),'Basisdaten zum Projekt'!$A$15,D126&lt;=DATE(YEAR('Basisdaten zum Projekt'!$E$16),MONTH('Basisdaten zum Projekt'!$E$16),1),'Basisdaten zum Projekt'!$A$16),""),"")</f>
        <v/>
      </c>
      <c r="C126" s="160">
        <f>IF(C125&gt;0,C125+1,IF(DATE(YEAR('Basisdaten zum Projekt'!$C$5),MONTH('Basisdaten zum Projekt'!$C$5),1)=D126,1,0))</f>
        <v>61</v>
      </c>
      <c r="D126" s="161">
        <f t="shared" si="48"/>
        <v>46478</v>
      </c>
      <c r="E126" s="162"/>
      <c r="F126" s="115">
        <f t="shared" si="45"/>
        <v>0</v>
      </c>
      <c r="G126" s="163"/>
      <c r="H126" s="162"/>
      <c r="I126" s="115">
        <f t="shared" si="46"/>
        <v>0</v>
      </c>
      <c r="J126" s="164"/>
      <c r="M126" s="161">
        <f t="shared" si="40"/>
        <v>46478</v>
      </c>
      <c r="N126" s="166"/>
      <c r="O126" s="166"/>
      <c r="P126" s="166"/>
      <c r="Q126" s="166"/>
      <c r="R126" s="166"/>
      <c r="S126" s="166"/>
      <c r="T126" s="166"/>
      <c r="U126" s="166"/>
      <c r="V126" s="166"/>
      <c r="W126" s="166"/>
      <c r="X126" s="166"/>
      <c r="Y126" s="166"/>
      <c r="Z126" s="166"/>
      <c r="AA126" s="166"/>
      <c r="AB126" s="166"/>
      <c r="AC126" s="137">
        <f t="shared" si="47"/>
        <v>0</v>
      </c>
      <c r="AD126" s="167"/>
    </row>
    <row r="127" spans="2:30" outlineLevel="1" x14ac:dyDescent="0.25">
      <c r="B127" s="160" t="str">
        <f>IF(C127&gt;0,IFERROR(_xlfn.IFS(D127&lt;=DATE(YEAR('Basisdaten zum Projekt'!$E$12),MONTH('Basisdaten zum Projekt'!$E$12),1),'Basisdaten zum Projekt'!$A$12,D127&lt;=DATE(YEAR('Basisdaten zum Projekt'!$E$13),MONTH('Basisdaten zum Projekt'!$E$13),1),'Basisdaten zum Projekt'!$A$13,D127&lt;=DATE(YEAR('Basisdaten zum Projekt'!$E$14),MONTH('Basisdaten zum Projekt'!$E$14),1),'Basisdaten zum Projekt'!$A$14,D127&lt;=DATE(YEAR('Basisdaten zum Projekt'!$E$15),MONTH('Basisdaten zum Projekt'!$E$15),1),'Basisdaten zum Projekt'!$A$15,D127&lt;=DATE(YEAR('Basisdaten zum Projekt'!$E$16),MONTH('Basisdaten zum Projekt'!$E$16),1),'Basisdaten zum Projekt'!$A$16),""),"")</f>
        <v/>
      </c>
      <c r="C127" s="160">
        <f>IF(C126&gt;0,C126+1,IF(DATE(YEAR('Basisdaten zum Projekt'!$C$5),MONTH('Basisdaten zum Projekt'!$C$5),1)=D127,1,0))</f>
        <v>62</v>
      </c>
      <c r="D127" s="161">
        <f t="shared" si="48"/>
        <v>46508</v>
      </c>
      <c r="E127" s="162"/>
      <c r="F127" s="115">
        <f t="shared" si="45"/>
        <v>0</v>
      </c>
      <c r="G127" s="163"/>
      <c r="H127" s="162"/>
      <c r="I127" s="115">
        <f t="shared" si="46"/>
        <v>0</v>
      </c>
      <c r="J127" s="164"/>
      <c r="M127" s="161">
        <f t="shared" si="40"/>
        <v>46508</v>
      </c>
      <c r="N127" s="166"/>
      <c r="O127" s="166"/>
      <c r="P127" s="166"/>
      <c r="Q127" s="166"/>
      <c r="R127" s="166"/>
      <c r="S127" s="166"/>
      <c r="T127" s="166"/>
      <c r="U127" s="166"/>
      <c r="V127" s="166"/>
      <c r="W127" s="166"/>
      <c r="X127" s="166"/>
      <c r="Y127" s="166"/>
      <c r="Z127" s="166"/>
      <c r="AA127" s="166"/>
      <c r="AB127" s="166"/>
      <c r="AC127" s="137">
        <f t="shared" si="47"/>
        <v>0</v>
      </c>
      <c r="AD127" s="167"/>
    </row>
    <row r="128" spans="2:30" outlineLevel="1" x14ac:dyDescent="0.25">
      <c r="B128" s="160" t="str">
        <f>IF(C128&gt;0,IFERROR(_xlfn.IFS(D128&lt;=DATE(YEAR('Basisdaten zum Projekt'!$E$12),MONTH('Basisdaten zum Projekt'!$E$12),1),'Basisdaten zum Projekt'!$A$12,D128&lt;=DATE(YEAR('Basisdaten zum Projekt'!$E$13),MONTH('Basisdaten zum Projekt'!$E$13),1),'Basisdaten zum Projekt'!$A$13,D128&lt;=DATE(YEAR('Basisdaten zum Projekt'!$E$14),MONTH('Basisdaten zum Projekt'!$E$14),1),'Basisdaten zum Projekt'!$A$14,D128&lt;=DATE(YEAR('Basisdaten zum Projekt'!$E$15),MONTH('Basisdaten zum Projekt'!$E$15),1),'Basisdaten zum Projekt'!$A$15,D128&lt;=DATE(YEAR('Basisdaten zum Projekt'!$E$16),MONTH('Basisdaten zum Projekt'!$E$16),1),'Basisdaten zum Projekt'!$A$16),""),"")</f>
        <v/>
      </c>
      <c r="C128" s="160">
        <f>IF(C127&gt;0,C127+1,IF(DATE(YEAR('Basisdaten zum Projekt'!$C$5),MONTH('Basisdaten zum Projekt'!$C$5),1)=D128,1,0))</f>
        <v>63</v>
      </c>
      <c r="D128" s="161">
        <f t="shared" si="48"/>
        <v>46539</v>
      </c>
      <c r="E128" s="162"/>
      <c r="F128" s="115">
        <f t="shared" si="45"/>
        <v>0</v>
      </c>
      <c r="G128" s="163"/>
      <c r="H128" s="162"/>
      <c r="I128" s="115">
        <f t="shared" si="46"/>
        <v>0</v>
      </c>
      <c r="J128" s="164"/>
      <c r="M128" s="161">
        <f t="shared" si="40"/>
        <v>46539</v>
      </c>
      <c r="N128" s="166"/>
      <c r="O128" s="166"/>
      <c r="P128" s="166"/>
      <c r="Q128" s="166"/>
      <c r="R128" s="166"/>
      <c r="S128" s="166"/>
      <c r="T128" s="166"/>
      <c r="U128" s="166"/>
      <c r="V128" s="166"/>
      <c r="W128" s="166"/>
      <c r="X128" s="166"/>
      <c r="Y128" s="166"/>
      <c r="Z128" s="166"/>
      <c r="AA128" s="166"/>
      <c r="AB128" s="166"/>
      <c r="AC128" s="137">
        <f t="shared" si="47"/>
        <v>0</v>
      </c>
      <c r="AD128" s="167"/>
    </row>
    <row r="129" spans="2:30" outlineLevel="1" x14ac:dyDescent="0.25">
      <c r="B129" s="160" t="str">
        <f>IF(C129&gt;0,IFERROR(_xlfn.IFS(D129&lt;=DATE(YEAR('Basisdaten zum Projekt'!$E$12),MONTH('Basisdaten zum Projekt'!$E$12),1),'Basisdaten zum Projekt'!$A$12,D129&lt;=DATE(YEAR('Basisdaten zum Projekt'!$E$13),MONTH('Basisdaten zum Projekt'!$E$13),1),'Basisdaten zum Projekt'!$A$13,D129&lt;=DATE(YEAR('Basisdaten zum Projekt'!$E$14),MONTH('Basisdaten zum Projekt'!$E$14),1),'Basisdaten zum Projekt'!$A$14,D129&lt;=DATE(YEAR('Basisdaten zum Projekt'!$E$15),MONTH('Basisdaten zum Projekt'!$E$15),1),'Basisdaten zum Projekt'!$A$15,D129&lt;=DATE(YEAR('Basisdaten zum Projekt'!$E$16),MONTH('Basisdaten zum Projekt'!$E$16),1),'Basisdaten zum Projekt'!$A$16),""),"")</f>
        <v/>
      </c>
      <c r="C129" s="160">
        <f>IF(C128&gt;0,C128+1,IF(DATE(YEAR('Basisdaten zum Projekt'!$C$5),MONTH('Basisdaten zum Projekt'!$C$5),1)=D129,1,0))</f>
        <v>64</v>
      </c>
      <c r="D129" s="161">
        <f t="shared" si="48"/>
        <v>46569</v>
      </c>
      <c r="E129" s="162"/>
      <c r="F129" s="115">
        <f t="shared" si="45"/>
        <v>0</v>
      </c>
      <c r="G129" s="163"/>
      <c r="H129" s="162"/>
      <c r="I129" s="115">
        <f t="shared" si="46"/>
        <v>0</v>
      </c>
      <c r="J129" s="164"/>
      <c r="M129" s="161">
        <f t="shared" si="40"/>
        <v>46569</v>
      </c>
      <c r="N129" s="166"/>
      <c r="O129" s="166"/>
      <c r="P129" s="166"/>
      <c r="Q129" s="166"/>
      <c r="R129" s="166"/>
      <c r="S129" s="166"/>
      <c r="T129" s="166"/>
      <c r="U129" s="166"/>
      <c r="V129" s="166"/>
      <c r="W129" s="166"/>
      <c r="X129" s="166"/>
      <c r="Y129" s="166"/>
      <c r="Z129" s="166"/>
      <c r="AA129" s="166"/>
      <c r="AB129" s="166"/>
      <c r="AC129" s="137">
        <f t="shared" si="47"/>
        <v>0</v>
      </c>
      <c r="AD129" s="167"/>
    </row>
    <row r="130" spans="2:30" outlineLevel="1" x14ac:dyDescent="0.25">
      <c r="B130" s="160" t="str">
        <f>IF(C130&gt;0,IFERROR(_xlfn.IFS(D130&lt;=DATE(YEAR('Basisdaten zum Projekt'!$E$12),MONTH('Basisdaten zum Projekt'!$E$12),1),'Basisdaten zum Projekt'!$A$12,D130&lt;=DATE(YEAR('Basisdaten zum Projekt'!$E$13),MONTH('Basisdaten zum Projekt'!$E$13),1),'Basisdaten zum Projekt'!$A$13,D130&lt;=DATE(YEAR('Basisdaten zum Projekt'!$E$14),MONTH('Basisdaten zum Projekt'!$E$14),1),'Basisdaten zum Projekt'!$A$14,D130&lt;=DATE(YEAR('Basisdaten zum Projekt'!$E$15),MONTH('Basisdaten zum Projekt'!$E$15),1),'Basisdaten zum Projekt'!$A$15,D130&lt;=DATE(YEAR('Basisdaten zum Projekt'!$E$16),MONTH('Basisdaten zum Projekt'!$E$16),1),'Basisdaten zum Projekt'!$A$16),""),"")</f>
        <v/>
      </c>
      <c r="C130" s="160">
        <f>IF(C129&gt;0,C129+1,IF(DATE(YEAR('Basisdaten zum Projekt'!$C$5),MONTH('Basisdaten zum Projekt'!$C$5),1)=D130,1,0))</f>
        <v>65</v>
      </c>
      <c r="D130" s="161">
        <f t="shared" si="48"/>
        <v>46600</v>
      </c>
      <c r="E130" s="162"/>
      <c r="F130" s="115">
        <f t="shared" si="45"/>
        <v>0</v>
      </c>
      <c r="G130" s="163"/>
      <c r="H130" s="162"/>
      <c r="I130" s="115">
        <f t="shared" si="46"/>
        <v>0</v>
      </c>
      <c r="J130" s="164"/>
      <c r="M130" s="161">
        <f t="shared" si="40"/>
        <v>46600</v>
      </c>
      <c r="N130" s="166"/>
      <c r="O130" s="166"/>
      <c r="P130" s="166"/>
      <c r="Q130" s="166"/>
      <c r="R130" s="166"/>
      <c r="S130" s="166"/>
      <c r="T130" s="166"/>
      <c r="U130" s="166"/>
      <c r="V130" s="166"/>
      <c r="W130" s="166"/>
      <c r="X130" s="166"/>
      <c r="Y130" s="166"/>
      <c r="Z130" s="166"/>
      <c r="AA130" s="166"/>
      <c r="AB130" s="166"/>
      <c r="AC130" s="137">
        <f t="shared" si="47"/>
        <v>0</v>
      </c>
      <c r="AD130" s="167"/>
    </row>
    <row r="131" spans="2:30" outlineLevel="1" x14ac:dyDescent="0.25">
      <c r="B131" s="160" t="str">
        <f>IF(C131&gt;0,IFERROR(_xlfn.IFS(D131&lt;=DATE(YEAR('Basisdaten zum Projekt'!$E$12),MONTH('Basisdaten zum Projekt'!$E$12),1),'Basisdaten zum Projekt'!$A$12,D131&lt;=DATE(YEAR('Basisdaten zum Projekt'!$E$13),MONTH('Basisdaten zum Projekt'!$E$13),1),'Basisdaten zum Projekt'!$A$13,D131&lt;=DATE(YEAR('Basisdaten zum Projekt'!$E$14),MONTH('Basisdaten zum Projekt'!$E$14),1),'Basisdaten zum Projekt'!$A$14,D131&lt;=DATE(YEAR('Basisdaten zum Projekt'!$E$15),MONTH('Basisdaten zum Projekt'!$E$15),1),'Basisdaten zum Projekt'!$A$15,D131&lt;=DATE(YEAR('Basisdaten zum Projekt'!$E$16),MONTH('Basisdaten zum Projekt'!$E$16),1),'Basisdaten zum Projekt'!$A$16),""),"")</f>
        <v/>
      </c>
      <c r="C131" s="160">
        <f>IF(C130&gt;0,C130+1,IF(DATE(YEAR('Basisdaten zum Projekt'!$C$5),MONTH('Basisdaten zum Projekt'!$C$5),1)=D131,1,0))</f>
        <v>66</v>
      </c>
      <c r="D131" s="161">
        <f t="shared" si="48"/>
        <v>46631</v>
      </c>
      <c r="E131" s="162"/>
      <c r="F131" s="115">
        <f t="shared" si="45"/>
        <v>0</v>
      </c>
      <c r="G131" s="163"/>
      <c r="H131" s="162"/>
      <c r="I131" s="115">
        <f t="shared" si="46"/>
        <v>0</v>
      </c>
      <c r="J131" s="164"/>
      <c r="M131" s="161">
        <f t="shared" si="40"/>
        <v>46631</v>
      </c>
      <c r="N131" s="166"/>
      <c r="O131" s="166"/>
      <c r="P131" s="166"/>
      <c r="Q131" s="166"/>
      <c r="R131" s="166"/>
      <c r="S131" s="166"/>
      <c r="T131" s="166"/>
      <c r="U131" s="166"/>
      <c r="V131" s="166"/>
      <c r="W131" s="166"/>
      <c r="X131" s="166"/>
      <c r="Y131" s="166"/>
      <c r="Z131" s="166"/>
      <c r="AA131" s="166"/>
      <c r="AB131" s="166"/>
      <c r="AC131" s="137">
        <f t="shared" si="47"/>
        <v>0</v>
      </c>
      <c r="AD131" s="167"/>
    </row>
    <row r="132" spans="2:30" outlineLevel="1" x14ac:dyDescent="0.25">
      <c r="B132" s="160" t="str">
        <f>IF(C132&gt;0,IFERROR(_xlfn.IFS(D132&lt;=DATE(YEAR('Basisdaten zum Projekt'!$E$12),MONTH('Basisdaten zum Projekt'!$E$12),1),'Basisdaten zum Projekt'!$A$12,D132&lt;=DATE(YEAR('Basisdaten zum Projekt'!$E$13),MONTH('Basisdaten zum Projekt'!$E$13),1),'Basisdaten zum Projekt'!$A$13,D132&lt;=DATE(YEAR('Basisdaten zum Projekt'!$E$14),MONTH('Basisdaten zum Projekt'!$E$14),1),'Basisdaten zum Projekt'!$A$14,D132&lt;=DATE(YEAR('Basisdaten zum Projekt'!$E$15),MONTH('Basisdaten zum Projekt'!$E$15),1),'Basisdaten zum Projekt'!$A$15,D132&lt;=DATE(YEAR('Basisdaten zum Projekt'!$E$16),MONTH('Basisdaten zum Projekt'!$E$16),1),'Basisdaten zum Projekt'!$A$16),""),"")</f>
        <v/>
      </c>
      <c r="C132" s="160">
        <f>IF(C131&gt;0,C131+1,IF(DATE(YEAR('Basisdaten zum Projekt'!$C$5),MONTH('Basisdaten zum Projekt'!$C$5),1)=D132,1,0))</f>
        <v>67</v>
      </c>
      <c r="D132" s="161">
        <f t="shared" si="48"/>
        <v>46661</v>
      </c>
      <c r="E132" s="162"/>
      <c r="F132" s="115">
        <f t="shared" si="45"/>
        <v>0</v>
      </c>
      <c r="G132" s="163"/>
      <c r="H132" s="162"/>
      <c r="I132" s="115">
        <f t="shared" si="46"/>
        <v>0</v>
      </c>
      <c r="J132" s="164"/>
      <c r="M132" s="161">
        <f t="shared" si="40"/>
        <v>46661</v>
      </c>
      <c r="N132" s="166"/>
      <c r="O132" s="166"/>
      <c r="P132" s="166"/>
      <c r="Q132" s="166"/>
      <c r="R132" s="166"/>
      <c r="S132" s="166"/>
      <c r="T132" s="166"/>
      <c r="U132" s="166"/>
      <c r="V132" s="166"/>
      <c r="W132" s="166"/>
      <c r="X132" s="166"/>
      <c r="Y132" s="166"/>
      <c r="Z132" s="166"/>
      <c r="AA132" s="166"/>
      <c r="AB132" s="166"/>
      <c r="AC132" s="137">
        <f t="shared" si="47"/>
        <v>0</v>
      </c>
      <c r="AD132" s="167"/>
    </row>
    <row r="133" spans="2:30" outlineLevel="1" x14ac:dyDescent="0.25">
      <c r="B133" s="160" t="str">
        <f>IF(C133&gt;0,IFERROR(_xlfn.IFS(D133&lt;=DATE(YEAR('Basisdaten zum Projekt'!$E$12),MONTH('Basisdaten zum Projekt'!$E$12),1),'Basisdaten zum Projekt'!$A$12,D133&lt;=DATE(YEAR('Basisdaten zum Projekt'!$E$13),MONTH('Basisdaten zum Projekt'!$E$13),1),'Basisdaten zum Projekt'!$A$13,D133&lt;=DATE(YEAR('Basisdaten zum Projekt'!$E$14),MONTH('Basisdaten zum Projekt'!$E$14),1),'Basisdaten zum Projekt'!$A$14,D133&lt;=DATE(YEAR('Basisdaten zum Projekt'!$E$15),MONTH('Basisdaten zum Projekt'!$E$15),1),'Basisdaten zum Projekt'!$A$15,D133&lt;=DATE(YEAR('Basisdaten zum Projekt'!$E$16),MONTH('Basisdaten zum Projekt'!$E$16),1),'Basisdaten zum Projekt'!$A$16),""),"")</f>
        <v/>
      </c>
      <c r="C133" s="160">
        <f>IF(C132&gt;0,C132+1,IF(DATE(YEAR('Basisdaten zum Projekt'!$C$5),MONTH('Basisdaten zum Projekt'!$C$5),1)=D133,1,0))</f>
        <v>68</v>
      </c>
      <c r="D133" s="161">
        <f t="shared" si="48"/>
        <v>46692</v>
      </c>
      <c r="E133" s="162"/>
      <c r="F133" s="115">
        <f t="shared" si="45"/>
        <v>0</v>
      </c>
      <c r="G133" s="163"/>
      <c r="H133" s="162"/>
      <c r="I133" s="115">
        <f t="shared" si="46"/>
        <v>0</v>
      </c>
      <c r="J133" s="164"/>
      <c r="M133" s="161">
        <f t="shared" si="40"/>
        <v>46692</v>
      </c>
      <c r="N133" s="166"/>
      <c r="O133" s="166"/>
      <c r="P133" s="166"/>
      <c r="Q133" s="166"/>
      <c r="R133" s="166"/>
      <c r="S133" s="166"/>
      <c r="T133" s="166"/>
      <c r="U133" s="166"/>
      <c r="V133" s="166"/>
      <c r="W133" s="166"/>
      <c r="X133" s="166"/>
      <c r="Y133" s="166"/>
      <c r="Z133" s="166"/>
      <c r="AA133" s="166"/>
      <c r="AB133" s="166"/>
      <c r="AC133" s="137">
        <f t="shared" si="47"/>
        <v>0</v>
      </c>
      <c r="AD133" s="167"/>
    </row>
    <row r="134" spans="2:30" outlineLevel="1" x14ac:dyDescent="0.25">
      <c r="B134" s="160" t="str">
        <f>IF(C134&gt;0,IFERROR(_xlfn.IFS(D134&lt;=DATE(YEAR('Basisdaten zum Projekt'!$E$12),MONTH('Basisdaten zum Projekt'!$E$12),1),'Basisdaten zum Projekt'!$A$12,D134&lt;=DATE(YEAR('Basisdaten zum Projekt'!$E$13),MONTH('Basisdaten zum Projekt'!$E$13),1),'Basisdaten zum Projekt'!$A$13,D134&lt;=DATE(YEAR('Basisdaten zum Projekt'!$E$14),MONTH('Basisdaten zum Projekt'!$E$14),1),'Basisdaten zum Projekt'!$A$14,D134&lt;=DATE(YEAR('Basisdaten zum Projekt'!$E$15),MONTH('Basisdaten zum Projekt'!$E$15),1),'Basisdaten zum Projekt'!$A$15,D134&lt;=DATE(YEAR('Basisdaten zum Projekt'!$E$16),MONTH('Basisdaten zum Projekt'!$E$16),1),'Basisdaten zum Projekt'!$A$16),""),"")</f>
        <v/>
      </c>
      <c r="C134" s="160">
        <f>IF(C133&gt;0,C133+1,IF(DATE(YEAR('Basisdaten zum Projekt'!$C$5),MONTH('Basisdaten zum Projekt'!$C$5),1)=D134,1,0))</f>
        <v>69</v>
      </c>
      <c r="D134" s="161">
        <f t="shared" si="48"/>
        <v>46722</v>
      </c>
      <c r="E134" s="162"/>
      <c r="F134" s="115">
        <f t="shared" si="45"/>
        <v>0</v>
      </c>
      <c r="G134" s="163"/>
      <c r="H134" s="162"/>
      <c r="I134" s="115">
        <f t="shared" si="46"/>
        <v>0</v>
      </c>
      <c r="J134" s="164"/>
      <c r="M134" s="161">
        <f t="shared" si="40"/>
        <v>46722</v>
      </c>
      <c r="N134" s="166"/>
      <c r="O134" s="166"/>
      <c r="P134" s="166"/>
      <c r="Q134" s="166"/>
      <c r="R134" s="166"/>
      <c r="S134" s="166"/>
      <c r="T134" s="166"/>
      <c r="U134" s="166"/>
      <c r="V134" s="166"/>
      <c r="W134" s="166"/>
      <c r="X134" s="166"/>
      <c r="Y134" s="166"/>
      <c r="Z134" s="166"/>
      <c r="AA134" s="166"/>
      <c r="AB134" s="166"/>
      <c r="AC134" s="137">
        <f t="shared" si="47"/>
        <v>0</v>
      </c>
      <c r="AD134" s="167"/>
    </row>
    <row r="135" spans="2:30" ht="15.75" thickBot="1" x14ac:dyDescent="0.3">
      <c r="B135" s="169"/>
      <c r="C135" s="170"/>
      <c r="D135" s="171">
        <f>D134</f>
        <v>46722</v>
      </c>
      <c r="E135" s="172"/>
      <c r="F135" s="173">
        <f>SUM(F123:F134)</f>
        <v>0</v>
      </c>
      <c r="G135" s="174">
        <f>SUM(G123:G134)</f>
        <v>0</v>
      </c>
      <c r="H135" s="175"/>
      <c r="I135" s="173">
        <f>SUM(I123:I134)</f>
        <v>0</v>
      </c>
      <c r="J135" s="174">
        <f>SUM(J123:J134)</f>
        <v>0</v>
      </c>
      <c r="M135" s="171">
        <f t="shared" si="40"/>
        <v>46722</v>
      </c>
      <c r="N135" s="177">
        <f>SUM(N123:N134)</f>
        <v>0</v>
      </c>
      <c r="O135" s="177">
        <f>SUM(O123:O134)</f>
        <v>0</v>
      </c>
      <c r="P135" s="177">
        <f>SUM(P123:P134)</f>
        <v>0</v>
      </c>
      <c r="Q135" s="177">
        <f>SUM(Q123:Q134)</f>
        <v>0</v>
      </c>
      <c r="R135" s="177">
        <f>SUM(R123:R134)</f>
        <v>0</v>
      </c>
      <c r="S135" s="177">
        <f t="shared" ref="S135:AB135" si="49">SUM(S123:S134)</f>
        <v>0</v>
      </c>
      <c r="T135" s="177">
        <f t="shared" si="49"/>
        <v>0</v>
      </c>
      <c r="U135" s="177">
        <f t="shared" si="49"/>
        <v>0</v>
      </c>
      <c r="V135" s="177">
        <f t="shared" si="49"/>
        <v>0</v>
      </c>
      <c r="W135" s="177">
        <f t="shared" si="49"/>
        <v>0</v>
      </c>
      <c r="X135" s="177">
        <f t="shared" si="49"/>
        <v>0</v>
      </c>
      <c r="Y135" s="177">
        <f t="shared" si="49"/>
        <v>0</v>
      </c>
      <c r="Z135" s="177">
        <f t="shared" si="49"/>
        <v>0</v>
      </c>
      <c r="AA135" s="177">
        <f t="shared" si="49"/>
        <v>0</v>
      </c>
      <c r="AB135" s="177">
        <f t="shared" si="49"/>
        <v>0</v>
      </c>
      <c r="AC135" s="177">
        <f>SUM(AC123:AC134)</f>
        <v>0</v>
      </c>
      <c r="AD135" s="167"/>
    </row>
    <row r="136" spans="2:30" ht="28.5" customHeight="1" x14ac:dyDescent="0.25">
      <c r="B136" s="19"/>
      <c r="C136" s="19"/>
      <c r="N136" s="178">
        <f>IFERROR(N135/$H$6,0)</f>
        <v>0</v>
      </c>
      <c r="O136" s="178">
        <f>IFERROR(O135/$H$6,0)</f>
        <v>0</v>
      </c>
      <c r="P136" s="178">
        <f>IFERROR(P135/$H$6,0)</f>
        <v>0</v>
      </c>
      <c r="Q136" s="178">
        <f>IFERROR(Q135/$H$6,0)</f>
        <v>0</v>
      </c>
      <c r="R136" s="178">
        <f>IFERROR(R135/$H$6,0)</f>
        <v>0</v>
      </c>
      <c r="S136" s="178">
        <f t="shared" ref="S136:AB136" si="50">IFERROR(S135/$H$6,0)</f>
        <v>0</v>
      </c>
      <c r="T136" s="178">
        <f t="shared" si="50"/>
        <v>0</v>
      </c>
      <c r="U136" s="178">
        <f t="shared" si="50"/>
        <v>0</v>
      </c>
      <c r="V136" s="178">
        <f t="shared" si="50"/>
        <v>0</v>
      </c>
      <c r="W136" s="178">
        <f t="shared" si="50"/>
        <v>0</v>
      </c>
      <c r="X136" s="178">
        <f t="shared" si="50"/>
        <v>0</v>
      </c>
      <c r="Y136" s="178">
        <f t="shared" si="50"/>
        <v>0</v>
      </c>
      <c r="Z136" s="178">
        <f t="shared" si="50"/>
        <v>0</v>
      </c>
      <c r="AA136" s="178">
        <f t="shared" si="50"/>
        <v>0</v>
      </c>
      <c r="AB136" s="178">
        <f t="shared" si="50"/>
        <v>0</v>
      </c>
      <c r="AC136" s="178">
        <f>IFERROR(AC135/$H$6,0)</f>
        <v>0</v>
      </c>
      <c r="AD136" s="180" t="s">
        <v>370</v>
      </c>
    </row>
    <row r="137" spans="2:30" ht="15.75" thickBot="1" x14ac:dyDescent="0.3">
      <c r="B137" s="19"/>
      <c r="C137" s="19"/>
      <c r="N137" s="181"/>
      <c r="O137" s="181"/>
      <c r="P137" s="181"/>
      <c r="Q137" s="181"/>
      <c r="R137" s="181"/>
      <c r="S137" s="281"/>
      <c r="T137" s="282"/>
      <c r="U137" s="283"/>
      <c r="V137" s="283"/>
      <c r="W137" s="283"/>
      <c r="X137" s="283"/>
      <c r="Y137" s="283"/>
      <c r="Z137" s="283"/>
      <c r="AA137" s="283"/>
      <c r="AB137" s="284"/>
      <c r="AC137" s="181"/>
      <c r="AD137" s="188"/>
    </row>
    <row r="138" spans="2:30" outlineLevel="1" x14ac:dyDescent="0.25">
      <c r="B138" s="160" t="str">
        <f>IF(C138&gt;0,IFERROR(_xlfn.IFS(D138&lt;=DATE(YEAR('Basisdaten zum Projekt'!$E$12),MONTH('Basisdaten zum Projekt'!$E$12),1),'Basisdaten zum Projekt'!$A$12,D138&lt;=DATE(YEAR('Basisdaten zum Projekt'!$E$13),MONTH('Basisdaten zum Projekt'!$E$13),1),'Basisdaten zum Projekt'!$A$13,D138&lt;=DATE(YEAR('Basisdaten zum Projekt'!$E$14),MONTH('Basisdaten zum Projekt'!$E$14),1),'Basisdaten zum Projekt'!$A$14,D138&lt;=DATE(YEAR('Basisdaten zum Projekt'!$E$15),MONTH('Basisdaten zum Projekt'!$E$15),1),'Basisdaten zum Projekt'!$A$15,D138&lt;=DATE(YEAR('Basisdaten zum Projekt'!$E$16),MONTH('Basisdaten zum Projekt'!$E$16),1),'Basisdaten zum Projekt'!$A$16),""),"")</f>
        <v/>
      </c>
      <c r="C138" s="160">
        <f>IF(C134&gt;0,C134+1,IF(DATE(YEAR('Basisdaten zum Projekt'!$C$5),MONTH('Basisdaten zum Projekt'!$C$5),1)=D138,1,0))</f>
        <v>70</v>
      </c>
      <c r="D138" s="161">
        <f>DATE(YEAR(D134),MONTH(D134)+1,DAY(D134))</f>
        <v>46753</v>
      </c>
      <c r="E138" s="183"/>
      <c r="F138" s="184">
        <f t="shared" ref="F138:F149" si="51">215/12*E138</f>
        <v>0</v>
      </c>
      <c r="G138" s="185"/>
      <c r="H138" s="183"/>
      <c r="I138" s="184">
        <f t="shared" ref="I138:I149" si="52">215/12*H138</f>
        <v>0</v>
      </c>
      <c r="J138" s="186"/>
      <c r="M138" s="161">
        <f t="shared" si="40"/>
        <v>46753</v>
      </c>
      <c r="N138" s="166"/>
      <c r="O138" s="166"/>
      <c r="P138" s="166"/>
      <c r="Q138" s="166"/>
      <c r="R138" s="166"/>
      <c r="S138" s="166"/>
      <c r="T138" s="166"/>
      <c r="U138" s="166"/>
      <c r="V138" s="166"/>
      <c r="W138" s="166"/>
      <c r="X138" s="166"/>
      <c r="Y138" s="166"/>
      <c r="Z138" s="166"/>
      <c r="AA138" s="166"/>
      <c r="AB138" s="166"/>
      <c r="AC138" s="137">
        <f t="shared" ref="AC138:AC149" si="53">SUM(N138:AB138)</f>
        <v>0</v>
      </c>
      <c r="AD138" s="167"/>
    </row>
    <row r="139" spans="2:30" outlineLevel="1" x14ac:dyDescent="0.25">
      <c r="B139" s="160" t="str">
        <f>IF(C139&gt;0,IFERROR(_xlfn.IFS(D139&lt;=DATE(YEAR('Basisdaten zum Projekt'!$E$12),MONTH('Basisdaten zum Projekt'!$E$12),1),'Basisdaten zum Projekt'!$A$12,D139&lt;=DATE(YEAR('Basisdaten zum Projekt'!$E$13),MONTH('Basisdaten zum Projekt'!$E$13),1),'Basisdaten zum Projekt'!$A$13,D139&lt;=DATE(YEAR('Basisdaten zum Projekt'!$E$14),MONTH('Basisdaten zum Projekt'!$E$14),1),'Basisdaten zum Projekt'!$A$14,D139&lt;=DATE(YEAR('Basisdaten zum Projekt'!$E$15),MONTH('Basisdaten zum Projekt'!$E$15),1),'Basisdaten zum Projekt'!$A$15,D139&lt;=DATE(YEAR('Basisdaten zum Projekt'!$E$16),MONTH('Basisdaten zum Projekt'!$E$16),1),'Basisdaten zum Projekt'!$A$16),""),"")</f>
        <v/>
      </c>
      <c r="C139" s="160">
        <f>IF(C138&gt;0,C138+1,IF(DATE(YEAR('Basisdaten zum Projekt'!$C$5),MONTH('Basisdaten zum Projekt'!$C$5),1)=D139,1,0))</f>
        <v>71</v>
      </c>
      <c r="D139" s="161">
        <f t="shared" ref="D139:D149" si="54">DATE(YEAR(D138),MONTH(D138)+1,DAY(D138))</f>
        <v>46784</v>
      </c>
      <c r="E139" s="162"/>
      <c r="F139" s="115">
        <f t="shared" si="51"/>
        <v>0</v>
      </c>
      <c r="G139" s="163"/>
      <c r="H139" s="162"/>
      <c r="I139" s="115">
        <f t="shared" si="52"/>
        <v>0</v>
      </c>
      <c r="J139" s="164"/>
      <c r="M139" s="161">
        <f t="shared" si="40"/>
        <v>46784</v>
      </c>
      <c r="N139" s="166"/>
      <c r="O139" s="166"/>
      <c r="P139" s="166"/>
      <c r="Q139" s="166"/>
      <c r="R139" s="166"/>
      <c r="S139" s="166"/>
      <c r="T139" s="166"/>
      <c r="U139" s="166"/>
      <c r="V139" s="166"/>
      <c r="W139" s="166"/>
      <c r="X139" s="166"/>
      <c r="Y139" s="166"/>
      <c r="Z139" s="166"/>
      <c r="AA139" s="166"/>
      <c r="AB139" s="166"/>
      <c r="AC139" s="137">
        <f t="shared" si="53"/>
        <v>0</v>
      </c>
      <c r="AD139" s="167"/>
    </row>
    <row r="140" spans="2:30" outlineLevel="1" x14ac:dyDescent="0.25">
      <c r="B140" s="160" t="str">
        <f>IF(C140&gt;0,IFERROR(_xlfn.IFS(D140&lt;=DATE(YEAR('Basisdaten zum Projekt'!$E$12),MONTH('Basisdaten zum Projekt'!$E$12),1),'Basisdaten zum Projekt'!$A$12,D140&lt;=DATE(YEAR('Basisdaten zum Projekt'!$E$13),MONTH('Basisdaten zum Projekt'!$E$13),1),'Basisdaten zum Projekt'!$A$13,D140&lt;=DATE(YEAR('Basisdaten zum Projekt'!$E$14),MONTH('Basisdaten zum Projekt'!$E$14),1),'Basisdaten zum Projekt'!$A$14,D140&lt;=DATE(YEAR('Basisdaten zum Projekt'!$E$15),MONTH('Basisdaten zum Projekt'!$E$15),1),'Basisdaten zum Projekt'!$A$15,D140&lt;=DATE(YEAR('Basisdaten zum Projekt'!$E$16),MONTH('Basisdaten zum Projekt'!$E$16),1),'Basisdaten zum Projekt'!$A$16),""),"")</f>
        <v/>
      </c>
      <c r="C140" s="160">
        <f>IF(C139&gt;0,C139+1,IF(DATE(YEAR('Basisdaten zum Projekt'!$C$5),MONTH('Basisdaten zum Projekt'!$C$5),1)=D140,1,0))</f>
        <v>72</v>
      </c>
      <c r="D140" s="161">
        <f t="shared" si="54"/>
        <v>46813</v>
      </c>
      <c r="E140" s="162"/>
      <c r="F140" s="115">
        <f t="shared" si="51"/>
        <v>0</v>
      </c>
      <c r="G140" s="163"/>
      <c r="H140" s="162"/>
      <c r="I140" s="115">
        <f t="shared" si="52"/>
        <v>0</v>
      </c>
      <c r="J140" s="164"/>
      <c r="M140" s="161">
        <f t="shared" si="40"/>
        <v>46813</v>
      </c>
      <c r="N140" s="166"/>
      <c r="O140" s="166"/>
      <c r="P140" s="166"/>
      <c r="Q140" s="166"/>
      <c r="R140" s="166"/>
      <c r="S140" s="166"/>
      <c r="T140" s="166"/>
      <c r="U140" s="166"/>
      <c r="V140" s="166"/>
      <c r="W140" s="166"/>
      <c r="X140" s="166"/>
      <c r="Y140" s="166"/>
      <c r="Z140" s="166"/>
      <c r="AA140" s="166"/>
      <c r="AB140" s="166"/>
      <c r="AC140" s="137">
        <f t="shared" si="53"/>
        <v>0</v>
      </c>
      <c r="AD140" s="167"/>
    </row>
    <row r="141" spans="2:30" outlineLevel="1" x14ac:dyDescent="0.25">
      <c r="B141" s="160" t="str">
        <f>IF(C141&gt;0,IFERROR(_xlfn.IFS(D141&lt;=DATE(YEAR('Basisdaten zum Projekt'!$E$12),MONTH('Basisdaten zum Projekt'!$E$12),1),'Basisdaten zum Projekt'!$A$12,D141&lt;=DATE(YEAR('Basisdaten zum Projekt'!$E$13),MONTH('Basisdaten zum Projekt'!$E$13),1),'Basisdaten zum Projekt'!$A$13,D141&lt;=DATE(YEAR('Basisdaten zum Projekt'!$E$14),MONTH('Basisdaten zum Projekt'!$E$14),1),'Basisdaten zum Projekt'!$A$14,D141&lt;=DATE(YEAR('Basisdaten zum Projekt'!$E$15),MONTH('Basisdaten zum Projekt'!$E$15),1),'Basisdaten zum Projekt'!$A$15,D141&lt;=DATE(YEAR('Basisdaten zum Projekt'!$E$16),MONTH('Basisdaten zum Projekt'!$E$16),1),'Basisdaten zum Projekt'!$A$16),""),"")</f>
        <v/>
      </c>
      <c r="C141" s="160">
        <f>IF(C140&gt;0,C140+1,IF(DATE(YEAR('Basisdaten zum Projekt'!$C$5),MONTH('Basisdaten zum Projekt'!$C$5),1)=D141,1,0))</f>
        <v>73</v>
      </c>
      <c r="D141" s="161">
        <f t="shared" si="54"/>
        <v>46844</v>
      </c>
      <c r="E141" s="162"/>
      <c r="F141" s="115">
        <f t="shared" si="51"/>
        <v>0</v>
      </c>
      <c r="G141" s="163"/>
      <c r="H141" s="162"/>
      <c r="I141" s="115">
        <f t="shared" si="52"/>
        <v>0</v>
      </c>
      <c r="J141" s="164"/>
      <c r="M141" s="161">
        <f t="shared" si="40"/>
        <v>46844</v>
      </c>
      <c r="N141" s="166"/>
      <c r="O141" s="166"/>
      <c r="P141" s="166"/>
      <c r="Q141" s="166"/>
      <c r="R141" s="166"/>
      <c r="S141" s="166"/>
      <c r="T141" s="166"/>
      <c r="U141" s="166"/>
      <c r="V141" s="166"/>
      <c r="W141" s="166"/>
      <c r="X141" s="166"/>
      <c r="Y141" s="166"/>
      <c r="Z141" s="166"/>
      <c r="AA141" s="166"/>
      <c r="AB141" s="166"/>
      <c r="AC141" s="137">
        <f t="shared" si="53"/>
        <v>0</v>
      </c>
      <c r="AD141" s="167"/>
    </row>
    <row r="142" spans="2:30" outlineLevel="1" x14ac:dyDescent="0.25">
      <c r="B142" s="160" t="str">
        <f>IF(C142&gt;0,IFERROR(_xlfn.IFS(D142&lt;=DATE(YEAR('Basisdaten zum Projekt'!$E$12),MONTH('Basisdaten zum Projekt'!$E$12),1),'Basisdaten zum Projekt'!$A$12,D142&lt;=DATE(YEAR('Basisdaten zum Projekt'!$E$13),MONTH('Basisdaten zum Projekt'!$E$13),1),'Basisdaten zum Projekt'!$A$13,D142&lt;=DATE(YEAR('Basisdaten zum Projekt'!$E$14),MONTH('Basisdaten zum Projekt'!$E$14),1),'Basisdaten zum Projekt'!$A$14,D142&lt;=DATE(YEAR('Basisdaten zum Projekt'!$E$15),MONTH('Basisdaten zum Projekt'!$E$15),1),'Basisdaten zum Projekt'!$A$15,D142&lt;=DATE(YEAR('Basisdaten zum Projekt'!$E$16),MONTH('Basisdaten zum Projekt'!$E$16),1),'Basisdaten zum Projekt'!$A$16),""),"")</f>
        <v/>
      </c>
      <c r="C142" s="160">
        <f>IF(C141&gt;0,C141+1,IF(DATE(YEAR('Basisdaten zum Projekt'!$C$5),MONTH('Basisdaten zum Projekt'!$C$5),1)=D142,1,0))</f>
        <v>74</v>
      </c>
      <c r="D142" s="161">
        <f t="shared" si="54"/>
        <v>46874</v>
      </c>
      <c r="E142" s="162"/>
      <c r="F142" s="115">
        <f t="shared" si="51"/>
        <v>0</v>
      </c>
      <c r="G142" s="163"/>
      <c r="H142" s="162"/>
      <c r="I142" s="115">
        <f t="shared" si="52"/>
        <v>0</v>
      </c>
      <c r="J142" s="164"/>
      <c r="M142" s="161">
        <f t="shared" si="40"/>
        <v>46874</v>
      </c>
      <c r="N142" s="166"/>
      <c r="O142" s="166"/>
      <c r="P142" s="166"/>
      <c r="Q142" s="166"/>
      <c r="R142" s="166"/>
      <c r="S142" s="166"/>
      <c r="T142" s="166"/>
      <c r="U142" s="166"/>
      <c r="V142" s="166"/>
      <c r="W142" s="166"/>
      <c r="X142" s="166"/>
      <c r="Y142" s="166"/>
      <c r="Z142" s="166"/>
      <c r="AA142" s="166"/>
      <c r="AB142" s="166"/>
      <c r="AC142" s="137">
        <f t="shared" si="53"/>
        <v>0</v>
      </c>
      <c r="AD142" s="167"/>
    </row>
    <row r="143" spans="2:30" outlineLevel="1" x14ac:dyDescent="0.25">
      <c r="B143" s="160" t="str">
        <f>IF(C143&gt;0,IFERROR(_xlfn.IFS(D143&lt;=DATE(YEAR('Basisdaten zum Projekt'!$E$12),MONTH('Basisdaten zum Projekt'!$E$12),1),'Basisdaten zum Projekt'!$A$12,D143&lt;=DATE(YEAR('Basisdaten zum Projekt'!$E$13),MONTH('Basisdaten zum Projekt'!$E$13),1),'Basisdaten zum Projekt'!$A$13,D143&lt;=DATE(YEAR('Basisdaten zum Projekt'!$E$14),MONTH('Basisdaten zum Projekt'!$E$14),1),'Basisdaten zum Projekt'!$A$14,D143&lt;=DATE(YEAR('Basisdaten zum Projekt'!$E$15),MONTH('Basisdaten zum Projekt'!$E$15),1),'Basisdaten zum Projekt'!$A$15,D143&lt;=DATE(YEAR('Basisdaten zum Projekt'!$E$16),MONTH('Basisdaten zum Projekt'!$E$16),1),'Basisdaten zum Projekt'!$A$16),""),"")</f>
        <v/>
      </c>
      <c r="C143" s="160">
        <f>IF(C142&gt;0,C142+1,IF(DATE(YEAR('Basisdaten zum Projekt'!$C$5),MONTH('Basisdaten zum Projekt'!$C$5),1)=D143,1,0))</f>
        <v>75</v>
      </c>
      <c r="D143" s="161">
        <f t="shared" si="54"/>
        <v>46905</v>
      </c>
      <c r="E143" s="162"/>
      <c r="F143" s="115">
        <f t="shared" si="51"/>
        <v>0</v>
      </c>
      <c r="G143" s="163"/>
      <c r="H143" s="162"/>
      <c r="I143" s="115">
        <f t="shared" si="52"/>
        <v>0</v>
      </c>
      <c r="J143" s="164"/>
      <c r="M143" s="161">
        <f t="shared" si="40"/>
        <v>46905</v>
      </c>
      <c r="N143" s="166"/>
      <c r="O143" s="166"/>
      <c r="P143" s="166"/>
      <c r="Q143" s="166"/>
      <c r="R143" s="166"/>
      <c r="S143" s="166"/>
      <c r="T143" s="166"/>
      <c r="U143" s="166"/>
      <c r="V143" s="166"/>
      <c r="W143" s="166"/>
      <c r="X143" s="166"/>
      <c r="Y143" s="166"/>
      <c r="Z143" s="166"/>
      <c r="AA143" s="166"/>
      <c r="AB143" s="166"/>
      <c r="AC143" s="137">
        <f t="shared" si="53"/>
        <v>0</v>
      </c>
      <c r="AD143" s="167"/>
    </row>
    <row r="144" spans="2:30" outlineLevel="1" x14ac:dyDescent="0.25">
      <c r="B144" s="160" t="str">
        <f>IF(C144&gt;0,IFERROR(_xlfn.IFS(D144&lt;=DATE(YEAR('Basisdaten zum Projekt'!$E$12),MONTH('Basisdaten zum Projekt'!$E$12),1),'Basisdaten zum Projekt'!$A$12,D144&lt;=DATE(YEAR('Basisdaten zum Projekt'!$E$13),MONTH('Basisdaten zum Projekt'!$E$13),1),'Basisdaten zum Projekt'!$A$13,D144&lt;=DATE(YEAR('Basisdaten zum Projekt'!$E$14),MONTH('Basisdaten zum Projekt'!$E$14),1),'Basisdaten zum Projekt'!$A$14,D144&lt;=DATE(YEAR('Basisdaten zum Projekt'!$E$15),MONTH('Basisdaten zum Projekt'!$E$15),1),'Basisdaten zum Projekt'!$A$15,D144&lt;=DATE(YEAR('Basisdaten zum Projekt'!$E$16),MONTH('Basisdaten zum Projekt'!$E$16),1),'Basisdaten zum Projekt'!$A$16),""),"")</f>
        <v/>
      </c>
      <c r="C144" s="160">
        <f>IF(C143&gt;0,C143+1,IF(DATE(YEAR('Basisdaten zum Projekt'!$C$5),MONTH('Basisdaten zum Projekt'!$C$5),1)=D144,1,0))</f>
        <v>76</v>
      </c>
      <c r="D144" s="161">
        <f t="shared" si="54"/>
        <v>46935</v>
      </c>
      <c r="E144" s="162"/>
      <c r="F144" s="115">
        <f t="shared" si="51"/>
        <v>0</v>
      </c>
      <c r="G144" s="163"/>
      <c r="H144" s="162"/>
      <c r="I144" s="115">
        <f t="shared" si="52"/>
        <v>0</v>
      </c>
      <c r="J144" s="164"/>
      <c r="M144" s="161">
        <f t="shared" si="40"/>
        <v>46935</v>
      </c>
      <c r="N144" s="166"/>
      <c r="O144" s="166"/>
      <c r="P144" s="166"/>
      <c r="Q144" s="166"/>
      <c r="R144" s="166"/>
      <c r="S144" s="166"/>
      <c r="T144" s="166"/>
      <c r="U144" s="166"/>
      <c r="V144" s="166"/>
      <c r="W144" s="166"/>
      <c r="X144" s="166"/>
      <c r="Y144" s="166"/>
      <c r="Z144" s="166"/>
      <c r="AA144" s="166"/>
      <c r="AB144" s="166"/>
      <c r="AC144" s="137">
        <f t="shared" si="53"/>
        <v>0</v>
      </c>
      <c r="AD144" s="167"/>
    </row>
    <row r="145" spans="1:30" outlineLevel="1" x14ac:dyDescent="0.25">
      <c r="B145" s="160" t="str">
        <f>IF(C145&gt;0,IFERROR(_xlfn.IFS(D145&lt;=DATE(YEAR('Basisdaten zum Projekt'!$E$12),MONTH('Basisdaten zum Projekt'!$E$12),1),'Basisdaten zum Projekt'!$A$12,D145&lt;=DATE(YEAR('Basisdaten zum Projekt'!$E$13),MONTH('Basisdaten zum Projekt'!$E$13),1),'Basisdaten zum Projekt'!$A$13,D145&lt;=DATE(YEAR('Basisdaten zum Projekt'!$E$14),MONTH('Basisdaten zum Projekt'!$E$14),1),'Basisdaten zum Projekt'!$A$14,D145&lt;=DATE(YEAR('Basisdaten zum Projekt'!$E$15),MONTH('Basisdaten zum Projekt'!$E$15),1),'Basisdaten zum Projekt'!$A$15,D145&lt;=DATE(YEAR('Basisdaten zum Projekt'!$E$16),MONTH('Basisdaten zum Projekt'!$E$16),1),'Basisdaten zum Projekt'!$A$16),""),"")</f>
        <v/>
      </c>
      <c r="C145" s="160">
        <f>IF(C144&gt;0,C144+1,IF(DATE(YEAR('Basisdaten zum Projekt'!$C$5),MONTH('Basisdaten zum Projekt'!$C$5),1)=D145,1,0))</f>
        <v>77</v>
      </c>
      <c r="D145" s="161">
        <f t="shared" si="54"/>
        <v>46966</v>
      </c>
      <c r="E145" s="162"/>
      <c r="F145" s="115">
        <f t="shared" si="51"/>
        <v>0</v>
      </c>
      <c r="G145" s="163"/>
      <c r="H145" s="162"/>
      <c r="I145" s="115">
        <f t="shared" si="52"/>
        <v>0</v>
      </c>
      <c r="J145" s="164"/>
      <c r="M145" s="161">
        <f t="shared" si="40"/>
        <v>46966</v>
      </c>
      <c r="N145" s="166"/>
      <c r="O145" s="166"/>
      <c r="P145" s="166"/>
      <c r="Q145" s="166"/>
      <c r="R145" s="166"/>
      <c r="S145" s="166"/>
      <c r="T145" s="166"/>
      <c r="U145" s="166"/>
      <c r="V145" s="166"/>
      <c r="W145" s="166"/>
      <c r="X145" s="166"/>
      <c r="Y145" s="166"/>
      <c r="Z145" s="166"/>
      <c r="AA145" s="166"/>
      <c r="AB145" s="166"/>
      <c r="AC145" s="137">
        <f t="shared" si="53"/>
        <v>0</v>
      </c>
      <c r="AD145" s="167"/>
    </row>
    <row r="146" spans="1:30" outlineLevel="1" x14ac:dyDescent="0.25">
      <c r="B146" s="160" t="str">
        <f>IF(C146&gt;0,IFERROR(_xlfn.IFS(D146&lt;=DATE(YEAR('Basisdaten zum Projekt'!$E$12),MONTH('Basisdaten zum Projekt'!$E$12),1),'Basisdaten zum Projekt'!$A$12,D146&lt;=DATE(YEAR('Basisdaten zum Projekt'!$E$13),MONTH('Basisdaten zum Projekt'!$E$13),1),'Basisdaten zum Projekt'!$A$13,D146&lt;=DATE(YEAR('Basisdaten zum Projekt'!$E$14),MONTH('Basisdaten zum Projekt'!$E$14),1),'Basisdaten zum Projekt'!$A$14,D146&lt;=DATE(YEAR('Basisdaten zum Projekt'!$E$15),MONTH('Basisdaten zum Projekt'!$E$15),1),'Basisdaten zum Projekt'!$A$15,D146&lt;=DATE(YEAR('Basisdaten zum Projekt'!$E$16),MONTH('Basisdaten zum Projekt'!$E$16),1),'Basisdaten zum Projekt'!$A$16),""),"")</f>
        <v/>
      </c>
      <c r="C146" s="160">
        <f>IF(C145&gt;0,C145+1,IF(DATE(YEAR('Basisdaten zum Projekt'!$C$5),MONTH('Basisdaten zum Projekt'!$C$5),1)=D146,1,0))</f>
        <v>78</v>
      </c>
      <c r="D146" s="161">
        <f t="shared" si="54"/>
        <v>46997</v>
      </c>
      <c r="E146" s="162"/>
      <c r="F146" s="115">
        <f t="shared" si="51"/>
        <v>0</v>
      </c>
      <c r="G146" s="163"/>
      <c r="H146" s="162"/>
      <c r="I146" s="115">
        <f t="shared" si="52"/>
        <v>0</v>
      </c>
      <c r="J146" s="164"/>
      <c r="M146" s="161">
        <f t="shared" si="40"/>
        <v>46997</v>
      </c>
      <c r="N146" s="166"/>
      <c r="O146" s="166"/>
      <c r="P146" s="166"/>
      <c r="Q146" s="166"/>
      <c r="R146" s="166"/>
      <c r="S146" s="166"/>
      <c r="T146" s="166"/>
      <c r="U146" s="166"/>
      <c r="V146" s="166"/>
      <c r="W146" s="166"/>
      <c r="X146" s="166"/>
      <c r="Y146" s="166"/>
      <c r="Z146" s="166"/>
      <c r="AA146" s="166"/>
      <c r="AB146" s="166"/>
      <c r="AC146" s="137">
        <f t="shared" si="53"/>
        <v>0</v>
      </c>
      <c r="AD146" s="167"/>
    </row>
    <row r="147" spans="1:30" outlineLevel="1" x14ac:dyDescent="0.25">
      <c r="B147" s="160" t="str">
        <f>IF(C147&gt;0,IFERROR(_xlfn.IFS(D147&lt;=DATE(YEAR('Basisdaten zum Projekt'!$E$12),MONTH('Basisdaten zum Projekt'!$E$12),1),'Basisdaten zum Projekt'!$A$12,D147&lt;=DATE(YEAR('Basisdaten zum Projekt'!$E$13),MONTH('Basisdaten zum Projekt'!$E$13),1),'Basisdaten zum Projekt'!$A$13,D147&lt;=DATE(YEAR('Basisdaten zum Projekt'!$E$14),MONTH('Basisdaten zum Projekt'!$E$14),1),'Basisdaten zum Projekt'!$A$14,D147&lt;=DATE(YEAR('Basisdaten zum Projekt'!$E$15),MONTH('Basisdaten zum Projekt'!$E$15),1),'Basisdaten zum Projekt'!$A$15,D147&lt;=DATE(YEAR('Basisdaten zum Projekt'!$E$16),MONTH('Basisdaten zum Projekt'!$E$16),1),'Basisdaten zum Projekt'!$A$16),""),"")</f>
        <v/>
      </c>
      <c r="C147" s="160">
        <f>IF(C146&gt;0,C146+1,IF(DATE(YEAR('Basisdaten zum Projekt'!$C$5),MONTH('Basisdaten zum Projekt'!$C$5),1)=D147,1,0))</f>
        <v>79</v>
      </c>
      <c r="D147" s="161">
        <f t="shared" si="54"/>
        <v>47027</v>
      </c>
      <c r="E147" s="162"/>
      <c r="F147" s="115">
        <f t="shared" si="51"/>
        <v>0</v>
      </c>
      <c r="G147" s="163"/>
      <c r="H147" s="162"/>
      <c r="I147" s="115">
        <f t="shared" si="52"/>
        <v>0</v>
      </c>
      <c r="J147" s="164"/>
      <c r="M147" s="161">
        <f t="shared" si="40"/>
        <v>47027</v>
      </c>
      <c r="N147" s="166"/>
      <c r="O147" s="166"/>
      <c r="P147" s="166"/>
      <c r="Q147" s="166"/>
      <c r="R147" s="166"/>
      <c r="S147" s="166"/>
      <c r="T147" s="166"/>
      <c r="U147" s="166"/>
      <c r="V147" s="166"/>
      <c r="W147" s="166"/>
      <c r="X147" s="166"/>
      <c r="Y147" s="166"/>
      <c r="Z147" s="166"/>
      <c r="AA147" s="166"/>
      <c r="AB147" s="166"/>
      <c r="AC147" s="137">
        <f t="shared" si="53"/>
        <v>0</v>
      </c>
      <c r="AD147" s="167"/>
    </row>
    <row r="148" spans="1:30" outlineLevel="1" x14ac:dyDescent="0.25">
      <c r="B148" s="160" t="str">
        <f>IF(C148&gt;0,IFERROR(_xlfn.IFS(D148&lt;=DATE(YEAR('Basisdaten zum Projekt'!$E$12),MONTH('Basisdaten zum Projekt'!$E$12),1),'Basisdaten zum Projekt'!$A$12,D148&lt;=DATE(YEAR('Basisdaten zum Projekt'!$E$13),MONTH('Basisdaten zum Projekt'!$E$13),1),'Basisdaten zum Projekt'!$A$13,D148&lt;=DATE(YEAR('Basisdaten zum Projekt'!$E$14),MONTH('Basisdaten zum Projekt'!$E$14),1),'Basisdaten zum Projekt'!$A$14,D148&lt;=DATE(YEAR('Basisdaten zum Projekt'!$E$15),MONTH('Basisdaten zum Projekt'!$E$15),1),'Basisdaten zum Projekt'!$A$15,D148&lt;=DATE(YEAR('Basisdaten zum Projekt'!$E$16),MONTH('Basisdaten zum Projekt'!$E$16),1),'Basisdaten zum Projekt'!$A$16),""),"")</f>
        <v/>
      </c>
      <c r="C148" s="160">
        <f>IF(C147&gt;0,C147+1,IF(DATE(YEAR('Basisdaten zum Projekt'!$C$5),MONTH('Basisdaten zum Projekt'!$C$5),1)=D148,1,0))</f>
        <v>80</v>
      </c>
      <c r="D148" s="161">
        <f t="shared" si="54"/>
        <v>47058</v>
      </c>
      <c r="E148" s="162"/>
      <c r="F148" s="115">
        <f t="shared" si="51"/>
        <v>0</v>
      </c>
      <c r="G148" s="163"/>
      <c r="H148" s="162"/>
      <c r="I148" s="115">
        <f t="shared" si="52"/>
        <v>0</v>
      </c>
      <c r="J148" s="164"/>
      <c r="M148" s="161">
        <f t="shared" si="40"/>
        <v>47058</v>
      </c>
      <c r="N148" s="166"/>
      <c r="O148" s="166"/>
      <c r="P148" s="166"/>
      <c r="Q148" s="166"/>
      <c r="R148" s="166"/>
      <c r="S148" s="166"/>
      <c r="T148" s="166"/>
      <c r="U148" s="166"/>
      <c r="V148" s="166"/>
      <c r="W148" s="166"/>
      <c r="X148" s="166"/>
      <c r="Y148" s="166"/>
      <c r="Z148" s="166"/>
      <c r="AA148" s="166"/>
      <c r="AB148" s="166"/>
      <c r="AC148" s="137">
        <f t="shared" si="53"/>
        <v>0</v>
      </c>
      <c r="AD148" s="167"/>
    </row>
    <row r="149" spans="1:30" outlineLevel="1" x14ac:dyDescent="0.25">
      <c r="B149" s="160" t="str">
        <f>IF(C149&gt;0,IFERROR(_xlfn.IFS(D149&lt;=DATE(YEAR('Basisdaten zum Projekt'!$E$12),MONTH('Basisdaten zum Projekt'!$E$12),1),'Basisdaten zum Projekt'!$A$12,D149&lt;=DATE(YEAR('Basisdaten zum Projekt'!$E$13),MONTH('Basisdaten zum Projekt'!$E$13),1),'Basisdaten zum Projekt'!$A$13,D149&lt;=DATE(YEAR('Basisdaten zum Projekt'!$E$14),MONTH('Basisdaten zum Projekt'!$E$14),1),'Basisdaten zum Projekt'!$A$14,D149&lt;=DATE(YEAR('Basisdaten zum Projekt'!$E$15),MONTH('Basisdaten zum Projekt'!$E$15),1),'Basisdaten zum Projekt'!$A$15,D149&lt;=DATE(YEAR('Basisdaten zum Projekt'!$E$16),MONTH('Basisdaten zum Projekt'!$E$16),1),'Basisdaten zum Projekt'!$A$16),""),"")</f>
        <v/>
      </c>
      <c r="C149" s="160">
        <f>IF(C148&gt;0,C148+1,IF(DATE(YEAR('Basisdaten zum Projekt'!$C$5),MONTH('Basisdaten zum Projekt'!$C$5),1)=D149,1,0))</f>
        <v>81</v>
      </c>
      <c r="D149" s="161">
        <f t="shared" si="54"/>
        <v>47088</v>
      </c>
      <c r="E149" s="162"/>
      <c r="F149" s="115">
        <f t="shared" si="51"/>
        <v>0</v>
      </c>
      <c r="G149" s="163"/>
      <c r="H149" s="162"/>
      <c r="I149" s="115">
        <f t="shared" si="52"/>
        <v>0</v>
      </c>
      <c r="J149" s="164"/>
      <c r="M149" s="161">
        <f t="shared" si="40"/>
        <v>47088</v>
      </c>
      <c r="N149" s="166"/>
      <c r="O149" s="166"/>
      <c r="P149" s="166"/>
      <c r="Q149" s="166"/>
      <c r="R149" s="166"/>
      <c r="S149" s="166"/>
      <c r="T149" s="166"/>
      <c r="U149" s="166"/>
      <c r="V149" s="166"/>
      <c r="W149" s="166"/>
      <c r="X149" s="166"/>
      <c r="Y149" s="166"/>
      <c r="Z149" s="166"/>
      <c r="AA149" s="166"/>
      <c r="AB149" s="166"/>
      <c r="AC149" s="137">
        <f t="shared" si="53"/>
        <v>0</v>
      </c>
      <c r="AD149" s="167"/>
    </row>
    <row r="150" spans="1:30" ht="15.75" thickBot="1" x14ac:dyDescent="0.3">
      <c r="B150" s="169"/>
      <c r="C150" s="170"/>
      <c r="D150" s="171">
        <f>D149</f>
        <v>47088</v>
      </c>
      <c r="E150" s="172"/>
      <c r="F150" s="173">
        <f>SUM(F138:F149)</f>
        <v>0</v>
      </c>
      <c r="G150" s="174">
        <f>SUM(G138:G149)</f>
        <v>0</v>
      </c>
      <c r="H150" s="175"/>
      <c r="I150" s="173">
        <f>SUM(I138:I149)</f>
        <v>0</v>
      </c>
      <c r="J150" s="174">
        <f>SUM(J138:J149)</f>
        <v>0</v>
      </c>
      <c r="M150" s="171">
        <f t="shared" si="40"/>
        <v>47088</v>
      </c>
      <c r="N150" s="177">
        <f>SUM(N138:N149)</f>
        <v>0</v>
      </c>
      <c r="O150" s="177">
        <f>SUM(O138:O149)</f>
        <v>0</v>
      </c>
      <c r="P150" s="177">
        <f>SUM(P138:P149)</f>
        <v>0</v>
      </c>
      <c r="Q150" s="177">
        <f>SUM(Q138:Q149)</f>
        <v>0</v>
      </c>
      <c r="R150" s="177">
        <f>SUM(R138:R149)</f>
        <v>0</v>
      </c>
      <c r="S150" s="177">
        <f t="shared" ref="S150:AB150" si="55">SUM(S138:S149)</f>
        <v>0</v>
      </c>
      <c r="T150" s="177">
        <f t="shared" si="55"/>
        <v>0</v>
      </c>
      <c r="U150" s="177">
        <f t="shared" si="55"/>
        <v>0</v>
      </c>
      <c r="V150" s="177">
        <f t="shared" si="55"/>
        <v>0</v>
      </c>
      <c r="W150" s="177">
        <f t="shared" si="55"/>
        <v>0</v>
      </c>
      <c r="X150" s="177">
        <f t="shared" si="55"/>
        <v>0</v>
      </c>
      <c r="Y150" s="177">
        <f t="shared" si="55"/>
        <v>0</v>
      </c>
      <c r="Z150" s="177">
        <f t="shared" si="55"/>
        <v>0</v>
      </c>
      <c r="AA150" s="177">
        <f t="shared" si="55"/>
        <v>0</v>
      </c>
      <c r="AB150" s="177">
        <f t="shared" si="55"/>
        <v>0</v>
      </c>
      <c r="AC150" s="177">
        <f>SUM(AC138:AC149)</f>
        <v>0</v>
      </c>
      <c r="AD150" s="167"/>
    </row>
    <row r="151" spans="1:30" ht="28.5" customHeight="1" x14ac:dyDescent="0.25">
      <c r="A151" s="19"/>
      <c r="B151" s="19"/>
      <c r="C151" s="19"/>
      <c r="D151" s="19"/>
      <c r="N151" s="178">
        <f>IFERROR(N150/$H$6,0)</f>
        <v>0</v>
      </c>
      <c r="O151" s="178">
        <f>IFERROR(O150/$H$6,0)</f>
        <v>0</v>
      </c>
      <c r="P151" s="178">
        <f>IFERROR(P150/$H$6,0)</f>
        <v>0</v>
      </c>
      <c r="Q151" s="178">
        <f>IFERROR(Q150/$H$6,0)</f>
        <v>0</v>
      </c>
      <c r="R151" s="178">
        <f>IFERROR(R150/$H$6,0)</f>
        <v>0</v>
      </c>
      <c r="S151" s="178">
        <f t="shared" ref="S151:AB151" si="56">IFERROR(S150/$H$6,0)</f>
        <v>0</v>
      </c>
      <c r="T151" s="178">
        <f t="shared" si="56"/>
        <v>0</v>
      </c>
      <c r="U151" s="178">
        <f t="shared" si="56"/>
        <v>0</v>
      </c>
      <c r="V151" s="178">
        <f t="shared" si="56"/>
        <v>0</v>
      </c>
      <c r="W151" s="178">
        <f t="shared" si="56"/>
        <v>0</v>
      </c>
      <c r="X151" s="178">
        <f t="shared" si="56"/>
        <v>0</v>
      </c>
      <c r="Y151" s="178">
        <f t="shared" si="56"/>
        <v>0</v>
      </c>
      <c r="Z151" s="178">
        <f t="shared" si="56"/>
        <v>0</v>
      </c>
      <c r="AA151" s="178">
        <f t="shared" si="56"/>
        <v>0</v>
      </c>
      <c r="AB151" s="178">
        <f t="shared" si="56"/>
        <v>0</v>
      </c>
      <c r="AC151" s="178">
        <f>IFERROR(AC150/$H$6,0)</f>
        <v>0</v>
      </c>
      <c r="AD151" s="180" t="s">
        <v>370</v>
      </c>
    </row>
    <row r="152" spans="1:30" x14ac:dyDescent="0.25">
      <c r="A152" s="19"/>
      <c r="B152" s="19"/>
      <c r="C152" s="19"/>
      <c r="D152" s="19"/>
      <c r="N152" s="189"/>
      <c r="O152" s="189"/>
      <c r="P152" s="189"/>
      <c r="Q152" s="189"/>
      <c r="R152" s="189"/>
      <c r="S152" s="132"/>
      <c r="T152" s="132"/>
      <c r="U152" s="132"/>
      <c r="V152" s="132"/>
      <c r="W152" s="132"/>
      <c r="X152" s="132"/>
      <c r="Y152" s="132"/>
      <c r="Z152" s="132"/>
      <c r="AA152" s="132"/>
      <c r="AB152" s="132"/>
      <c r="AC152" s="189"/>
      <c r="AD152" s="188"/>
    </row>
    <row r="153" spans="1:30" x14ac:dyDescent="0.25">
      <c r="L153" s="168"/>
      <c r="N153" s="132"/>
      <c r="O153" s="132"/>
      <c r="P153" s="132"/>
      <c r="Q153" s="132"/>
      <c r="R153" s="132"/>
      <c r="AC153" s="132"/>
    </row>
    <row r="154" spans="1:30" x14ac:dyDescent="0.25">
      <c r="L154" s="168"/>
      <c r="N154" s="132"/>
      <c r="O154" s="132"/>
      <c r="P154" s="132"/>
      <c r="Q154" s="132"/>
      <c r="R154" s="132"/>
      <c r="AC154" s="132"/>
    </row>
    <row r="155" spans="1:30" x14ac:dyDescent="0.25">
      <c r="N155" s="132"/>
      <c r="O155" s="132"/>
      <c r="P155" s="132"/>
      <c r="Q155" s="132"/>
      <c r="R155" s="132"/>
      <c r="AC155" s="132"/>
    </row>
    <row r="156" spans="1:30" x14ac:dyDescent="0.25">
      <c r="N156" s="132"/>
      <c r="O156" s="132"/>
      <c r="P156" s="132"/>
      <c r="Q156" s="132"/>
      <c r="R156" s="132"/>
      <c r="AC156" s="132"/>
    </row>
    <row r="157" spans="1:30" x14ac:dyDescent="0.25">
      <c r="N157" s="132"/>
      <c r="O157" s="132"/>
      <c r="P157" s="132"/>
      <c r="Q157" s="132"/>
      <c r="R157" s="132"/>
      <c r="AC157" s="132"/>
    </row>
    <row r="158" spans="1:30" x14ac:dyDescent="0.25">
      <c r="N158" s="132"/>
      <c r="O158" s="132"/>
      <c r="P158" s="132"/>
      <c r="Q158" s="132"/>
      <c r="R158" s="132"/>
      <c r="AC158" s="132"/>
    </row>
    <row r="159" spans="1:30" x14ac:dyDescent="0.25">
      <c r="N159" s="132"/>
      <c r="O159" s="132"/>
      <c r="P159" s="132"/>
      <c r="Q159" s="132"/>
      <c r="R159" s="132"/>
      <c r="AC159" s="132"/>
    </row>
    <row r="160" spans="1:30" x14ac:dyDescent="0.25">
      <c r="N160" s="132"/>
      <c r="O160" s="132"/>
      <c r="P160" s="132"/>
      <c r="Q160" s="132"/>
      <c r="R160" s="132"/>
      <c r="AC160" s="132"/>
    </row>
    <row r="161" spans="14:29" x14ac:dyDescent="0.25">
      <c r="N161" s="132"/>
      <c r="O161" s="132"/>
      <c r="P161" s="132"/>
      <c r="Q161" s="132"/>
      <c r="R161" s="132"/>
      <c r="AC161" s="132"/>
    </row>
    <row r="162" spans="14:29" x14ac:dyDescent="0.25">
      <c r="N162" s="132"/>
      <c r="O162" s="132"/>
      <c r="P162" s="132"/>
      <c r="Q162" s="132"/>
      <c r="R162" s="132"/>
      <c r="AC162" s="132"/>
    </row>
    <row r="163" spans="14:29" x14ac:dyDescent="0.25">
      <c r="N163" s="132"/>
      <c r="O163" s="132"/>
      <c r="P163" s="132"/>
      <c r="Q163" s="132"/>
      <c r="R163" s="132"/>
      <c r="AC163" s="132"/>
    </row>
    <row r="164" spans="14:29" x14ac:dyDescent="0.25">
      <c r="N164" s="132"/>
      <c r="O164" s="132"/>
      <c r="P164" s="132"/>
      <c r="Q164" s="132"/>
      <c r="R164" s="132"/>
      <c r="AC164" s="132"/>
    </row>
    <row r="165" spans="14:29" x14ac:dyDescent="0.25">
      <c r="N165" s="132"/>
      <c r="O165" s="132"/>
      <c r="P165" s="132"/>
      <c r="Q165" s="132"/>
      <c r="R165" s="132"/>
      <c r="AC165" s="132"/>
    </row>
    <row r="166" spans="14:29" x14ac:dyDescent="0.25">
      <c r="N166" s="132"/>
      <c r="O166" s="132"/>
      <c r="P166" s="132"/>
      <c r="Q166" s="132"/>
      <c r="R166" s="132"/>
      <c r="AC166" s="132"/>
    </row>
    <row r="167" spans="14:29" x14ac:dyDescent="0.25">
      <c r="N167" s="132"/>
      <c r="O167" s="132"/>
      <c r="P167" s="132"/>
      <c r="Q167" s="132"/>
      <c r="R167" s="132"/>
      <c r="AC167" s="132"/>
    </row>
    <row r="168" spans="14:29" x14ac:dyDescent="0.25">
      <c r="N168" s="132"/>
      <c r="O168" s="132"/>
      <c r="P168" s="132"/>
      <c r="Q168" s="132"/>
      <c r="R168" s="132"/>
      <c r="AC168" s="132"/>
    </row>
    <row r="169" spans="14:29" x14ac:dyDescent="0.25">
      <c r="N169" s="132"/>
      <c r="O169" s="132"/>
      <c r="P169" s="132"/>
      <c r="Q169" s="132"/>
      <c r="R169" s="132"/>
      <c r="AC169" s="132"/>
    </row>
    <row r="170" spans="14:29" x14ac:dyDescent="0.25">
      <c r="N170" s="132"/>
      <c r="O170" s="132"/>
      <c r="P170" s="132"/>
      <c r="Q170" s="132"/>
      <c r="R170" s="132"/>
      <c r="AC170" s="132"/>
    </row>
    <row r="171" spans="14:29" x14ac:dyDescent="0.25">
      <c r="N171" s="132"/>
      <c r="O171" s="132"/>
      <c r="P171" s="132"/>
      <c r="Q171" s="132"/>
      <c r="R171" s="132"/>
      <c r="AC171" s="132"/>
    </row>
    <row r="172" spans="14:29" x14ac:dyDescent="0.25">
      <c r="N172" s="132"/>
      <c r="O172" s="132"/>
      <c r="P172" s="132"/>
      <c r="Q172" s="132"/>
      <c r="R172" s="132"/>
      <c r="AC172" s="132"/>
    </row>
    <row r="173" spans="14:29" x14ac:dyDescent="0.25">
      <c r="N173" s="132"/>
      <c r="O173" s="132"/>
      <c r="P173" s="132"/>
      <c r="Q173" s="132"/>
      <c r="R173" s="132"/>
      <c r="AC173" s="132"/>
    </row>
    <row r="174" spans="14:29" x14ac:dyDescent="0.25">
      <c r="N174" s="132"/>
      <c r="O174" s="132"/>
      <c r="P174" s="132"/>
      <c r="Q174" s="132"/>
      <c r="R174" s="132"/>
      <c r="AC174" s="132"/>
    </row>
    <row r="175" spans="14:29" x14ac:dyDescent="0.25">
      <c r="N175" s="132"/>
      <c r="O175" s="132"/>
      <c r="P175" s="132"/>
      <c r="Q175" s="132"/>
      <c r="R175" s="132"/>
      <c r="AC175" s="132"/>
    </row>
    <row r="176" spans="14:29" x14ac:dyDescent="0.25">
      <c r="N176" s="132"/>
      <c r="O176" s="132"/>
      <c r="P176" s="132"/>
      <c r="Q176" s="132"/>
      <c r="R176" s="132"/>
      <c r="AC176" s="132"/>
    </row>
    <row r="177" spans="14:18" x14ac:dyDescent="0.25">
      <c r="N177" s="132"/>
      <c r="O177" s="132"/>
      <c r="P177" s="132"/>
      <c r="Q177" s="132"/>
      <c r="R177" s="132"/>
    </row>
    <row r="178" spans="14:18" x14ac:dyDescent="0.25">
      <c r="N178" s="132"/>
      <c r="O178" s="132"/>
      <c r="P178" s="132"/>
      <c r="Q178" s="132"/>
      <c r="R178" s="132"/>
    </row>
    <row r="179" spans="14:18" x14ac:dyDescent="0.25">
      <c r="N179" s="132"/>
      <c r="O179" s="132"/>
      <c r="P179" s="132"/>
      <c r="Q179" s="132"/>
      <c r="R179" s="132"/>
    </row>
    <row r="180" spans="14:18" x14ac:dyDescent="0.25">
      <c r="N180" s="132"/>
      <c r="O180" s="132"/>
      <c r="P180" s="132"/>
      <c r="Q180" s="132"/>
      <c r="R180" s="132"/>
    </row>
  </sheetData>
  <mergeCells count="62">
    <mergeCell ref="C3:H3"/>
    <mergeCell ref="M3:AE3"/>
    <mergeCell ref="D6:E6"/>
    <mergeCell ref="C8:C13"/>
    <mergeCell ref="C17:K17"/>
    <mergeCell ref="M17:AE18"/>
    <mergeCell ref="C14:C15"/>
    <mergeCell ref="D14:D15"/>
    <mergeCell ref="C19:E19"/>
    <mergeCell ref="G19:I19"/>
    <mergeCell ref="A20:B20"/>
    <mergeCell ref="A21:A22"/>
    <mergeCell ref="B21:B22"/>
    <mergeCell ref="C21:C22"/>
    <mergeCell ref="D21:D22"/>
    <mergeCell ref="E21:E22"/>
    <mergeCell ref="F21:F22"/>
    <mergeCell ref="G21:G22"/>
    <mergeCell ref="H21:H22"/>
    <mergeCell ref="I21:I22"/>
    <mergeCell ref="J21:J22"/>
    <mergeCell ref="K21:K22"/>
    <mergeCell ref="A23:A24"/>
    <mergeCell ref="B23:B24"/>
    <mergeCell ref="C23:C24"/>
    <mergeCell ref="D23:D24"/>
    <mergeCell ref="E23:E24"/>
    <mergeCell ref="F23:F24"/>
    <mergeCell ref="A25:A26"/>
    <mergeCell ref="B25:B26"/>
    <mergeCell ref="C25:C26"/>
    <mergeCell ref="D25:D26"/>
    <mergeCell ref="E25:E26"/>
    <mergeCell ref="K25:K26"/>
    <mergeCell ref="G23:G24"/>
    <mergeCell ref="H23:H24"/>
    <mergeCell ref="I23:I24"/>
    <mergeCell ref="J23:J24"/>
    <mergeCell ref="K23:K24"/>
    <mergeCell ref="F25:F26"/>
    <mergeCell ref="G25:G26"/>
    <mergeCell ref="H25:H26"/>
    <mergeCell ref="I25:I26"/>
    <mergeCell ref="J25:J26"/>
    <mergeCell ref="A27:A28"/>
    <mergeCell ref="B27:B28"/>
    <mergeCell ref="C27:C28"/>
    <mergeCell ref="D27:D28"/>
    <mergeCell ref="E27:E28"/>
    <mergeCell ref="E46:G46"/>
    <mergeCell ref="H46:J46"/>
    <mergeCell ref="N46:AC46"/>
    <mergeCell ref="J27:J28"/>
    <mergeCell ref="K27:K28"/>
    <mergeCell ref="H35:H41"/>
    <mergeCell ref="B44:J44"/>
    <mergeCell ref="M44:AE44"/>
    <mergeCell ref="C32:I32"/>
    <mergeCell ref="F27:F28"/>
    <mergeCell ref="G27:G28"/>
    <mergeCell ref="H27:H28"/>
    <mergeCell ref="I27:I28"/>
  </mergeCells>
  <conditionalFormatting sqref="J30">
    <cfRule type="cellIs" dxfId="2139" priority="225" operator="notEqual">
      <formula>0</formula>
    </cfRule>
  </conditionalFormatting>
  <conditionalFormatting sqref="C48:C59 F48 C93:C104 C108:C119 C123:C134 C138:C149 F50 G151:G186">
    <cfRule type="cellIs" dxfId="2138" priority="224" operator="equal">
      <formula>0</formula>
    </cfRule>
  </conditionalFormatting>
  <conditionalFormatting sqref="AC48:AC59">
    <cfRule type="cellIs" dxfId="2137" priority="223" operator="equal">
      <formula>0</formula>
    </cfRule>
  </conditionalFormatting>
  <conditionalFormatting sqref="F60:F62">
    <cfRule type="cellIs" dxfId="2136" priority="222" operator="equal">
      <formula>0</formula>
    </cfRule>
  </conditionalFormatting>
  <conditionalFormatting sqref="F49">
    <cfRule type="cellIs" dxfId="2135" priority="221" operator="equal">
      <formula>0</formula>
    </cfRule>
  </conditionalFormatting>
  <conditionalFormatting sqref="F75:F77">
    <cfRule type="cellIs" dxfId="2134" priority="220" operator="equal">
      <formula>0</formula>
    </cfRule>
  </conditionalFormatting>
  <conditionalFormatting sqref="F90:F92">
    <cfRule type="cellIs" dxfId="2133" priority="219" operator="equal">
      <formula>0</formula>
    </cfRule>
  </conditionalFormatting>
  <conditionalFormatting sqref="F105:F107">
    <cfRule type="cellIs" dxfId="2132" priority="218" operator="equal">
      <formula>0</formula>
    </cfRule>
  </conditionalFormatting>
  <conditionalFormatting sqref="F120:F122">
    <cfRule type="cellIs" dxfId="2131" priority="217" operator="equal">
      <formula>0</formula>
    </cfRule>
  </conditionalFormatting>
  <conditionalFormatting sqref="F135:F137">
    <cfRule type="cellIs" dxfId="2130" priority="216" operator="equal">
      <formula>0</formula>
    </cfRule>
  </conditionalFormatting>
  <conditionalFormatting sqref="F51:F59">
    <cfRule type="cellIs" dxfId="2129" priority="215" operator="equal">
      <formula>0</formula>
    </cfRule>
  </conditionalFormatting>
  <conditionalFormatting sqref="E42:H43 AC15:AC16">
    <cfRule type="cellIs" dxfId="2128" priority="214" operator="equal">
      <formula>0</formula>
    </cfRule>
  </conditionalFormatting>
  <conditionalFormatting sqref="I43:J43">
    <cfRule type="cellIs" dxfId="2127" priority="213" operator="notEqual">
      <formula>0</formula>
    </cfRule>
  </conditionalFormatting>
  <conditionalFormatting sqref="K30:K31">
    <cfRule type="cellIs" dxfId="2126" priority="211" operator="notEqual">
      <formula>0</formula>
    </cfRule>
  </conditionalFormatting>
  <conditionalFormatting sqref="I42:J42">
    <cfRule type="cellIs" dxfId="2125" priority="210" operator="equal">
      <formula>0</formula>
    </cfRule>
  </conditionalFormatting>
  <conditionalFormatting sqref="B93:B104 B108:B119 B122:B134 B138:B149 B48:B59">
    <cfRule type="cellIs" dxfId="2124" priority="209" operator="equal">
      <formula>"P1"</formula>
    </cfRule>
  </conditionalFormatting>
  <conditionalFormatting sqref="B93:B104 B108:B119 B122:B134 B138:B149 B48:B59">
    <cfRule type="cellIs" dxfId="2123" priority="208" operator="equal">
      <formula>"P2"</formula>
    </cfRule>
  </conditionalFormatting>
  <conditionalFormatting sqref="B93:B104 B108:B119 B122:B134 B138:B149 B48:B59">
    <cfRule type="cellIs" dxfId="2122" priority="207" operator="equal">
      <formula>"P3"</formula>
    </cfRule>
  </conditionalFormatting>
  <conditionalFormatting sqref="B93:B104 B108:B119 B122:B134 B138:B149 B48:B59">
    <cfRule type="cellIs" dxfId="2121" priority="206" operator="equal">
      <formula>"P4"</formula>
    </cfRule>
  </conditionalFormatting>
  <conditionalFormatting sqref="B93:B104 B108:B119 B123:B134 B138:B149 B48:B59">
    <cfRule type="cellIs" dxfId="2120" priority="205" operator="equal">
      <formula>"P5"</formula>
    </cfRule>
  </conditionalFormatting>
  <conditionalFormatting sqref="I48 I50">
    <cfRule type="cellIs" dxfId="2119" priority="204" operator="equal">
      <formula>0</formula>
    </cfRule>
  </conditionalFormatting>
  <conditionalFormatting sqref="I60">
    <cfRule type="cellIs" dxfId="2118" priority="203" operator="equal">
      <formula>0</formula>
    </cfRule>
  </conditionalFormatting>
  <conditionalFormatting sqref="I49">
    <cfRule type="cellIs" dxfId="2117" priority="202" operator="equal">
      <formula>0</formula>
    </cfRule>
  </conditionalFormatting>
  <conditionalFormatting sqref="I51:I59">
    <cfRule type="cellIs" dxfId="2116" priority="201" operator="equal">
      <formula>0</formula>
    </cfRule>
  </conditionalFormatting>
  <conditionalFormatting sqref="I75">
    <cfRule type="cellIs" dxfId="2115" priority="200" operator="equal">
      <formula>0</formula>
    </cfRule>
  </conditionalFormatting>
  <conditionalFormatting sqref="I90">
    <cfRule type="cellIs" dxfId="2114" priority="199" operator="equal">
      <formula>0</formula>
    </cfRule>
  </conditionalFormatting>
  <conditionalFormatting sqref="I105">
    <cfRule type="cellIs" dxfId="2113" priority="198" operator="equal">
      <formula>0</formula>
    </cfRule>
  </conditionalFormatting>
  <conditionalFormatting sqref="I120">
    <cfRule type="cellIs" dxfId="2112" priority="197" operator="equal">
      <formula>0</formula>
    </cfRule>
  </conditionalFormatting>
  <conditionalFormatting sqref="I135">
    <cfRule type="cellIs" dxfId="2111" priority="196" operator="equal">
      <formula>0</formula>
    </cfRule>
  </conditionalFormatting>
  <conditionalFormatting sqref="H62">
    <cfRule type="cellIs" dxfId="2110" priority="195" operator="equal">
      <formula>0</formula>
    </cfRule>
  </conditionalFormatting>
  <conditionalFormatting sqref="H77">
    <cfRule type="cellIs" dxfId="2109" priority="194" operator="equal">
      <formula>0</formula>
    </cfRule>
  </conditionalFormatting>
  <conditionalFormatting sqref="H92">
    <cfRule type="cellIs" dxfId="2108" priority="193" operator="equal">
      <formula>0</formula>
    </cfRule>
  </conditionalFormatting>
  <conditionalFormatting sqref="H107">
    <cfRule type="cellIs" dxfId="2107" priority="192" operator="equal">
      <formula>0</formula>
    </cfRule>
  </conditionalFormatting>
  <conditionalFormatting sqref="H122">
    <cfRule type="cellIs" dxfId="2106" priority="191" operator="equal">
      <formula>0</formula>
    </cfRule>
  </conditionalFormatting>
  <conditionalFormatting sqref="H137">
    <cfRule type="cellIs" dxfId="2105" priority="190" operator="equal">
      <formula>0</formula>
    </cfRule>
  </conditionalFormatting>
  <conditionalFormatting sqref="F63 F65">
    <cfRule type="cellIs" dxfId="2104" priority="189" operator="equal">
      <formula>0</formula>
    </cfRule>
  </conditionalFormatting>
  <conditionalFormatting sqref="F64">
    <cfRule type="cellIs" dxfId="2103" priority="188" operator="equal">
      <formula>0</formula>
    </cfRule>
  </conditionalFormatting>
  <conditionalFormatting sqref="F66:F74">
    <cfRule type="cellIs" dxfId="2102" priority="187" operator="equal">
      <formula>0</formula>
    </cfRule>
  </conditionalFormatting>
  <conditionalFormatting sqref="I63 I65">
    <cfRule type="cellIs" dxfId="2101" priority="186" operator="equal">
      <formula>0</formula>
    </cfRule>
  </conditionalFormatting>
  <conditionalFormatting sqref="I64">
    <cfRule type="cellIs" dxfId="2100" priority="185" operator="equal">
      <formula>0</formula>
    </cfRule>
  </conditionalFormatting>
  <conditionalFormatting sqref="I66:I74">
    <cfRule type="cellIs" dxfId="2099" priority="184" operator="equal">
      <formula>0</formula>
    </cfRule>
  </conditionalFormatting>
  <conditionalFormatting sqref="E66:E74">
    <cfRule type="expression" dxfId="2098" priority="183">
      <formula>$B66=""</formula>
    </cfRule>
  </conditionalFormatting>
  <conditionalFormatting sqref="G66:G74">
    <cfRule type="expression" dxfId="2097" priority="182">
      <formula>$B66=""</formula>
    </cfRule>
  </conditionalFormatting>
  <conditionalFormatting sqref="H66:H74">
    <cfRule type="expression" dxfId="2096" priority="181">
      <formula>$B66=""</formula>
    </cfRule>
  </conditionalFormatting>
  <conditionalFormatting sqref="J66:J74">
    <cfRule type="expression" dxfId="2095" priority="180">
      <formula>$B66=""</formula>
    </cfRule>
  </conditionalFormatting>
  <conditionalFormatting sqref="F78 F80">
    <cfRule type="cellIs" dxfId="2094" priority="179" operator="equal">
      <formula>0</formula>
    </cfRule>
  </conditionalFormatting>
  <conditionalFormatting sqref="F79">
    <cfRule type="cellIs" dxfId="2093" priority="178" operator="equal">
      <formula>0</formula>
    </cfRule>
  </conditionalFormatting>
  <conditionalFormatting sqref="F81:F89">
    <cfRule type="cellIs" dxfId="2092" priority="177" operator="equal">
      <formula>0</formula>
    </cfRule>
  </conditionalFormatting>
  <conditionalFormatting sqref="I78 I80">
    <cfRule type="cellIs" dxfId="2091" priority="176" operator="equal">
      <formula>0</formula>
    </cfRule>
  </conditionalFormatting>
  <conditionalFormatting sqref="I79">
    <cfRule type="cellIs" dxfId="2090" priority="175" operator="equal">
      <formula>0</formula>
    </cfRule>
  </conditionalFormatting>
  <conditionalFormatting sqref="I81:I89">
    <cfRule type="cellIs" dxfId="2089" priority="174" operator="equal">
      <formula>0</formula>
    </cfRule>
  </conditionalFormatting>
  <conditionalFormatting sqref="E78:E89">
    <cfRule type="expression" dxfId="2088" priority="173">
      <formula>$B78=""</formula>
    </cfRule>
  </conditionalFormatting>
  <conditionalFormatting sqref="G78:G89">
    <cfRule type="expression" dxfId="2087" priority="172">
      <formula>$B78=""</formula>
    </cfRule>
  </conditionalFormatting>
  <conditionalFormatting sqref="H78:H89">
    <cfRule type="expression" dxfId="2086" priority="171">
      <formula>$B78=""</formula>
    </cfRule>
  </conditionalFormatting>
  <conditionalFormatting sqref="J78:J89">
    <cfRule type="expression" dxfId="2085" priority="170">
      <formula>$B78=""</formula>
    </cfRule>
  </conditionalFormatting>
  <conditionalFormatting sqref="F93 F95">
    <cfRule type="cellIs" dxfId="2084" priority="169" operator="equal">
      <formula>0</formula>
    </cfRule>
  </conditionalFormatting>
  <conditionalFormatting sqref="F94">
    <cfRule type="cellIs" dxfId="2083" priority="168" operator="equal">
      <formula>0</formula>
    </cfRule>
  </conditionalFormatting>
  <conditionalFormatting sqref="F96:F104">
    <cfRule type="cellIs" dxfId="2082" priority="167" operator="equal">
      <formula>0</formula>
    </cfRule>
  </conditionalFormatting>
  <conditionalFormatting sqref="I93 I95">
    <cfRule type="cellIs" dxfId="2081" priority="166" operator="equal">
      <formula>0</formula>
    </cfRule>
  </conditionalFormatting>
  <conditionalFormatting sqref="I94">
    <cfRule type="cellIs" dxfId="2080" priority="165" operator="equal">
      <formula>0</formula>
    </cfRule>
  </conditionalFormatting>
  <conditionalFormatting sqref="I96:I104">
    <cfRule type="cellIs" dxfId="2079" priority="164" operator="equal">
      <formula>0</formula>
    </cfRule>
  </conditionalFormatting>
  <conditionalFormatting sqref="E93:E104">
    <cfRule type="expression" dxfId="2078" priority="163">
      <formula>$B93=""</formula>
    </cfRule>
  </conditionalFormatting>
  <conditionalFormatting sqref="G93:G104">
    <cfRule type="expression" dxfId="2077" priority="162">
      <formula>$B93=""</formula>
    </cfRule>
  </conditionalFormatting>
  <conditionalFormatting sqref="H93:H104">
    <cfRule type="expression" dxfId="2076" priority="161">
      <formula>$B93=""</formula>
    </cfRule>
  </conditionalFormatting>
  <conditionalFormatting sqref="J93:J104">
    <cfRule type="expression" dxfId="2075" priority="160">
      <formula>$B93=""</formula>
    </cfRule>
  </conditionalFormatting>
  <conditionalFormatting sqref="F108 F110">
    <cfRule type="cellIs" dxfId="2074" priority="159" operator="equal">
      <formula>0</formula>
    </cfRule>
  </conditionalFormatting>
  <conditionalFormatting sqref="F109">
    <cfRule type="cellIs" dxfId="2073" priority="158" operator="equal">
      <formula>0</formula>
    </cfRule>
  </conditionalFormatting>
  <conditionalFormatting sqref="F111:F119">
    <cfRule type="cellIs" dxfId="2072" priority="157" operator="equal">
      <formula>0</formula>
    </cfRule>
  </conditionalFormatting>
  <conditionalFormatting sqref="I108 I110">
    <cfRule type="cellIs" dxfId="2071" priority="156" operator="equal">
      <formula>0</formula>
    </cfRule>
  </conditionalFormatting>
  <conditionalFormatting sqref="I109">
    <cfRule type="cellIs" dxfId="2070" priority="155" operator="equal">
      <formula>0</formula>
    </cfRule>
  </conditionalFormatting>
  <conditionalFormatting sqref="I111:I119">
    <cfRule type="cellIs" dxfId="2069" priority="154" operator="equal">
      <formula>0</formula>
    </cfRule>
  </conditionalFormatting>
  <conditionalFormatting sqref="E108:E119">
    <cfRule type="expression" dxfId="2068" priority="153">
      <formula>$B108=""</formula>
    </cfRule>
  </conditionalFormatting>
  <conditionalFormatting sqref="G108:G119">
    <cfRule type="expression" dxfId="2067" priority="152">
      <formula>$B108=""</formula>
    </cfRule>
  </conditionalFormatting>
  <conditionalFormatting sqref="H108:H119">
    <cfRule type="expression" dxfId="2066" priority="151">
      <formula>$B108=""</formula>
    </cfRule>
  </conditionalFormatting>
  <conditionalFormatting sqref="J108:J119">
    <cfRule type="expression" dxfId="2065" priority="150">
      <formula>$B108=""</formula>
    </cfRule>
  </conditionalFormatting>
  <conditionalFormatting sqref="F123 F125">
    <cfRule type="cellIs" dxfId="2064" priority="149" operator="equal">
      <formula>0</formula>
    </cfRule>
  </conditionalFormatting>
  <conditionalFormatting sqref="F124">
    <cfRule type="cellIs" dxfId="2063" priority="148" operator="equal">
      <formula>0</formula>
    </cfRule>
  </conditionalFormatting>
  <conditionalFormatting sqref="F126:F134">
    <cfRule type="cellIs" dxfId="2062" priority="147" operator="equal">
      <formula>0</formula>
    </cfRule>
  </conditionalFormatting>
  <conditionalFormatting sqref="I123 I125">
    <cfRule type="cellIs" dxfId="2061" priority="146" operator="equal">
      <formula>0</formula>
    </cfRule>
  </conditionalFormatting>
  <conditionalFormatting sqref="I124">
    <cfRule type="cellIs" dxfId="2060" priority="145" operator="equal">
      <formula>0</formula>
    </cfRule>
  </conditionalFormatting>
  <conditionalFormatting sqref="I126:I134">
    <cfRule type="cellIs" dxfId="2059" priority="144" operator="equal">
      <formula>0</formula>
    </cfRule>
  </conditionalFormatting>
  <conditionalFormatting sqref="E123:E134">
    <cfRule type="expression" dxfId="2058" priority="143">
      <formula>$B123=""</formula>
    </cfRule>
  </conditionalFormatting>
  <conditionalFormatting sqref="G123:G134">
    <cfRule type="expression" dxfId="2057" priority="142">
      <formula>$B123=""</formula>
    </cfRule>
  </conditionalFormatting>
  <conditionalFormatting sqref="H123:H134">
    <cfRule type="expression" dxfId="2056" priority="141">
      <formula>$B123=""</formula>
    </cfRule>
  </conditionalFormatting>
  <conditionalFormatting sqref="J123:J134">
    <cfRule type="expression" dxfId="2055" priority="140">
      <formula>$B123=""</formula>
    </cfRule>
  </conditionalFormatting>
  <conditionalFormatting sqref="F150">
    <cfRule type="cellIs" dxfId="2054" priority="139" operator="equal">
      <formula>0</formula>
    </cfRule>
  </conditionalFormatting>
  <conditionalFormatting sqref="I150">
    <cfRule type="cellIs" dxfId="2053" priority="138" operator="equal">
      <formula>0</formula>
    </cfRule>
  </conditionalFormatting>
  <conditionalFormatting sqref="F138 F140">
    <cfRule type="cellIs" dxfId="2052" priority="137" operator="equal">
      <formula>0</formula>
    </cfRule>
  </conditionalFormatting>
  <conditionalFormatting sqref="F139">
    <cfRule type="cellIs" dxfId="2051" priority="136" operator="equal">
      <formula>0</formula>
    </cfRule>
  </conditionalFormatting>
  <conditionalFormatting sqref="F141:F149">
    <cfRule type="cellIs" dxfId="2050" priority="135" operator="equal">
      <formula>0</formula>
    </cfRule>
  </conditionalFormatting>
  <conditionalFormatting sqref="I138 I140">
    <cfRule type="cellIs" dxfId="2049" priority="134" operator="equal">
      <formula>0</formula>
    </cfRule>
  </conditionalFormatting>
  <conditionalFormatting sqref="I139">
    <cfRule type="cellIs" dxfId="2048" priority="133" operator="equal">
      <formula>0</formula>
    </cfRule>
  </conditionalFormatting>
  <conditionalFormatting sqref="I141:I149">
    <cfRule type="cellIs" dxfId="2047" priority="132" operator="equal">
      <formula>0</formula>
    </cfRule>
  </conditionalFormatting>
  <conditionalFormatting sqref="E138:E149">
    <cfRule type="expression" dxfId="2046" priority="131">
      <formula>$B138=""</formula>
    </cfRule>
  </conditionalFormatting>
  <conditionalFormatting sqref="G138:G149">
    <cfRule type="expression" dxfId="2045" priority="130">
      <formula>$B138=""</formula>
    </cfRule>
  </conditionalFormatting>
  <conditionalFormatting sqref="H138:H149">
    <cfRule type="expression" dxfId="2044" priority="129">
      <formula>$B138=""</formula>
    </cfRule>
  </conditionalFormatting>
  <conditionalFormatting sqref="J138:J149">
    <cfRule type="expression" dxfId="2043" priority="128">
      <formula>$B138=""</formula>
    </cfRule>
  </conditionalFormatting>
  <conditionalFormatting sqref="J57:J59">
    <cfRule type="expression" dxfId="2042" priority="121">
      <formula>$B57=""</formula>
    </cfRule>
  </conditionalFormatting>
  <conditionalFormatting sqref="J55:J56">
    <cfRule type="expression" dxfId="2041" priority="120">
      <formula>$B55=""</formula>
    </cfRule>
  </conditionalFormatting>
  <conditionalFormatting sqref="G63">
    <cfRule type="expression" dxfId="2040" priority="119">
      <formula>$B63=""</formula>
    </cfRule>
  </conditionalFormatting>
  <conditionalFormatting sqref="H63">
    <cfRule type="expression" dxfId="2039" priority="118">
      <formula>$B63=""</formula>
    </cfRule>
  </conditionalFormatting>
  <conditionalFormatting sqref="J63">
    <cfRule type="expression" dxfId="2038" priority="117">
      <formula>$B63=""</formula>
    </cfRule>
  </conditionalFormatting>
  <conditionalFormatting sqref="N11:R14 AD11:AD14">
    <cfRule type="cellIs" dxfId="2037" priority="116" operator="equal">
      <formula>0</formula>
    </cfRule>
  </conditionalFormatting>
  <conditionalFormatting sqref="N6">
    <cfRule type="cellIs" dxfId="2036" priority="115" operator="equal">
      <formula>0</formula>
    </cfRule>
  </conditionalFormatting>
  <conditionalFormatting sqref="N6:AB14 AD6:AD14">
    <cfRule type="cellIs" dxfId="2035" priority="114" operator="equal">
      <formula>0</formula>
    </cfRule>
  </conditionalFormatting>
  <conditionalFormatting sqref="AD28 AD26 AD24 AD22">
    <cfRule type="cellIs" dxfId="2034" priority="113" operator="equal">
      <formula>0</formula>
    </cfRule>
  </conditionalFormatting>
  <conditionalFormatting sqref="AE22:AE26">
    <cfRule type="cellIs" dxfId="2033" priority="112" operator="equal">
      <formula>"""adjustment needed"""</formula>
    </cfRule>
  </conditionalFormatting>
  <conditionalFormatting sqref="AE22 AE24 AE26">
    <cfRule type="cellIs" dxfId="2032" priority="111" operator="equal">
      <formula>"adjustment needed"</formula>
    </cfRule>
  </conditionalFormatting>
  <conditionalFormatting sqref="AE28">
    <cfRule type="cellIs" dxfId="2031" priority="110" operator="equal">
      <formula>"""adjustment needed"""</formula>
    </cfRule>
  </conditionalFormatting>
  <conditionalFormatting sqref="AE28">
    <cfRule type="cellIs" dxfId="2030" priority="109" operator="equal">
      <formula>"adjustment needed"</formula>
    </cfRule>
  </conditionalFormatting>
  <conditionalFormatting sqref="AD21:AD29">
    <cfRule type="cellIs" dxfId="2029" priority="108" operator="equal">
      <formula>0</formula>
    </cfRule>
  </conditionalFormatting>
  <conditionalFormatting sqref="C63:C74">
    <cfRule type="cellIs" dxfId="2028" priority="107" operator="equal">
      <formula>0</formula>
    </cfRule>
  </conditionalFormatting>
  <conditionalFormatting sqref="B63 B65:B74">
    <cfRule type="cellIs" dxfId="2027" priority="106" operator="equal">
      <formula>"P4"</formula>
    </cfRule>
  </conditionalFormatting>
  <conditionalFormatting sqref="B63 B65:B74">
    <cfRule type="cellIs" dxfId="2026" priority="104" operator="equal">
      <formula>"P1"</formula>
    </cfRule>
  </conditionalFormatting>
  <conditionalFormatting sqref="B63 B65:B74">
    <cfRule type="cellIs" dxfId="2025" priority="103" operator="equal">
      <formula>"P2"</formula>
    </cfRule>
  </conditionalFormatting>
  <conditionalFormatting sqref="B63 B65:B74">
    <cfRule type="cellIs" dxfId="2024" priority="102" operator="equal">
      <formula>"P3"</formula>
    </cfRule>
  </conditionalFormatting>
  <conditionalFormatting sqref="B63 B65:B74">
    <cfRule type="cellIs" dxfId="2023" priority="101" operator="equal">
      <formula>"P5"</formula>
    </cfRule>
  </conditionalFormatting>
  <conditionalFormatting sqref="C78:C89">
    <cfRule type="cellIs" dxfId="2022" priority="100" operator="equal">
      <formula>0</formula>
    </cfRule>
  </conditionalFormatting>
  <conditionalFormatting sqref="B78:B89">
    <cfRule type="cellIs" dxfId="2021" priority="98" operator="equal">
      <formula>"P1"</formula>
    </cfRule>
  </conditionalFormatting>
  <conditionalFormatting sqref="B78:B89">
    <cfRule type="cellIs" dxfId="2020" priority="97" operator="equal">
      <formula>"P2"</formula>
    </cfRule>
  </conditionalFormatting>
  <conditionalFormatting sqref="B78:B89">
    <cfRule type="cellIs" dxfId="2019" priority="96" operator="equal">
      <formula>"P3"</formula>
    </cfRule>
  </conditionalFormatting>
  <conditionalFormatting sqref="B78:B89">
    <cfRule type="cellIs" dxfId="2018" priority="95" operator="equal">
      <formula>"P4"</formula>
    </cfRule>
  </conditionalFormatting>
  <conditionalFormatting sqref="B78:B89">
    <cfRule type="cellIs" dxfId="2017" priority="94" operator="equal">
      <formula>"P5"</formula>
    </cfRule>
  </conditionalFormatting>
  <conditionalFormatting sqref="E48:E50">
    <cfRule type="expression" dxfId="2016" priority="93">
      <formula>$B48=""</formula>
    </cfRule>
  </conditionalFormatting>
  <conditionalFormatting sqref="G48:G50">
    <cfRule type="expression" dxfId="2015" priority="92">
      <formula>$B48=""</formula>
    </cfRule>
  </conditionalFormatting>
  <conditionalFormatting sqref="H48:H50">
    <cfRule type="expression" dxfId="2014" priority="91">
      <formula>$B48=""</formula>
    </cfRule>
  </conditionalFormatting>
  <conditionalFormatting sqref="J48:J49">
    <cfRule type="expression" dxfId="2013" priority="90">
      <formula>$B48=""</formula>
    </cfRule>
  </conditionalFormatting>
  <conditionalFormatting sqref="J50:J51">
    <cfRule type="expression" dxfId="2012" priority="89">
      <formula>$B50=""</formula>
    </cfRule>
  </conditionalFormatting>
  <conditionalFormatting sqref="E63">
    <cfRule type="expression" dxfId="2011" priority="88">
      <formula>$B63=""</formula>
    </cfRule>
  </conditionalFormatting>
  <conditionalFormatting sqref="H35:H41">
    <cfRule type="expression" dxfId="2010" priority="87">
      <formula>$D14="yes"</formula>
    </cfRule>
  </conditionalFormatting>
  <conditionalFormatting sqref="B64">
    <cfRule type="cellIs" dxfId="2009" priority="86" operator="equal">
      <formula>"P1"</formula>
    </cfRule>
  </conditionalFormatting>
  <conditionalFormatting sqref="B64">
    <cfRule type="cellIs" dxfId="2008" priority="85" operator="equal">
      <formula>"P2"</formula>
    </cfRule>
  </conditionalFormatting>
  <conditionalFormatting sqref="B64">
    <cfRule type="cellIs" dxfId="2007" priority="84" operator="equal">
      <formula>"P3"</formula>
    </cfRule>
  </conditionalFormatting>
  <conditionalFormatting sqref="B64">
    <cfRule type="cellIs" dxfId="2006" priority="83" operator="equal">
      <formula>"P4"</formula>
    </cfRule>
  </conditionalFormatting>
  <conditionalFormatting sqref="B64">
    <cfRule type="cellIs" dxfId="2005" priority="82" operator="equal">
      <formula>"P5"</formula>
    </cfRule>
  </conditionalFormatting>
  <conditionalFormatting sqref="D48:D60">
    <cfRule type="expression" dxfId="2004" priority="81">
      <formula>$D$48=0</formula>
    </cfRule>
  </conditionalFormatting>
  <conditionalFormatting sqref="D49:D59">
    <cfRule type="cellIs" dxfId="2003" priority="80" operator="equal">
      <formula>0</formula>
    </cfRule>
  </conditionalFormatting>
  <conditionalFormatting sqref="D63:D75">
    <cfRule type="expression" dxfId="2002" priority="79">
      <formula>$D$48=0</formula>
    </cfRule>
  </conditionalFormatting>
  <conditionalFormatting sqref="D64:D74">
    <cfRule type="cellIs" dxfId="2001" priority="78" operator="equal">
      <formula>0</formula>
    </cfRule>
  </conditionalFormatting>
  <conditionalFormatting sqref="D78:D90">
    <cfRule type="expression" dxfId="2000" priority="77">
      <formula>$D$48=0</formula>
    </cfRule>
  </conditionalFormatting>
  <conditionalFormatting sqref="D79:D89">
    <cfRule type="cellIs" dxfId="1999" priority="76" operator="equal">
      <formula>0</formula>
    </cfRule>
  </conditionalFormatting>
  <conditionalFormatting sqref="D93:D105">
    <cfRule type="expression" dxfId="1998" priority="75">
      <formula>$D$48=0</formula>
    </cfRule>
  </conditionalFormatting>
  <conditionalFormatting sqref="D94:D104">
    <cfRule type="cellIs" dxfId="1997" priority="74" operator="equal">
      <formula>0</formula>
    </cfRule>
  </conditionalFormatting>
  <conditionalFormatting sqref="D108:D120">
    <cfRule type="expression" dxfId="1996" priority="73">
      <formula>$D$48=0</formula>
    </cfRule>
  </conditionalFormatting>
  <conditionalFormatting sqref="D109:D119">
    <cfRule type="cellIs" dxfId="1995" priority="72" operator="equal">
      <formula>0</formula>
    </cfRule>
  </conditionalFormatting>
  <conditionalFormatting sqref="D123:D135">
    <cfRule type="expression" dxfId="1994" priority="71">
      <formula>$D$48=0</formula>
    </cfRule>
  </conditionalFormatting>
  <conditionalFormatting sqref="D124:D134">
    <cfRule type="cellIs" dxfId="1993" priority="70" operator="equal">
      <formula>0</formula>
    </cfRule>
  </conditionalFormatting>
  <conditionalFormatting sqref="D138:D150">
    <cfRule type="expression" dxfId="1992" priority="69">
      <formula>$D$48=0</formula>
    </cfRule>
  </conditionalFormatting>
  <conditionalFormatting sqref="D139:D149">
    <cfRule type="cellIs" dxfId="1991" priority="68" operator="equal">
      <formula>0</formula>
    </cfRule>
  </conditionalFormatting>
  <conditionalFormatting sqref="M48:M59">
    <cfRule type="expression" dxfId="1990" priority="67">
      <formula>$D$48=0</formula>
    </cfRule>
  </conditionalFormatting>
  <conditionalFormatting sqref="M49:M59">
    <cfRule type="cellIs" dxfId="1989" priority="66" operator="equal">
      <formula>0</formula>
    </cfRule>
  </conditionalFormatting>
  <conditionalFormatting sqref="N62:S62 N77:S77 N92:S92 N107:S107 N122:S122 N137:S137 N60:AC61 N75:AC76 N90:AC91 N105:AC106 N120:AC121 N135:AC136 N150:AC151">
    <cfRule type="cellIs" dxfId="1988" priority="50" operator="equal">
      <formula>0</formula>
    </cfRule>
  </conditionalFormatting>
  <conditionalFormatting sqref="AC63:AC74 AC78:AC89 AC93:AC104 AC108:AC119 AC123:AC134 AC138:AC149">
    <cfRule type="cellIs" dxfId="1987" priority="49" operator="equal">
      <formula>0</formula>
    </cfRule>
  </conditionalFormatting>
  <conditionalFormatting sqref="U62:AC62 U77:AC77 U92:AC92 U107:AC107 U122:AC122 U137:AC137 AC63:AC74 AC78:AC89 AC93:AC104 AC108:AC119 AC123:AC134 AC138:AC149">
    <cfRule type="cellIs" dxfId="1986" priority="48" operator="equal">
      <formula>0</formula>
    </cfRule>
  </conditionalFormatting>
  <conditionalFormatting sqref="M60">
    <cfRule type="expression" dxfId="1985" priority="47">
      <formula>$D$48=0</formula>
    </cfRule>
  </conditionalFormatting>
  <conditionalFormatting sqref="M63:M75">
    <cfRule type="expression" dxfId="1984" priority="46">
      <formula>$D$48=0</formula>
    </cfRule>
  </conditionalFormatting>
  <conditionalFormatting sqref="M64:M74">
    <cfRule type="cellIs" dxfId="1983" priority="45" operator="equal">
      <formula>0</formula>
    </cfRule>
  </conditionalFormatting>
  <conditionalFormatting sqref="M78:M90">
    <cfRule type="expression" dxfId="1982" priority="44">
      <formula>$D$48=0</formula>
    </cfRule>
  </conditionalFormatting>
  <conditionalFormatting sqref="M79:M89">
    <cfRule type="cellIs" dxfId="1981" priority="43" operator="equal">
      <formula>0</formula>
    </cfRule>
  </conditionalFormatting>
  <conditionalFormatting sqref="M93:M105">
    <cfRule type="expression" dxfId="1980" priority="42">
      <formula>$D$48=0</formula>
    </cfRule>
  </conditionalFormatting>
  <conditionalFormatting sqref="M94:M104">
    <cfRule type="cellIs" dxfId="1979" priority="41" operator="equal">
      <formula>0</formula>
    </cfRule>
  </conditionalFormatting>
  <conditionalFormatting sqref="M108:M120">
    <cfRule type="expression" dxfId="1978" priority="40">
      <formula>$D$48=0</formula>
    </cfRule>
  </conditionalFormatting>
  <conditionalFormatting sqref="M109:M119">
    <cfRule type="cellIs" dxfId="1977" priority="39" operator="equal">
      <formula>0</formula>
    </cfRule>
  </conditionalFormatting>
  <conditionalFormatting sqref="M123:M135">
    <cfRule type="expression" dxfId="1976" priority="38">
      <formula>$D$48=0</formula>
    </cfRule>
  </conditionalFormatting>
  <conditionalFormatting sqref="M124:M134">
    <cfRule type="cellIs" dxfId="1975" priority="37" operator="equal">
      <formula>0</formula>
    </cfRule>
  </conditionalFormatting>
  <conditionalFormatting sqref="M138:M150">
    <cfRule type="expression" dxfId="1974" priority="36">
      <formula>$D$48=0</formula>
    </cfRule>
  </conditionalFormatting>
  <conditionalFormatting sqref="M139:M149">
    <cfRule type="cellIs" dxfId="1973" priority="35" operator="equal">
      <formula>0</formula>
    </cfRule>
  </conditionalFormatting>
  <conditionalFormatting sqref="F35:F41">
    <cfRule type="cellIs" dxfId="1972" priority="34" operator="notEqual">
      <formula>0</formula>
    </cfRule>
  </conditionalFormatting>
  <conditionalFormatting sqref="D35:F35 C36:E38 C39:F41">
    <cfRule type="cellIs" dxfId="1971" priority="33" operator="equal">
      <formula>0</formula>
    </cfRule>
  </conditionalFormatting>
  <conditionalFormatting sqref="F36:F38">
    <cfRule type="cellIs" dxfId="1970" priority="32" operator="equal">
      <formula>0</formula>
    </cfRule>
  </conditionalFormatting>
  <conditionalFormatting sqref="G35:G41">
    <cfRule type="cellIs" dxfId="1969" priority="31" operator="equal">
      <formula>0</formula>
    </cfRule>
  </conditionalFormatting>
  <conditionalFormatting sqref="C35">
    <cfRule type="cellIs" dxfId="1968" priority="30" operator="equal">
      <formula>0</formula>
    </cfRule>
  </conditionalFormatting>
  <conditionalFormatting sqref="K21 H21 H29 K23 K25 K27">
    <cfRule type="cellIs" dxfId="1967" priority="29" operator="notEqual">
      <formula>0</formula>
    </cfRule>
  </conditionalFormatting>
  <conditionalFormatting sqref="K29">
    <cfRule type="cellIs" dxfId="1966" priority="28" operator="notEqual">
      <formula>0</formula>
    </cfRule>
  </conditionalFormatting>
  <conditionalFormatting sqref="H23">
    <cfRule type="cellIs" dxfId="1965" priority="27" operator="notEqual">
      <formula>0</formula>
    </cfRule>
  </conditionalFormatting>
  <conditionalFormatting sqref="H25">
    <cfRule type="cellIs" dxfId="1964" priority="26" operator="notEqual">
      <formula>0</formula>
    </cfRule>
  </conditionalFormatting>
  <conditionalFormatting sqref="H27">
    <cfRule type="cellIs" dxfId="1963" priority="25" operator="notEqual">
      <formula>0</formula>
    </cfRule>
  </conditionalFormatting>
  <conditionalFormatting sqref="N21:AC21 N22:AB29">
    <cfRule type="cellIs" dxfId="1962" priority="24" operator="equal">
      <formula>0</formula>
    </cfRule>
  </conditionalFormatting>
  <conditionalFormatting sqref="AC22:AC29">
    <cfRule type="cellIs" dxfId="1961" priority="23" operator="equal">
      <formula>0</formula>
    </cfRule>
  </conditionalFormatting>
  <conditionalFormatting sqref="AC6:AC14">
    <cfRule type="cellIs" dxfId="1960" priority="22" operator="equal">
      <formula>0</formula>
    </cfRule>
  </conditionalFormatting>
  <conditionalFormatting sqref="J53:J54">
    <cfRule type="expression" dxfId="1959" priority="15">
      <formula>$B53=""</formula>
    </cfRule>
  </conditionalFormatting>
  <conditionalFormatting sqref="J52">
    <cfRule type="expression" dxfId="1958" priority="14">
      <formula>$B52=""</formula>
    </cfRule>
  </conditionalFormatting>
  <conditionalFormatting sqref="E64:E65">
    <cfRule type="expression" dxfId="1957" priority="13">
      <formula>$B64=""</formula>
    </cfRule>
  </conditionalFormatting>
  <conditionalFormatting sqref="G65">
    <cfRule type="expression" dxfId="1956" priority="12">
      <formula>$B65=""</formula>
    </cfRule>
  </conditionalFormatting>
  <conditionalFormatting sqref="H65">
    <cfRule type="expression" dxfId="1955" priority="11">
      <formula>$B65=""</formula>
    </cfRule>
  </conditionalFormatting>
  <conditionalFormatting sqref="G64">
    <cfRule type="expression" dxfId="1954" priority="10">
      <formula>$B64=""</formula>
    </cfRule>
  </conditionalFormatting>
  <conditionalFormatting sqref="H64">
    <cfRule type="expression" dxfId="1953" priority="9">
      <formula>$B64=""</formula>
    </cfRule>
  </conditionalFormatting>
  <conditionalFormatting sqref="J65">
    <cfRule type="expression" dxfId="1952" priority="8">
      <formula>$B65=""</formula>
    </cfRule>
  </conditionalFormatting>
  <conditionalFormatting sqref="J64">
    <cfRule type="expression" dxfId="1951" priority="7">
      <formula>$B64=""</formula>
    </cfRule>
  </conditionalFormatting>
  <conditionalFormatting sqref="E51:E59">
    <cfRule type="expression" dxfId="1950" priority="6">
      <formula>$B51=""</formula>
    </cfRule>
  </conditionalFormatting>
  <conditionalFormatting sqref="G51:G59">
    <cfRule type="expression" dxfId="1949" priority="5">
      <formula>$B51=""</formula>
    </cfRule>
  </conditionalFormatting>
  <conditionalFormatting sqref="H51">
    <cfRule type="expression" dxfId="1948" priority="4">
      <formula>$B51=""</formula>
    </cfRule>
  </conditionalFormatting>
  <conditionalFormatting sqref="H52:H59">
    <cfRule type="expression" dxfId="1947" priority="3">
      <formula>$B52=""</formula>
    </cfRule>
  </conditionalFormatting>
  <conditionalFormatting sqref="AE6:AE14">
    <cfRule type="cellIs" dxfId="1946" priority="2" operator="equal">
      <formula>0</formula>
    </cfRule>
  </conditionalFormatting>
  <conditionalFormatting sqref="AE6:AE14">
    <cfRule type="cellIs" dxfId="1945" priority="1" operator="equal">
      <formula>0</formula>
    </cfRule>
  </conditionalFormatting>
  <dataValidations count="1">
    <dataValidation type="list" allowBlank="1" showInputMessage="1" showErrorMessage="1" sqref="D14" xr:uid="{00000000-0002-0000-0700-000000000000}">
      <formula1>$AK$5:$AK$6</formula1>
    </dataValidation>
  </dataValidations>
  <pageMargins left="0.7" right="0.7" top="0.78740157500000008" bottom="0.78740157500000008" header="0.3" footer="0.3"/>
  <pageSetup paperSize="9" scale="30" orientation="portrait"/>
  <extLst>
    <ext xmlns:x14="http://schemas.microsoft.com/office/spreadsheetml/2009/9/main" uri="{78C0D931-6437-407d-A8EE-F0AAD7539E65}">
      <x14:conditionalFormattings>
        <x14:conditionalFormatting xmlns:xm="http://schemas.microsoft.com/office/excel/2006/main">
          <x14:cfRule type="expression" priority="240" id="{59CE7630-52AD-40D5-9058-58F38B8E7E71}">
            <xm:f>AND($D48&gt;='Basisdaten zum Projekt'!$D$34,$D48&lt;='Basisdaten zum Projekt'!$E$34,'Basisdaten zum Projekt'!$F$34="x")</xm:f>
            <x14:dxf>
              <fill>
                <patternFill patternType="solid">
                  <fgColor indexed="26"/>
                  <bgColor indexed="26"/>
                </patternFill>
              </fill>
            </x14:dxf>
          </x14:cfRule>
          <xm:sqref>AB48:AB59 AB78:AB89 AB93:AB104 AB108:AB119 AB123:AB134 AB138:AB149</xm:sqref>
        </x14:conditionalFormatting>
        <x14:conditionalFormatting xmlns:xm="http://schemas.microsoft.com/office/excel/2006/main">
          <x14:cfRule type="expression" priority="239" id="{5C93C22A-7312-4222-A518-EE69EB2E9B85}">
            <xm:f>AND($D48&gt;='Basisdaten zum Projekt'!$D$33,$D48&lt;='Basisdaten zum Projekt'!$E$33,'Basisdaten zum Projekt'!$F$33="x")</xm:f>
            <x14:dxf>
              <fill>
                <patternFill patternType="solid">
                  <fgColor indexed="26"/>
                  <bgColor indexed="26"/>
                </patternFill>
              </fill>
            </x14:dxf>
          </x14:cfRule>
          <xm:sqref>AA48:AA59 AA78:AA89 AA93:AA104 AA108:AA119 AA123:AA134 AA138:AA149</xm:sqref>
        </x14:conditionalFormatting>
        <x14:conditionalFormatting xmlns:xm="http://schemas.microsoft.com/office/excel/2006/main">
          <x14:cfRule type="expression" priority="238" id="{E52B7EAC-56C7-4314-BF26-227390E87EA6}">
            <xm:f>AND($D48&gt;='Basisdaten zum Projekt'!$D$32,$D48&lt;='Basisdaten zum Projekt'!$E$32,'Basisdaten zum Projekt'!$F$32="x")</xm:f>
            <x14:dxf>
              <fill>
                <patternFill patternType="solid">
                  <fgColor indexed="26"/>
                  <bgColor indexed="26"/>
                </patternFill>
              </fill>
            </x14:dxf>
          </x14:cfRule>
          <xm:sqref>Z48:Z59 Z78:Z89 Z93:Z104 Z108:Z119 Z123:Z134 Z138:Z149</xm:sqref>
        </x14:conditionalFormatting>
        <x14:conditionalFormatting xmlns:xm="http://schemas.microsoft.com/office/excel/2006/main">
          <x14:cfRule type="expression" priority="237" id="{94E436F9-EFDA-427B-8DB5-DF26D68732A6}">
            <xm:f>AND($D48&gt;='Basisdaten zum Projekt'!$D$31,$D48&lt;='Basisdaten zum Projekt'!$E$31,'Basisdaten zum Projekt'!$F$31="x")</xm:f>
            <x14:dxf>
              <fill>
                <patternFill patternType="solid">
                  <fgColor indexed="26"/>
                  <bgColor indexed="26"/>
                </patternFill>
              </fill>
            </x14:dxf>
          </x14:cfRule>
          <xm:sqref>Y48:Y59 Y78:Y89 Y93:Y104 Y108:Y119 Y123:Y134 Y138:Y149</xm:sqref>
        </x14:conditionalFormatting>
        <x14:conditionalFormatting xmlns:xm="http://schemas.microsoft.com/office/excel/2006/main">
          <x14:cfRule type="expression" priority="236" id="{00DBC98F-C029-4670-92EF-0DC626850748}">
            <xm:f>AND($D48&gt;='Basisdaten zum Projekt'!$D$30,$D48&lt;='Basisdaten zum Projekt'!$E$30,'Basisdaten zum Projekt'!$F$30="x")</xm:f>
            <x14:dxf>
              <fill>
                <patternFill patternType="solid">
                  <fgColor indexed="26"/>
                  <bgColor indexed="26"/>
                </patternFill>
              </fill>
            </x14:dxf>
          </x14:cfRule>
          <xm:sqref>X48:X59 X78:X89 X93:X104 X108:X119 X123:X134 X138:X149</xm:sqref>
        </x14:conditionalFormatting>
        <x14:conditionalFormatting xmlns:xm="http://schemas.microsoft.com/office/excel/2006/main">
          <x14:cfRule type="expression" priority="235" id="{10349742-47E3-447A-9181-D93E7DA13553}">
            <xm:f>AND($D48&gt;='Basisdaten zum Projekt'!$D$29,$D48&lt;='Basisdaten zum Projekt'!$E$29,'Basisdaten zum Projekt'!$F$29="x")</xm:f>
            <x14:dxf>
              <fill>
                <patternFill patternType="solid">
                  <fgColor indexed="26"/>
                  <bgColor indexed="26"/>
                </patternFill>
              </fill>
            </x14:dxf>
          </x14:cfRule>
          <xm:sqref>W48:W59 W78:W89 W93:W104 W108:W119 W123:W134 W138:W149</xm:sqref>
        </x14:conditionalFormatting>
        <x14:conditionalFormatting xmlns:xm="http://schemas.microsoft.com/office/excel/2006/main">
          <x14:cfRule type="expression" priority="234" id="{782D720B-B320-4019-9A65-1B31B4B549DA}">
            <xm:f>AND($D48&gt;='Basisdaten zum Projekt'!$D$28,$D48&lt;='Basisdaten zum Projekt'!$E$28,'Basisdaten zum Projekt'!$F$28="x")</xm:f>
            <x14:dxf>
              <fill>
                <patternFill patternType="solid">
                  <fgColor indexed="26"/>
                  <bgColor indexed="26"/>
                </patternFill>
              </fill>
            </x14:dxf>
          </x14:cfRule>
          <xm:sqref>V48:V59 V78:V89 V93:V104 V108:V119 V123:V134 V138:V149</xm:sqref>
        </x14:conditionalFormatting>
        <x14:conditionalFormatting xmlns:xm="http://schemas.microsoft.com/office/excel/2006/main">
          <x14:cfRule type="expression" priority="233" id="{440AD244-E27B-47DA-AFB7-AB60B2030557}">
            <xm:f>AND(D48&gt;='Basisdaten zum Projekt'!$D$27,D48&lt;='Basisdaten zum Projekt'!$E$27,'Basisdaten zum Projekt'!$F$27="x")</xm:f>
            <x14:dxf>
              <fill>
                <patternFill patternType="solid">
                  <fgColor indexed="26"/>
                  <bgColor indexed="26"/>
                </patternFill>
              </fill>
            </x14:dxf>
          </x14:cfRule>
          <xm:sqref>U48:U59 U78:U89 U93:U104 U108:U119 U123:U134 U138:U149</xm:sqref>
        </x14:conditionalFormatting>
        <x14:conditionalFormatting xmlns:xm="http://schemas.microsoft.com/office/excel/2006/main">
          <x14:cfRule type="expression" priority="232" id="{C82880FA-9CE2-40D5-816C-E6D9691F33E6}">
            <xm:f>AND($D48&gt;='Basisdaten zum Projekt'!$D$26,$D48&lt;='Basisdaten zum Projekt'!$E$26,'Basisdaten zum Projekt'!$F$26="x")</xm:f>
            <x14:dxf>
              <fill>
                <patternFill patternType="solid">
                  <fgColor indexed="26"/>
                  <bgColor indexed="26"/>
                </patternFill>
              </fill>
            </x14:dxf>
          </x14:cfRule>
          <xm:sqref>T48:T59 T78:T89 T93:T104 T108:T119 T123:T134 T138:T149</xm:sqref>
        </x14:conditionalFormatting>
        <x14:conditionalFormatting xmlns:xm="http://schemas.microsoft.com/office/excel/2006/main">
          <x14:cfRule type="expression" priority="231" id="{D73DA96D-DC52-417C-B197-8338836AD8D6}">
            <xm:f>AND($D48&gt;='Basisdaten zum Projekt'!$D$25,$D48&lt;='Basisdaten zum Projekt'!$E$25,'Basisdaten zum Projekt'!$F$25="x")</xm:f>
            <x14:dxf>
              <fill>
                <patternFill patternType="solid">
                  <fgColor indexed="26"/>
                  <bgColor indexed="26"/>
                </patternFill>
              </fill>
            </x14:dxf>
          </x14:cfRule>
          <xm:sqref>S48:S59 S78:S89 S93:S104 S108:S119 S123:S134 S138:S149</xm:sqref>
        </x14:conditionalFormatting>
        <x14:conditionalFormatting xmlns:xm="http://schemas.microsoft.com/office/excel/2006/main">
          <x14:cfRule type="expression" priority="230" id="{C7345F0D-D2A6-4C2E-995B-E58B9AE404AE}">
            <xm:f>AND($D48&gt;='Basisdaten zum Projekt'!$D$24,$D48&lt;='Basisdaten zum Projekt'!$E$24,'Basisdaten zum Projekt'!$F$24="x")</xm:f>
            <x14:dxf>
              <fill>
                <patternFill patternType="solid">
                  <fgColor indexed="26"/>
                  <bgColor indexed="26"/>
                </patternFill>
              </fill>
            </x14:dxf>
          </x14:cfRule>
          <xm:sqref>R48:R59 R78:R89 R93:R104 R108:R119 R123:R134 R138:R149</xm:sqref>
        </x14:conditionalFormatting>
        <x14:conditionalFormatting xmlns:xm="http://schemas.microsoft.com/office/excel/2006/main">
          <x14:cfRule type="expression" priority="229" id="{3AC5727A-AD85-4168-97DE-B018F885797C}">
            <xm:f>AND($D48&gt;='Basisdaten zum Projekt'!$D$23,$D48&lt;='Basisdaten zum Projekt'!$E$23,'Basisdaten zum Projekt'!$F$23="x")</xm:f>
            <x14:dxf>
              <fill>
                <patternFill patternType="solid">
                  <fgColor indexed="26"/>
                  <bgColor indexed="26"/>
                </patternFill>
              </fill>
            </x14:dxf>
          </x14:cfRule>
          <xm:sqref>Q48:Q59 Q78:Q89 Q93:Q104 Q108:Q119 Q123:Q134 Q138:Q149</xm:sqref>
        </x14:conditionalFormatting>
        <x14:conditionalFormatting xmlns:xm="http://schemas.microsoft.com/office/excel/2006/main">
          <x14:cfRule type="expression" priority="228" id="{6661A8A3-C188-4D8D-80AB-0AA7963618AB}">
            <xm:f>AND($D48&gt;='Basisdaten zum Projekt'!$D$22,$D48&lt;='Basisdaten zum Projekt'!$E$22,'Basisdaten zum Projekt'!$F$22="x")</xm:f>
            <x14:dxf>
              <fill>
                <patternFill patternType="solid">
                  <fgColor indexed="26"/>
                  <bgColor indexed="26"/>
                </patternFill>
              </fill>
            </x14:dxf>
          </x14:cfRule>
          <xm:sqref>P48:P59 P78:P89 P93:P104 P108:P119 P123:P134 P138:P149</xm:sqref>
        </x14:conditionalFormatting>
        <x14:conditionalFormatting xmlns:xm="http://schemas.microsoft.com/office/excel/2006/main">
          <x14:cfRule type="expression" priority="227" id="{EAA049BD-721E-43ED-A969-3D089B79B798}">
            <xm:f>AND($D48&gt;='Basisdaten zum Projekt'!$D$21,$D48&lt;='Basisdaten zum Projekt'!$E$21,'Basisdaten zum Projekt'!$F$21="x")</xm:f>
            <x14:dxf>
              <fill>
                <patternFill patternType="solid">
                  <fgColor indexed="26"/>
                  <bgColor indexed="26"/>
                </patternFill>
              </fill>
            </x14:dxf>
          </x14:cfRule>
          <xm:sqref>O48:O59 O78:O89 O93:O104 O108:O119 O123:O134 O138:O149</xm:sqref>
        </x14:conditionalFormatting>
        <x14:conditionalFormatting xmlns:xm="http://schemas.microsoft.com/office/excel/2006/main">
          <x14:cfRule type="expression" priority="226" id="{3003418B-0C72-4137-A25D-18CBE130EF24}">
            <xm:f>AND($D48&gt;='Basisdaten zum Projekt'!$D$20,$D48&lt;='Basisdaten zum Projekt'!$E$20,'Basisdaten zum Projekt'!$F$20="x")</xm:f>
            <x14:dxf>
              <fill>
                <patternFill patternType="solid">
                  <fgColor indexed="26"/>
                  <bgColor indexed="26"/>
                </patternFill>
              </fill>
            </x14:dxf>
          </x14:cfRule>
          <xm:sqref>N48:N59 N78:N89 N93:N104 N108:N119 N123:N134 N138:N149</xm:sqref>
        </x14:conditionalFormatting>
        <x14:conditionalFormatting xmlns:xm="http://schemas.microsoft.com/office/excel/2006/main">
          <x14:cfRule type="cellIs" priority="212" operator="greaterThan" id="{215116EA-8009-437B-B89F-EF3B43F773CC}">
            <xm:f>'Basisdaten zum Projekt'!$C$7</xm:f>
            <x14:dxf>
              <font>
                <color rgb="FFF2F2F2"/>
              </font>
            </x14:dxf>
          </x14:cfRule>
          <xm:sqref>C48:C62 C75:C77 C90:C149</xm:sqref>
        </x14:conditionalFormatting>
        <x14:conditionalFormatting xmlns:xm="http://schemas.microsoft.com/office/excel/2006/main">
          <x14:cfRule type="cellIs" priority="105" operator="greaterThan" id="{D525D41F-C161-4EEC-AF64-5C281BE7B437}">
            <xm:f>'Basisdaten zum Projekt'!$C$7</xm:f>
            <x14:dxf>
              <font>
                <color rgb="FFF2F2F2"/>
              </font>
            </x14:dxf>
          </x14:cfRule>
          <xm:sqref>C63:C74</xm:sqref>
        </x14:conditionalFormatting>
        <x14:conditionalFormatting xmlns:xm="http://schemas.microsoft.com/office/excel/2006/main">
          <x14:cfRule type="cellIs" priority="99" operator="greaterThan" id="{07496376-DB2E-4E0A-9BB8-0029C529CB3D}">
            <xm:f>'Basisdaten zum Projekt'!$C$7</xm:f>
            <x14:dxf>
              <font>
                <color rgb="FFF2F2F2"/>
              </font>
            </x14:dxf>
          </x14:cfRule>
          <xm:sqref>C78:C89</xm:sqref>
        </x14:conditionalFormatting>
        <x14:conditionalFormatting xmlns:xm="http://schemas.microsoft.com/office/excel/2006/main">
          <x14:cfRule type="expression" priority="65" id="{0572A6ED-0D7E-4324-87E0-536DEDAE2755}">
            <xm:f>AND($D63&gt;='Basisdaten zum Projekt'!$D$34,$D63&lt;='Basisdaten zum Projekt'!$E$34,'Basisdaten zum Projekt'!$F$34="x")</xm:f>
            <x14:dxf>
              <fill>
                <patternFill patternType="solid">
                  <fgColor indexed="26"/>
                  <bgColor indexed="26"/>
                </patternFill>
              </fill>
            </x14:dxf>
          </x14:cfRule>
          <xm:sqref>AB63:AB74</xm:sqref>
        </x14:conditionalFormatting>
        <x14:conditionalFormatting xmlns:xm="http://schemas.microsoft.com/office/excel/2006/main">
          <x14:cfRule type="expression" priority="64" id="{9627295F-91FC-46DD-8400-4805B79A0CCE}">
            <xm:f>AND($D63&gt;='Basisdaten zum Projekt'!$D$33,$D63&lt;='Basisdaten zum Projekt'!$E$33,'Basisdaten zum Projekt'!$F$33="x")</xm:f>
            <x14:dxf>
              <fill>
                <patternFill patternType="solid">
                  <fgColor indexed="26"/>
                  <bgColor indexed="26"/>
                </patternFill>
              </fill>
            </x14:dxf>
          </x14:cfRule>
          <xm:sqref>AA63:AA74</xm:sqref>
        </x14:conditionalFormatting>
        <x14:conditionalFormatting xmlns:xm="http://schemas.microsoft.com/office/excel/2006/main">
          <x14:cfRule type="expression" priority="63" id="{F6F39A9C-00D5-484B-983E-8346F059CBB2}">
            <xm:f>AND($D63&gt;='Basisdaten zum Projekt'!$D$32,$D63&lt;='Basisdaten zum Projekt'!$E$32,'Basisdaten zum Projekt'!$F$32="x")</xm:f>
            <x14:dxf>
              <fill>
                <patternFill patternType="solid">
                  <fgColor indexed="26"/>
                  <bgColor indexed="26"/>
                </patternFill>
              </fill>
            </x14:dxf>
          </x14:cfRule>
          <xm:sqref>Z63:Z74</xm:sqref>
        </x14:conditionalFormatting>
        <x14:conditionalFormatting xmlns:xm="http://schemas.microsoft.com/office/excel/2006/main">
          <x14:cfRule type="expression" priority="62" id="{8727E782-B432-4F8F-800E-534FF3E2366B}">
            <xm:f>AND($D63&gt;='Basisdaten zum Projekt'!$D$31,$D63&lt;='Basisdaten zum Projekt'!$E$31,'Basisdaten zum Projekt'!$F$31="x")</xm:f>
            <x14:dxf>
              <fill>
                <patternFill patternType="solid">
                  <fgColor indexed="26"/>
                  <bgColor indexed="26"/>
                </patternFill>
              </fill>
            </x14:dxf>
          </x14:cfRule>
          <xm:sqref>Y63:Y74</xm:sqref>
        </x14:conditionalFormatting>
        <x14:conditionalFormatting xmlns:xm="http://schemas.microsoft.com/office/excel/2006/main">
          <x14:cfRule type="expression" priority="61" id="{2B149419-FD78-40CA-9FCD-803A934D45D4}">
            <xm:f>AND($D63&gt;='Basisdaten zum Projekt'!$D$30,$D63&lt;='Basisdaten zum Projekt'!$E$30,'Basisdaten zum Projekt'!$F$30="x")</xm:f>
            <x14:dxf>
              <fill>
                <patternFill patternType="solid">
                  <fgColor indexed="26"/>
                  <bgColor indexed="26"/>
                </patternFill>
              </fill>
            </x14:dxf>
          </x14:cfRule>
          <xm:sqref>X63:X74</xm:sqref>
        </x14:conditionalFormatting>
        <x14:conditionalFormatting xmlns:xm="http://schemas.microsoft.com/office/excel/2006/main">
          <x14:cfRule type="expression" priority="60" id="{823BD551-D39F-40C4-B3B2-18A030FB0BF4}">
            <xm:f>AND($D63&gt;='Basisdaten zum Projekt'!$D$29,$D63&lt;='Basisdaten zum Projekt'!$E$29,'Basisdaten zum Projekt'!$F$29="x")</xm:f>
            <x14:dxf>
              <fill>
                <patternFill patternType="solid">
                  <fgColor indexed="26"/>
                  <bgColor indexed="26"/>
                </patternFill>
              </fill>
            </x14:dxf>
          </x14:cfRule>
          <xm:sqref>W63:W74</xm:sqref>
        </x14:conditionalFormatting>
        <x14:conditionalFormatting xmlns:xm="http://schemas.microsoft.com/office/excel/2006/main">
          <x14:cfRule type="expression" priority="59" id="{6484C546-5D76-4BC4-8927-A5C0C36CC292}">
            <xm:f>AND($D63&gt;='Basisdaten zum Projekt'!$D$28,$D63&lt;='Basisdaten zum Projekt'!$E$28,'Basisdaten zum Projekt'!$F$28="x")</xm:f>
            <x14:dxf>
              <fill>
                <patternFill patternType="solid">
                  <fgColor indexed="26"/>
                  <bgColor indexed="26"/>
                </patternFill>
              </fill>
            </x14:dxf>
          </x14:cfRule>
          <xm:sqref>V63:V74</xm:sqref>
        </x14:conditionalFormatting>
        <x14:conditionalFormatting xmlns:xm="http://schemas.microsoft.com/office/excel/2006/main">
          <x14:cfRule type="expression" priority="58" id="{6C696DE8-357C-4CC4-A3E2-31954F4BB830}">
            <xm:f>AND(D63&gt;='Basisdaten zum Projekt'!$D$27,D63&lt;='Basisdaten zum Projekt'!$E$27,'Basisdaten zum Projekt'!$F$27="x")</xm:f>
            <x14:dxf>
              <fill>
                <patternFill patternType="solid">
                  <fgColor indexed="26"/>
                  <bgColor indexed="26"/>
                </patternFill>
              </fill>
            </x14:dxf>
          </x14:cfRule>
          <xm:sqref>U63:U74</xm:sqref>
        </x14:conditionalFormatting>
        <x14:conditionalFormatting xmlns:xm="http://schemas.microsoft.com/office/excel/2006/main">
          <x14:cfRule type="expression" priority="57" id="{B5D0E445-2F12-4A25-B3C6-3333E4239644}">
            <xm:f>AND($D63&gt;='Basisdaten zum Projekt'!$D$26,$D63&lt;='Basisdaten zum Projekt'!$E$26,'Basisdaten zum Projekt'!$F$26="x")</xm:f>
            <x14:dxf>
              <fill>
                <patternFill patternType="solid">
                  <fgColor indexed="26"/>
                  <bgColor indexed="26"/>
                </patternFill>
              </fill>
            </x14:dxf>
          </x14:cfRule>
          <xm:sqref>T63:T74</xm:sqref>
        </x14:conditionalFormatting>
        <x14:conditionalFormatting xmlns:xm="http://schemas.microsoft.com/office/excel/2006/main">
          <x14:cfRule type="expression" priority="56" id="{3F618E0C-742D-471A-8076-EE82BC8EEF21}">
            <xm:f>AND($D63&gt;='Basisdaten zum Projekt'!$D$25,$D63&lt;='Basisdaten zum Projekt'!$E$25,'Basisdaten zum Projekt'!$F$25="x")</xm:f>
            <x14:dxf>
              <fill>
                <patternFill patternType="solid">
                  <fgColor indexed="26"/>
                  <bgColor indexed="26"/>
                </patternFill>
              </fill>
            </x14:dxf>
          </x14:cfRule>
          <xm:sqref>S63:S74</xm:sqref>
        </x14:conditionalFormatting>
        <x14:conditionalFormatting xmlns:xm="http://schemas.microsoft.com/office/excel/2006/main">
          <x14:cfRule type="expression" priority="55" id="{5192D412-1C15-406E-8962-9136242AFA00}">
            <xm:f>AND($D63&gt;='Basisdaten zum Projekt'!$D$24,$D63&lt;='Basisdaten zum Projekt'!$E$24,'Basisdaten zum Projekt'!$F$24="x")</xm:f>
            <x14:dxf>
              <fill>
                <patternFill patternType="solid">
                  <fgColor indexed="26"/>
                  <bgColor indexed="26"/>
                </patternFill>
              </fill>
            </x14:dxf>
          </x14:cfRule>
          <xm:sqref>R63:R74</xm:sqref>
        </x14:conditionalFormatting>
        <x14:conditionalFormatting xmlns:xm="http://schemas.microsoft.com/office/excel/2006/main">
          <x14:cfRule type="expression" priority="54" id="{2940D784-E794-415C-A4D4-68AA65747A94}">
            <xm:f>AND($D63&gt;='Basisdaten zum Projekt'!$D$23,$D63&lt;='Basisdaten zum Projekt'!$E$23,'Basisdaten zum Projekt'!$F$23="x")</xm:f>
            <x14:dxf>
              <fill>
                <patternFill patternType="solid">
                  <fgColor indexed="26"/>
                  <bgColor indexed="26"/>
                </patternFill>
              </fill>
            </x14:dxf>
          </x14:cfRule>
          <xm:sqref>Q63:Q74</xm:sqref>
        </x14:conditionalFormatting>
        <x14:conditionalFormatting xmlns:xm="http://schemas.microsoft.com/office/excel/2006/main">
          <x14:cfRule type="expression" priority="53" id="{AB6173A7-FF0B-4AA7-B8EF-1F14D1B50172}">
            <xm:f>AND($D63&gt;='Basisdaten zum Projekt'!$D$22,$D63&lt;='Basisdaten zum Projekt'!$E$22,'Basisdaten zum Projekt'!$F$22="x")</xm:f>
            <x14:dxf>
              <fill>
                <patternFill patternType="solid">
                  <fgColor indexed="26"/>
                  <bgColor indexed="26"/>
                </patternFill>
              </fill>
            </x14:dxf>
          </x14:cfRule>
          <xm:sqref>P63:P74</xm:sqref>
        </x14:conditionalFormatting>
        <x14:conditionalFormatting xmlns:xm="http://schemas.microsoft.com/office/excel/2006/main">
          <x14:cfRule type="expression" priority="52" id="{8C728315-8126-40FB-88D0-D7B1F9002847}">
            <xm:f>AND($D63&gt;='Basisdaten zum Projekt'!$D$21,$D63&lt;='Basisdaten zum Projekt'!$E$21,'Basisdaten zum Projekt'!$F$21="x")</xm:f>
            <x14:dxf>
              <fill>
                <patternFill patternType="solid">
                  <fgColor indexed="26"/>
                  <bgColor indexed="26"/>
                </patternFill>
              </fill>
            </x14:dxf>
          </x14:cfRule>
          <xm:sqref>O63:O74</xm:sqref>
        </x14:conditionalFormatting>
        <x14:conditionalFormatting xmlns:xm="http://schemas.microsoft.com/office/excel/2006/main">
          <x14:cfRule type="expression" priority="51" id="{38F30D8E-1EEA-42B1-9158-A4E223B7EF26}">
            <xm:f>AND($D63&gt;='Basisdaten zum Projekt'!$D$20,$D63&lt;='Basisdaten zum Projekt'!$E$20,'Basisdaten zum Projekt'!$F$20="x")</xm:f>
            <x14:dxf>
              <fill>
                <patternFill patternType="solid">
                  <fgColor indexed="26"/>
                  <bgColor indexed="26"/>
                </patternFill>
              </fill>
            </x14:dxf>
          </x14:cfRule>
          <xm:sqref>N63:N74</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xr:uid="{00000000-0002-0000-0700-000001000000}">
          <x14:formula1>
            <xm:f>'Übersicht Berichte'!$A$3:$A$8</xm:f>
          </x14:formula1>
          <xm:sqref>H5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L180"/>
  <sheetViews>
    <sheetView showGridLines="0" topLeftCell="I1" zoomScale="80" zoomScaleNormal="80" workbookViewId="0">
      <selection activeCell="N6" sqref="N6:AB6"/>
    </sheetView>
  </sheetViews>
  <sheetFormatPr baseColWidth="10" defaultColWidth="11.5546875" defaultRowHeight="15" outlineLevelRow="1" outlineLevelCol="1" x14ac:dyDescent="0.25"/>
  <cols>
    <col min="1" max="2" width="11.109375" style="4" customWidth="1"/>
    <col min="3" max="11" width="14.6640625" style="4" customWidth="1"/>
    <col min="12" max="12" width="4.77734375" style="4" customWidth="1"/>
    <col min="13" max="13" width="9.5546875" style="4" customWidth="1"/>
    <col min="14" max="14" width="10" style="4" customWidth="1"/>
    <col min="15" max="15" width="10.5546875" style="4" customWidth="1"/>
    <col min="16" max="18" width="10.33203125" style="4" customWidth="1"/>
    <col min="19" max="28" width="10.33203125" style="4" customWidth="1" outlineLevel="1"/>
    <col min="29" max="29" width="10.21875" style="4" bestFit="1" customWidth="1"/>
    <col min="30" max="30" width="19.5546875" style="4" bestFit="1" customWidth="1"/>
    <col min="31" max="31" width="14.77734375" style="4" customWidth="1"/>
    <col min="32" max="36" width="11.5546875" style="4"/>
    <col min="37" max="37" width="0" style="4" hidden="1" customWidth="1"/>
    <col min="38" max="16384" width="11.5546875" style="4"/>
  </cols>
  <sheetData>
    <row r="3" spans="3:38" ht="60.75" customHeight="1" x14ac:dyDescent="0.5">
      <c r="C3" s="370" t="s">
        <v>300</v>
      </c>
      <c r="D3" s="370"/>
      <c r="E3" s="370"/>
      <c r="F3" s="370"/>
      <c r="G3" s="370"/>
      <c r="H3" s="370"/>
      <c r="M3" s="376" t="s">
        <v>301</v>
      </c>
      <c r="N3" s="376"/>
      <c r="O3" s="376"/>
      <c r="P3" s="376"/>
      <c r="Q3" s="376"/>
      <c r="R3" s="376"/>
      <c r="S3" s="376"/>
      <c r="T3" s="376"/>
      <c r="U3" s="376"/>
      <c r="V3" s="376"/>
      <c r="W3" s="376"/>
      <c r="X3" s="376"/>
      <c r="Y3" s="376"/>
      <c r="Z3" s="376"/>
      <c r="AA3" s="376"/>
      <c r="AB3" s="376"/>
      <c r="AC3" s="376"/>
      <c r="AD3" s="376"/>
      <c r="AE3" s="376"/>
      <c r="AF3" s="190"/>
      <c r="AG3" s="190"/>
      <c r="AH3" s="190"/>
      <c r="AI3" s="190"/>
      <c r="AJ3" s="190"/>
      <c r="AK3" s="190"/>
      <c r="AL3" s="190"/>
    </row>
    <row r="4" spans="3:38" ht="15.75" thickBot="1" x14ac:dyDescent="0.3">
      <c r="K4" s="76"/>
      <c r="N4" s="77"/>
    </row>
    <row r="5" spans="3:38" ht="37.5" customHeight="1" x14ac:dyDescent="0.25">
      <c r="C5" s="78" t="s">
        <v>302</v>
      </c>
      <c r="D5" s="207" t="s">
        <v>380</v>
      </c>
      <c r="E5" s="79"/>
      <c r="F5" s="80"/>
      <c r="G5" s="230" t="s">
        <v>303</v>
      </c>
      <c r="H5" s="239" t="s">
        <v>297</v>
      </c>
      <c r="N5" s="81" t="s">
        <v>304</v>
      </c>
      <c r="O5" s="81" t="s">
        <v>305</v>
      </c>
      <c r="P5" s="81" t="s">
        <v>306</v>
      </c>
      <c r="Q5" s="81" t="s">
        <v>307</v>
      </c>
      <c r="R5" s="81" t="s">
        <v>308</v>
      </c>
      <c r="S5" s="81" t="s">
        <v>309</v>
      </c>
      <c r="T5" s="81" t="s">
        <v>310</v>
      </c>
      <c r="U5" s="81" t="s">
        <v>311</v>
      </c>
      <c r="V5" s="81" t="s">
        <v>312</v>
      </c>
      <c r="W5" s="81" t="s">
        <v>313</v>
      </c>
      <c r="X5" s="81" t="s">
        <v>314</v>
      </c>
      <c r="Y5" s="81" t="s">
        <v>315</v>
      </c>
      <c r="Z5" s="81" t="s">
        <v>316</v>
      </c>
      <c r="AA5" s="81" t="s">
        <v>317</v>
      </c>
      <c r="AB5" s="81" t="s">
        <v>291</v>
      </c>
      <c r="AC5" s="82" t="s">
        <v>292</v>
      </c>
      <c r="AD5" s="83" t="s">
        <v>318</v>
      </c>
      <c r="AE5" s="84" t="s">
        <v>319</v>
      </c>
      <c r="AK5" s="4" t="s">
        <v>320</v>
      </c>
    </row>
    <row r="6" spans="3:38" ht="18.75" outlineLevel="1" x14ac:dyDescent="0.3">
      <c r="C6" s="85" t="s">
        <v>321</v>
      </c>
      <c r="D6" s="371"/>
      <c r="E6" s="372"/>
      <c r="G6" s="230" t="s">
        <v>322</v>
      </c>
      <c r="H6" s="240">
        <v>7.74</v>
      </c>
      <c r="M6" s="249" t="s">
        <v>77</v>
      </c>
      <c r="N6" s="214">
        <v>0</v>
      </c>
      <c r="O6" s="86">
        <v>6.71875</v>
      </c>
      <c r="P6" s="86">
        <v>6.71875</v>
      </c>
      <c r="Q6" s="86">
        <v>0</v>
      </c>
      <c r="R6" s="86">
        <v>0</v>
      </c>
      <c r="S6" s="86">
        <v>0</v>
      </c>
      <c r="T6" s="86">
        <v>0</v>
      </c>
      <c r="U6" s="86">
        <v>0</v>
      </c>
      <c r="V6" s="86">
        <v>0</v>
      </c>
      <c r="W6" s="86">
        <v>0</v>
      </c>
      <c r="X6" s="86">
        <v>0</v>
      </c>
      <c r="Y6" s="86">
        <v>0</v>
      </c>
      <c r="Z6" s="86">
        <v>0</v>
      </c>
      <c r="AA6" s="86">
        <v>0</v>
      </c>
      <c r="AB6" s="86">
        <v>0</v>
      </c>
      <c r="AC6" s="196">
        <f t="shared" ref="AC6:AC14" si="0">SUM(N6:AB6)</f>
        <v>13.4375</v>
      </c>
      <c r="AD6" s="265">
        <v>3386.52</v>
      </c>
      <c r="AE6" s="88"/>
      <c r="AK6" s="4" t="s">
        <v>323</v>
      </c>
    </row>
    <row r="7" spans="3:38" ht="18.75" outlineLevel="1" x14ac:dyDescent="0.3">
      <c r="C7" s="89"/>
      <c r="H7" s="90"/>
      <c r="M7" s="251" t="s">
        <v>142</v>
      </c>
      <c r="N7" s="86"/>
      <c r="O7" s="86"/>
      <c r="P7" s="86"/>
      <c r="Q7" s="86"/>
      <c r="R7" s="86"/>
      <c r="S7" s="86"/>
      <c r="T7" s="86"/>
      <c r="U7" s="86"/>
      <c r="V7" s="86"/>
      <c r="W7" s="86"/>
      <c r="X7" s="86"/>
      <c r="Y7" s="86"/>
      <c r="Z7" s="86"/>
      <c r="AA7" s="86"/>
      <c r="AB7" s="86"/>
      <c r="AC7" s="196">
        <f t="shared" si="0"/>
        <v>0</v>
      </c>
      <c r="AD7" s="265"/>
      <c r="AE7" s="88"/>
    </row>
    <row r="8" spans="3:38" ht="18.75" customHeight="1" outlineLevel="1" x14ac:dyDescent="0.3">
      <c r="C8" s="379" t="s">
        <v>324</v>
      </c>
      <c r="D8" s="231" t="s">
        <v>83</v>
      </c>
      <c r="E8" s="231" t="s">
        <v>84</v>
      </c>
      <c r="F8" s="231" t="s">
        <v>325</v>
      </c>
      <c r="G8" s="231" t="s">
        <v>326</v>
      </c>
      <c r="H8" s="231" t="s">
        <v>327</v>
      </c>
      <c r="M8" s="252" t="s">
        <v>78</v>
      </c>
      <c r="N8" s="86"/>
      <c r="O8" s="86"/>
      <c r="P8" s="86"/>
      <c r="Q8" s="86"/>
      <c r="R8" s="86"/>
      <c r="S8" s="86"/>
      <c r="T8" s="86"/>
      <c r="U8" s="86"/>
      <c r="V8" s="86"/>
      <c r="W8" s="86"/>
      <c r="X8" s="86"/>
      <c r="Y8" s="86"/>
      <c r="Z8" s="86"/>
      <c r="AA8" s="86"/>
      <c r="AB8" s="86"/>
      <c r="AC8" s="196">
        <f t="shared" si="0"/>
        <v>0</v>
      </c>
      <c r="AD8" s="265"/>
      <c r="AE8" s="88"/>
    </row>
    <row r="9" spans="3:38" ht="18.75" outlineLevel="1" x14ac:dyDescent="0.3">
      <c r="C9" s="380"/>
      <c r="D9" s="91">
        <v>44927</v>
      </c>
      <c r="E9" s="91">
        <v>45016</v>
      </c>
      <c r="F9" s="92">
        <v>0.25</v>
      </c>
      <c r="G9" s="93">
        <v>9.9499999999999993</v>
      </c>
      <c r="H9" s="93"/>
      <c r="M9" s="253" t="s">
        <v>177</v>
      </c>
      <c r="N9" s="86"/>
      <c r="O9" s="86"/>
      <c r="P9" s="86"/>
      <c r="Q9" s="86"/>
      <c r="R9" s="86"/>
      <c r="S9" s="86"/>
      <c r="T9" s="86"/>
      <c r="U9" s="86"/>
      <c r="V9" s="86"/>
      <c r="W9" s="86"/>
      <c r="X9" s="86"/>
      <c r="Y9" s="86"/>
      <c r="Z9" s="86"/>
      <c r="AA9" s="86"/>
      <c r="AB9" s="86"/>
      <c r="AC9" s="196">
        <f t="shared" si="0"/>
        <v>0</v>
      </c>
      <c r="AD9" s="265"/>
      <c r="AE9" s="88"/>
    </row>
    <row r="10" spans="3:38" ht="18.75" outlineLevel="1" x14ac:dyDescent="0.3">
      <c r="C10" s="380"/>
      <c r="D10" s="91"/>
      <c r="E10" s="91"/>
      <c r="F10" s="206"/>
      <c r="G10" s="93"/>
      <c r="H10" s="93"/>
      <c r="M10" s="254" t="s">
        <v>79</v>
      </c>
      <c r="N10" s="86"/>
      <c r="O10" s="86"/>
      <c r="P10" s="86"/>
      <c r="Q10" s="86"/>
      <c r="R10" s="86"/>
      <c r="S10" s="86"/>
      <c r="T10" s="86"/>
      <c r="U10" s="86"/>
      <c r="V10" s="86"/>
      <c r="W10" s="86"/>
      <c r="X10" s="86"/>
      <c r="Y10" s="86"/>
      <c r="Z10" s="86"/>
      <c r="AA10" s="86"/>
      <c r="AB10" s="86"/>
      <c r="AC10" s="196">
        <f t="shared" si="0"/>
        <v>0</v>
      </c>
      <c r="AD10" s="265"/>
      <c r="AE10" s="88"/>
    </row>
    <row r="11" spans="3:38" ht="18.75" outlineLevel="1" x14ac:dyDescent="0.3">
      <c r="C11" s="380"/>
      <c r="D11" s="91"/>
      <c r="E11" s="91"/>
      <c r="F11" s="92"/>
      <c r="G11" s="93"/>
      <c r="H11" s="93"/>
      <c r="M11" s="255" t="s">
        <v>212</v>
      </c>
      <c r="N11" s="86"/>
      <c r="O11" s="86"/>
      <c r="P11" s="86"/>
      <c r="Q11" s="86"/>
      <c r="R11" s="86"/>
      <c r="S11" s="86"/>
      <c r="T11" s="86"/>
      <c r="U11" s="86"/>
      <c r="V11" s="86"/>
      <c r="W11" s="86"/>
      <c r="X11" s="86"/>
      <c r="Y11" s="86"/>
      <c r="Z11" s="86"/>
      <c r="AA11" s="86"/>
      <c r="AB11" s="86"/>
      <c r="AC11" s="196">
        <f t="shared" si="0"/>
        <v>0</v>
      </c>
      <c r="AD11" s="265"/>
      <c r="AE11" s="88"/>
    </row>
    <row r="12" spans="3:38" ht="18.75" outlineLevel="1" x14ac:dyDescent="0.3">
      <c r="C12" s="380"/>
      <c r="D12" s="93"/>
      <c r="E12" s="93"/>
      <c r="F12" s="92"/>
      <c r="G12" s="93"/>
      <c r="H12" s="93"/>
      <c r="M12" s="256" t="s">
        <v>80</v>
      </c>
      <c r="N12" s="86"/>
      <c r="O12" s="86"/>
      <c r="P12" s="86"/>
      <c r="Q12" s="86"/>
      <c r="R12" s="86"/>
      <c r="S12" s="86"/>
      <c r="T12" s="86"/>
      <c r="U12" s="86"/>
      <c r="V12" s="86"/>
      <c r="W12" s="86"/>
      <c r="X12" s="86"/>
      <c r="Y12" s="86"/>
      <c r="Z12" s="86"/>
      <c r="AA12" s="86"/>
      <c r="AB12" s="86"/>
      <c r="AC12" s="196">
        <f t="shared" si="0"/>
        <v>0</v>
      </c>
      <c r="AD12" s="265"/>
      <c r="AE12" s="88"/>
    </row>
    <row r="13" spans="3:38" ht="18.75" outlineLevel="1" x14ac:dyDescent="0.3">
      <c r="C13" s="381"/>
      <c r="D13" s="93"/>
      <c r="E13" s="93"/>
      <c r="F13" s="92"/>
      <c r="G13" s="93"/>
      <c r="H13" s="93"/>
      <c r="M13" s="256" t="s">
        <v>247</v>
      </c>
      <c r="N13" s="86"/>
      <c r="O13" s="86"/>
      <c r="P13" s="86"/>
      <c r="Q13" s="86"/>
      <c r="R13" s="86"/>
      <c r="S13" s="86"/>
      <c r="T13" s="86"/>
      <c r="U13" s="86"/>
      <c r="V13" s="86"/>
      <c r="W13" s="86"/>
      <c r="X13" s="86"/>
      <c r="Y13" s="86"/>
      <c r="Z13" s="86"/>
      <c r="AA13" s="86"/>
      <c r="AB13" s="86"/>
      <c r="AC13" s="196">
        <f t="shared" si="0"/>
        <v>0</v>
      </c>
      <c r="AD13" s="265"/>
      <c r="AE13" s="88"/>
    </row>
    <row r="14" spans="3:38" ht="18.75" customHeight="1" outlineLevel="1" thickBot="1" x14ac:dyDescent="0.35">
      <c r="C14" s="383" t="s">
        <v>328</v>
      </c>
      <c r="D14" s="378"/>
      <c r="E14" s="94"/>
      <c r="F14" s="95"/>
      <c r="G14" s="96"/>
      <c r="H14" s="96"/>
      <c r="M14" s="257" t="s">
        <v>81</v>
      </c>
      <c r="N14" s="86"/>
      <c r="O14" s="86"/>
      <c r="P14" s="86"/>
      <c r="Q14" s="86"/>
      <c r="R14" s="86"/>
      <c r="S14" s="86"/>
      <c r="T14" s="86"/>
      <c r="U14" s="86"/>
      <c r="V14" s="86"/>
      <c r="W14" s="86"/>
      <c r="X14" s="86"/>
      <c r="Y14" s="86"/>
      <c r="Z14" s="86"/>
      <c r="AA14" s="86"/>
      <c r="AB14" s="86"/>
      <c r="AC14" s="196">
        <f t="shared" si="0"/>
        <v>0</v>
      </c>
      <c r="AD14" s="266"/>
      <c r="AE14" s="88"/>
    </row>
    <row r="15" spans="3:38" outlineLevel="1" x14ac:dyDescent="0.25">
      <c r="C15" s="383"/>
      <c r="D15" s="378"/>
      <c r="E15" s="98"/>
      <c r="F15" s="28"/>
      <c r="G15" s="28"/>
      <c r="H15" s="99"/>
      <c r="I15" s="28"/>
      <c r="J15" s="28"/>
      <c r="K15" s="28"/>
      <c r="M15" s="258"/>
      <c r="N15" s="101"/>
      <c r="O15" s="101"/>
      <c r="P15" s="101"/>
      <c r="Q15" s="101"/>
      <c r="R15" s="101"/>
      <c r="S15" s="101"/>
      <c r="T15" s="101"/>
      <c r="U15" s="101"/>
      <c r="V15" s="101"/>
      <c r="W15" s="101"/>
      <c r="X15" s="101"/>
      <c r="Y15" s="101"/>
      <c r="Z15" s="101"/>
      <c r="AA15" s="101"/>
      <c r="AB15" s="101"/>
      <c r="AC15" s="103"/>
      <c r="AD15" s="147"/>
      <c r="AE15" s="147"/>
    </row>
    <row r="16" spans="3:38" outlineLevel="1" x14ac:dyDescent="0.25">
      <c r="E16" s="98"/>
      <c r="F16" s="28"/>
      <c r="G16" s="28"/>
      <c r="H16" s="99"/>
      <c r="I16" s="28"/>
      <c r="J16" s="28"/>
      <c r="K16" s="28"/>
      <c r="M16" s="258"/>
      <c r="N16" s="101"/>
      <c r="O16" s="101"/>
      <c r="P16" s="101"/>
      <c r="Q16" s="101"/>
      <c r="R16" s="101"/>
      <c r="S16" s="101"/>
      <c r="T16" s="101"/>
      <c r="U16" s="101"/>
      <c r="V16" s="101"/>
      <c r="W16" s="101"/>
      <c r="X16" s="101"/>
      <c r="Y16" s="101"/>
      <c r="Z16" s="101"/>
      <c r="AA16" s="101"/>
      <c r="AB16" s="101"/>
      <c r="AC16" s="103"/>
      <c r="AD16" s="147"/>
      <c r="AE16" s="147"/>
    </row>
    <row r="17" spans="1:31" ht="30" customHeight="1" outlineLevel="1" x14ac:dyDescent="0.5">
      <c r="B17" s="106"/>
      <c r="C17" s="319" t="s">
        <v>57</v>
      </c>
      <c r="D17" s="319"/>
      <c r="E17" s="319"/>
      <c r="F17" s="319"/>
      <c r="G17" s="319"/>
      <c r="H17" s="319"/>
      <c r="I17" s="319"/>
      <c r="J17" s="319"/>
      <c r="K17" s="319"/>
      <c r="M17" s="382" t="s">
        <v>329</v>
      </c>
      <c r="N17" s="382"/>
      <c r="O17" s="382"/>
      <c r="P17" s="382"/>
      <c r="Q17" s="382"/>
      <c r="R17" s="382"/>
      <c r="S17" s="382"/>
      <c r="T17" s="382"/>
      <c r="U17" s="382"/>
      <c r="V17" s="382"/>
      <c r="W17" s="382"/>
      <c r="X17" s="382"/>
      <c r="Y17" s="382"/>
      <c r="Z17" s="382"/>
      <c r="AA17" s="382"/>
      <c r="AB17" s="382"/>
      <c r="AC17" s="382"/>
      <c r="AD17" s="382"/>
      <c r="AE17" s="382"/>
    </row>
    <row r="18" spans="1:31" ht="30" customHeight="1" thickBot="1" x14ac:dyDescent="0.3">
      <c r="E18" s="19"/>
      <c r="K18" s="76"/>
      <c r="M18" s="382"/>
      <c r="N18" s="382"/>
      <c r="O18" s="382"/>
      <c r="P18" s="382"/>
      <c r="Q18" s="382"/>
      <c r="R18" s="382"/>
      <c r="S18" s="382"/>
      <c r="T18" s="382"/>
      <c r="U18" s="382"/>
      <c r="V18" s="382"/>
      <c r="W18" s="382"/>
      <c r="X18" s="382"/>
      <c r="Y18" s="382"/>
      <c r="Z18" s="382"/>
      <c r="AA18" s="382"/>
      <c r="AB18" s="382"/>
      <c r="AC18" s="382"/>
      <c r="AD18" s="382"/>
      <c r="AE18" s="382"/>
    </row>
    <row r="19" spans="1:31" x14ac:dyDescent="0.25">
      <c r="C19" s="356" t="s">
        <v>330</v>
      </c>
      <c r="D19" s="357"/>
      <c r="E19" s="358"/>
      <c r="G19" s="359" t="s">
        <v>331</v>
      </c>
      <c r="H19" s="360"/>
      <c r="I19" s="361"/>
      <c r="K19" s="76"/>
      <c r="M19" s="168"/>
      <c r="N19" s="259"/>
      <c r="O19" s="168"/>
      <c r="P19" s="168"/>
      <c r="Q19" s="168"/>
      <c r="R19" s="168"/>
      <c r="S19" s="168"/>
      <c r="T19" s="168"/>
      <c r="U19" s="168"/>
      <c r="V19" s="168"/>
      <c r="W19" s="168"/>
      <c r="X19" s="168"/>
      <c r="Y19" s="168"/>
      <c r="Z19" s="168"/>
      <c r="AA19" s="168"/>
      <c r="AB19" s="168"/>
      <c r="AC19" s="168"/>
      <c r="AD19" s="168"/>
      <c r="AE19" s="168"/>
    </row>
    <row r="20" spans="1:31" ht="60" customHeight="1" x14ac:dyDescent="0.25">
      <c r="A20" s="362" t="s">
        <v>332</v>
      </c>
      <c r="B20" s="363"/>
      <c r="C20" s="228" t="s">
        <v>333</v>
      </c>
      <c r="D20" s="107" t="s">
        <v>334</v>
      </c>
      <c r="E20" s="108" t="s">
        <v>335</v>
      </c>
      <c r="F20" s="109" t="s">
        <v>336</v>
      </c>
      <c r="G20" s="110" t="s">
        <v>387</v>
      </c>
      <c r="H20" s="107" t="s">
        <v>337</v>
      </c>
      <c r="I20" s="108" t="s">
        <v>338</v>
      </c>
      <c r="J20" s="111" t="s">
        <v>339</v>
      </c>
      <c r="K20" s="107" t="s">
        <v>340</v>
      </c>
      <c r="M20" s="168"/>
      <c r="N20" s="260" t="s">
        <v>304</v>
      </c>
      <c r="O20" s="260" t="s">
        <v>305</v>
      </c>
      <c r="P20" s="260" t="s">
        <v>306</v>
      </c>
      <c r="Q20" s="260" t="s">
        <v>307</v>
      </c>
      <c r="R20" s="260" t="s">
        <v>308</v>
      </c>
      <c r="S20" s="260" t="s">
        <v>309</v>
      </c>
      <c r="T20" s="260" t="s">
        <v>310</v>
      </c>
      <c r="U20" s="260" t="s">
        <v>311</v>
      </c>
      <c r="V20" s="260" t="s">
        <v>312</v>
      </c>
      <c r="W20" s="260" t="s">
        <v>313</v>
      </c>
      <c r="X20" s="260" t="s">
        <v>314</v>
      </c>
      <c r="Y20" s="260" t="s">
        <v>315</v>
      </c>
      <c r="Z20" s="260" t="s">
        <v>316</v>
      </c>
      <c r="AA20" s="260" t="s">
        <v>317</v>
      </c>
      <c r="AB20" s="260" t="s">
        <v>291</v>
      </c>
      <c r="AC20" s="261" t="s">
        <v>292</v>
      </c>
      <c r="AD20" s="260" t="s">
        <v>341</v>
      </c>
      <c r="AE20" s="168"/>
    </row>
    <row r="21" spans="1:31" ht="19.5" customHeight="1" outlineLevel="1" x14ac:dyDescent="0.3">
      <c r="A21" s="364">
        <f>'Basisdaten zum Projekt'!D12</f>
        <v>44652</v>
      </c>
      <c r="B21" s="366">
        <f>'Basisdaten zum Projekt'!E12</f>
        <v>45016</v>
      </c>
      <c r="C21" s="334">
        <f>IFERROR(SUMIF(B:B,M21,G:G),0)</f>
        <v>32367.879999999994</v>
      </c>
      <c r="D21" s="328">
        <f>MROUND(SUMIF(B:B,M21,F:F),0.5)</f>
        <v>121</v>
      </c>
      <c r="E21" s="336">
        <f>IFERROR(C21/D21,0)</f>
        <v>267.50314049586774</v>
      </c>
      <c r="F21" s="338">
        <f>E21*MROUND(J21,0.5)</f>
        <v>5483.8143801652886</v>
      </c>
      <c r="G21" s="340">
        <f>SUMIF(B:B,M21,J:J)</f>
        <v>3386.5199999999995</v>
      </c>
      <c r="H21" s="342">
        <f>IFERROR(G21-F21,0)</f>
        <v>-2097.2943801652891</v>
      </c>
      <c r="I21" s="368">
        <f>(SUMIF(B:B,M21,I:I))</f>
        <v>13.4375</v>
      </c>
      <c r="J21" s="346">
        <f>IFERROR(((SUMIF(B:B,M21,AC:AC))/$H$6),0)</f>
        <v>20.749354005167959</v>
      </c>
      <c r="K21" s="328">
        <f>D21-J21</f>
        <v>100.25064599483204</v>
      </c>
      <c r="M21" s="249" t="s">
        <v>77</v>
      </c>
      <c r="N21" s="115">
        <f>IFERROR(IF(($I21&lt;$J21),(SUMIF($B:$B,$M21,N:N)/SUMIF($B:$B,$M21,$AC:$AC)*$I21),(SUMIF($B:$B,$M21,N:N)/SUMIF($B:$B,$M21,$AC:$AC)*$J21)),0)</f>
        <v>0</v>
      </c>
      <c r="O21" s="115">
        <f t="shared" ref="O21:AB29" si="1">IFERROR(IF(($I21&lt;$J21),(SUMIF($B:$B,$M21,O:O)/SUMIF($B:$B,$M21,$AC:$AC)*$I21),(SUMIF($B:$B,$M21,O:O)/SUMIF($B:$B,$M21,$AC:$AC)*$J21)),0)</f>
        <v>6.71875</v>
      </c>
      <c r="P21" s="115">
        <f t="shared" si="1"/>
        <v>6.71875</v>
      </c>
      <c r="Q21" s="115">
        <f t="shared" si="1"/>
        <v>0</v>
      </c>
      <c r="R21" s="115">
        <f t="shared" si="1"/>
        <v>0</v>
      </c>
      <c r="S21" s="115">
        <f t="shared" si="1"/>
        <v>0</v>
      </c>
      <c r="T21" s="115">
        <f t="shared" si="1"/>
        <v>0</v>
      </c>
      <c r="U21" s="115">
        <f t="shared" si="1"/>
        <v>0</v>
      </c>
      <c r="V21" s="115">
        <f t="shared" si="1"/>
        <v>0</v>
      </c>
      <c r="W21" s="115">
        <f t="shared" si="1"/>
        <v>0</v>
      </c>
      <c r="X21" s="115">
        <f t="shared" si="1"/>
        <v>0</v>
      </c>
      <c r="Y21" s="115">
        <f t="shared" si="1"/>
        <v>0</v>
      </c>
      <c r="Z21" s="115">
        <f t="shared" si="1"/>
        <v>0</v>
      </c>
      <c r="AA21" s="115">
        <f t="shared" si="1"/>
        <v>0</v>
      </c>
      <c r="AB21" s="115">
        <f t="shared" si="1"/>
        <v>0</v>
      </c>
      <c r="AC21" s="213">
        <f>SUM(N21:AB21)</f>
        <v>13.4375</v>
      </c>
      <c r="AD21" s="267">
        <f>ROUND(IF(F21&gt;G21,G21,F21),2)</f>
        <v>3386.52</v>
      </c>
      <c r="AE21" s="168"/>
    </row>
    <row r="22" spans="1:31" ht="19.5" customHeight="1" outlineLevel="1" x14ac:dyDescent="0.3">
      <c r="A22" s="365"/>
      <c r="B22" s="367"/>
      <c r="C22" s="335"/>
      <c r="D22" s="329"/>
      <c r="E22" s="337"/>
      <c r="F22" s="339"/>
      <c r="G22" s="341"/>
      <c r="H22" s="343"/>
      <c r="I22" s="369"/>
      <c r="J22" s="347"/>
      <c r="K22" s="329"/>
      <c r="M22" s="251" t="s">
        <v>142</v>
      </c>
      <c r="N22" s="117">
        <f>IFERROR(IF(OR((N6+N7)=N21,N6=0),0,N21-N6-N7),"")</f>
        <v>0</v>
      </c>
      <c r="O22" s="117">
        <f t="shared" ref="O22:AC22" si="2">IFERROR(IF(OR((O6+O7)=O21,O6=0),0,O21-O6-O7),"")</f>
        <v>0</v>
      </c>
      <c r="P22" s="117">
        <f t="shared" si="2"/>
        <v>0</v>
      </c>
      <c r="Q22" s="117">
        <f t="shared" si="2"/>
        <v>0</v>
      </c>
      <c r="R22" s="117">
        <f t="shared" si="2"/>
        <v>0</v>
      </c>
      <c r="S22" s="117">
        <f t="shared" si="2"/>
        <v>0</v>
      </c>
      <c r="T22" s="117">
        <f t="shared" si="2"/>
        <v>0</v>
      </c>
      <c r="U22" s="117">
        <f t="shared" si="2"/>
        <v>0</v>
      </c>
      <c r="V22" s="117">
        <f t="shared" si="2"/>
        <v>0</v>
      </c>
      <c r="W22" s="117">
        <f t="shared" si="2"/>
        <v>0</v>
      </c>
      <c r="X22" s="117">
        <f t="shared" si="2"/>
        <v>0</v>
      </c>
      <c r="Y22" s="117">
        <f t="shared" si="2"/>
        <v>0</v>
      </c>
      <c r="Z22" s="117">
        <f t="shared" si="2"/>
        <v>0</v>
      </c>
      <c r="AA22" s="117">
        <f t="shared" si="2"/>
        <v>0</v>
      </c>
      <c r="AB22" s="117">
        <f t="shared" si="2"/>
        <v>0</v>
      </c>
      <c r="AC22" s="213">
        <f t="shared" si="2"/>
        <v>0</v>
      </c>
      <c r="AD22" s="268">
        <f>IFERROR(IF(OR((AD6+AD7)=AD21,AD6=0),0,AD21-AD6-AD7),"")</f>
        <v>0</v>
      </c>
      <c r="AE22" s="263" t="str">
        <f>IF((AD21)=AD6+AD7,"no adjustment needed",IF(AD6=0,"no adjustment needed","adjustment needed"))</f>
        <v>no adjustment needed</v>
      </c>
    </row>
    <row r="23" spans="1:31" ht="19.5" customHeight="1" outlineLevel="1" x14ac:dyDescent="0.3">
      <c r="A23" s="352">
        <f>'Basisdaten zum Projekt'!D13</f>
        <v>45017</v>
      </c>
      <c r="B23" s="354">
        <f>'Basisdaten zum Projekt'!E13</f>
        <v>45747</v>
      </c>
      <c r="C23" s="334">
        <f>IFERROR(SUMIF(B:B,M23,G:G),0)</f>
        <v>0</v>
      </c>
      <c r="D23" s="328">
        <f>MROUND(SUMIF(B:B,M23,F:F),0.5)</f>
        <v>0</v>
      </c>
      <c r="E23" s="336">
        <f>IFERROR(C23/D23,0)</f>
        <v>0</v>
      </c>
      <c r="F23" s="338">
        <f>E23*MROUND(J23,0.5)</f>
        <v>0</v>
      </c>
      <c r="G23" s="340">
        <f>SUMIF(B:B,M23,J:J)</f>
        <v>0</v>
      </c>
      <c r="H23" s="342">
        <f>IFERROR(G23-F23,0)</f>
        <v>0</v>
      </c>
      <c r="I23" s="344">
        <f t="shared" ref="I23" si="3">(SUMIF(B:B,M23,I:I))</f>
        <v>0</v>
      </c>
      <c r="J23" s="346">
        <f>IFERROR(((SUMIF(B:B,M23,AC:AC))/$H$6),0)</f>
        <v>0</v>
      </c>
      <c r="K23" s="328">
        <f>D23-J23</f>
        <v>0</v>
      </c>
      <c r="M23" s="252" t="s">
        <v>78</v>
      </c>
      <c r="N23" s="115">
        <f>IFERROR(IF(($I23&lt;$J23),(SUMIF($B:$B,$M23,N:N)/SUMIF($B:$B,$M23,$AC:$AC)*$I23),(SUMIF($B:$B,$M23,N:N)/SUMIF($B:$B,$M23,$AC:$AC)*$J23)),0)</f>
        <v>0</v>
      </c>
      <c r="O23" s="115">
        <f t="shared" si="1"/>
        <v>0</v>
      </c>
      <c r="P23" s="115">
        <f t="shared" si="1"/>
        <v>0</v>
      </c>
      <c r="Q23" s="115">
        <f t="shared" si="1"/>
        <v>0</v>
      </c>
      <c r="R23" s="115">
        <f t="shared" si="1"/>
        <v>0</v>
      </c>
      <c r="S23" s="115">
        <f t="shared" si="1"/>
        <v>0</v>
      </c>
      <c r="T23" s="115">
        <f t="shared" si="1"/>
        <v>0</v>
      </c>
      <c r="U23" s="115">
        <f t="shared" si="1"/>
        <v>0</v>
      </c>
      <c r="V23" s="115">
        <f t="shared" si="1"/>
        <v>0</v>
      </c>
      <c r="W23" s="115">
        <f t="shared" si="1"/>
        <v>0</v>
      </c>
      <c r="X23" s="115">
        <f t="shared" si="1"/>
        <v>0</v>
      </c>
      <c r="Y23" s="115">
        <f t="shared" si="1"/>
        <v>0</v>
      </c>
      <c r="Z23" s="115">
        <f t="shared" si="1"/>
        <v>0</v>
      </c>
      <c r="AA23" s="115">
        <f t="shared" si="1"/>
        <v>0</v>
      </c>
      <c r="AB23" s="115">
        <f t="shared" si="1"/>
        <v>0</v>
      </c>
      <c r="AC23" s="213">
        <f>SUM(N23:AB23)</f>
        <v>0</v>
      </c>
      <c r="AD23" s="267">
        <f>ROUND(IF(F23&gt;G23,G23,F23),2)</f>
        <v>0</v>
      </c>
      <c r="AE23" s="264"/>
    </row>
    <row r="24" spans="1:31" ht="19.5" customHeight="1" outlineLevel="1" x14ac:dyDescent="0.3">
      <c r="A24" s="353"/>
      <c r="B24" s="355"/>
      <c r="C24" s="335"/>
      <c r="D24" s="329"/>
      <c r="E24" s="337"/>
      <c r="F24" s="339"/>
      <c r="G24" s="341"/>
      <c r="H24" s="343"/>
      <c r="I24" s="345"/>
      <c r="J24" s="347"/>
      <c r="K24" s="329"/>
      <c r="M24" s="253" t="s">
        <v>177</v>
      </c>
      <c r="N24" s="117">
        <f>IFERROR(IF(OR((N8+N9)=N23,N8=0),0,N23-N8-N9),"")</f>
        <v>0</v>
      </c>
      <c r="O24" s="117">
        <f t="shared" ref="O24:AC24" si="4">IFERROR(IF(OR((O8+O9)=O23,O8=0),0,O23-O8-O9),"")</f>
        <v>0</v>
      </c>
      <c r="P24" s="117">
        <f t="shared" si="4"/>
        <v>0</v>
      </c>
      <c r="Q24" s="117">
        <f t="shared" si="4"/>
        <v>0</v>
      </c>
      <c r="R24" s="117">
        <f t="shared" si="4"/>
        <v>0</v>
      </c>
      <c r="S24" s="117">
        <f t="shared" si="4"/>
        <v>0</v>
      </c>
      <c r="T24" s="117">
        <f t="shared" si="4"/>
        <v>0</v>
      </c>
      <c r="U24" s="117">
        <f t="shared" si="4"/>
        <v>0</v>
      </c>
      <c r="V24" s="117">
        <f t="shared" si="4"/>
        <v>0</v>
      </c>
      <c r="W24" s="117">
        <f t="shared" si="4"/>
        <v>0</v>
      </c>
      <c r="X24" s="117">
        <f t="shared" si="4"/>
        <v>0</v>
      </c>
      <c r="Y24" s="117">
        <f t="shared" si="4"/>
        <v>0</v>
      </c>
      <c r="Z24" s="117">
        <f t="shared" si="4"/>
        <v>0</v>
      </c>
      <c r="AA24" s="117">
        <f t="shared" si="4"/>
        <v>0</v>
      </c>
      <c r="AB24" s="117">
        <f t="shared" si="4"/>
        <v>0</v>
      </c>
      <c r="AC24" s="213">
        <f t="shared" si="4"/>
        <v>0</v>
      </c>
      <c r="AD24" s="268">
        <f>IFERROR(IF(OR((AD8+AD9)=AD23,AD8=0),0,AD23-AD8-AD9),"")</f>
        <v>0</v>
      </c>
      <c r="AE24" s="263" t="str">
        <f>IF((AD23)=AD8+AD9,"no adjustment needed",IF(AD8=0,"no adjustment needed","adjustment needed"))</f>
        <v>no adjustment needed</v>
      </c>
    </row>
    <row r="25" spans="1:31" ht="19.5" customHeight="1" outlineLevel="1" x14ac:dyDescent="0.3">
      <c r="A25" s="348" t="str">
        <f>'Basisdaten zum Projekt'!D14</f>
        <v/>
      </c>
      <c r="B25" s="350" t="str">
        <f>'Basisdaten zum Projekt'!E14</f>
        <v/>
      </c>
      <c r="C25" s="334">
        <f>IFERROR(SUMIF(B:B,M25,G:G),0)</f>
        <v>0</v>
      </c>
      <c r="D25" s="328">
        <f>MROUND(SUMIF(B:B,M25,F:F),0.5)</f>
        <v>0</v>
      </c>
      <c r="E25" s="336">
        <f>IFERROR(C25/D25,0)</f>
        <v>0</v>
      </c>
      <c r="F25" s="338">
        <f>E25*MROUND(J25,0.5)</f>
        <v>0</v>
      </c>
      <c r="G25" s="340">
        <f>SUMIF(B:B,M25,J:J)</f>
        <v>0</v>
      </c>
      <c r="H25" s="342">
        <f>IFERROR(G25-F25,0)</f>
        <v>0</v>
      </c>
      <c r="I25" s="344">
        <f t="shared" ref="I25" si="5">(SUMIF(B:B,M25,I:I))</f>
        <v>0</v>
      </c>
      <c r="J25" s="346">
        <f>IFERROR(((SUMIF(B:B,M25,AC:AC))/$H$6),0)</f>
        <v>0</v>
      </c>
      <c r="K25" s="328">
        <f t="shared" ref="K25:K29" si="6">D25-J25</f>
        <v>0</v>
      </c>
      <c r="M25" s="254" t="s">
        <v>79</v>
      </c>
      <c r="N25" s="115">
        <f>IFERROR(IF(($I25&lt;$J25),(SUMIF($B:$B,$M25,N:N)/SUMIF($B:$B,$M25,$AC:$AC)*$I25),(SUMIF($B:$B,$M25,N:N)/SUMIF($B:$B,$M25,$AC:$AC)*$J25)),0)</f>
        <v>0</v>
      </c>
      <c r="O25" s="115">
        <f t="shared" si="1"/>
        <v>0</v>
      </c>
      <c r="P25" s="115">
        <f t="shared" si="1"/>
        <v>0</v>
      </c>
      <c r="Q25" s="115">
        <f t="shared" si="1"/>
        <v>0</v>
      </c>
      <c r="R25" s="115">
        <f t="shared" si="1"/>
        <v>0</v>
      </c>
      <c r="S25" s="115">
        <f t="shared" si="1"/>
        <v>0</v>
      </c>
      <c r="T25" s="115">
        <f t="shared" si="1"/>
        <v>0</v>
      </c>
      <c r="U25" s="115">
        <f t="shared" si="1"/>
        <v>0</v>
      </c>
      <c r="V25" s="115">
        <f t="shared" si="1"/>
        <v>0</v>
      </c>
      <c r="W25" s="115">
        <f t="shared" si="1"/>
        <v>0</v>
      </c>
      <c r="X25" s="115">
        <f t="shared" si="1"/>
        <v>0</v>
      </c>
      <c r="Y25" s="115">
        <f t="shared" si="1"/>
        <v>0</v>
      </c>
      <c r="Z25" s="115">
        <f t="shared" si="1"/>
        <v>0</v>
      </c>
      <c r="AA25" s="115">
        <f t="shared" si="1"/>
        <v>0</v>
      </c>
      <c r="AB25" s="115">
        <f t="shared" si="1"/>
        <v>0</v>
      </c>
      <c r="AC25" s="213">
        <f t="shared" ref="AC25:AC29" si="7">SUM(N25:AB25)</f>
        <v>0</v>
      </c>
      <c r="AD25" s="267">
        <f>ROUND(IF(F25&gt;G25,G25,F25),2)</f>
        <v>0</v>
      </c>
      <c r="AE25" s="264"/>
    </row>
    <row r="26" spans="1:31" ht="19.5" customHeight="1" outlineLevel="1" x14ac:dyDescent="0.3">
      <c r="A26" s="349"/>
      <c r="B26" s="351"/>
      <c r="C26" s="335"/>
      <c r="D26" s="329"/>
      <c r="E26" s="337"/>
      <c r="F26" s="339"/>
      <c r="G26" s="341"/>
      <c r="H26" s="343"/>
      <c r="I26" s="345"/>
      <c r="J26" s="347"/>
      <c r="K26" s="329"/>
      <c r="M26" s="255" t="s">
        <v>212</v>
      </c>
      <c r="N26" s="117">
        <f>IFERROR(IF(OR((N10+N11)=N25,N10=0),0,N25-N10-N11),"")</f>
        <v>0</v>
      </c>
      <c r="O26" s="117">
        <f t="shared" ref="O26:AC26" si="8">IFERROR(IF(OR((O10+O11)=O25,O10=0),0,O25-O10-O11),"")</f>
        <v>0</v>
      </c>
      <c r="P26" s="117">
        <f t="shared" si="8"/>
        <v>0</v>
      </c>
      <c r="Q26" s="117">
        <f t="shared" si="8"/>
        <v>0</v>
      </c>
      <c r="R26" s="117">
        <f t="shared" si="8"/>
        <v>0</v>
      </c>
      <c r="S26" s="117">
        <f t="shared" si="8"/>
        <v>0</v>
      </c>
      <c r="T26" s="117">
        <f t="shared" si="8"/>
        <v>0</v>
      </c>
      <c r="U26" s="117">
        <f t="shared" si="8"/>
        <v>0</v>
      </c>
      <c r="V26" s="117">
        <f t="shared" si="8"/>
        <v>0</v>
      </c>
      <c r="W26" s="117">
        <f t="shared" si="8"/>
        <v>0</v>
      </c>
      <c r="X26" s="117">
        <f t="shared" si="8"/>
        <v>0</v>
      </c>
      <c r="Y26" s="117">
        <f t="shared" si="8"/>
        <v>0</v>
      </c>
      <c r="Z26" s="117">
        <f t="shared" si="8"/>
        <v>0</v>
      </c>
      <c r="AA26" s="117">
        <f t="shared" si="8"/>
        <v>0</v>
      </c>
      <c r="AB26" s="117">
        <f t="shared" si="8"/>
        <v>0</v>
      </c>
      <c r="AC26" s="213">
        <f t="shared" si="8"/>
        <v>0</v>
      </c>
      <c r="AD26" s="268">
        <f>IFERROR(IF(OR((AD10+AD11)=AD25,AD10=0),0,AD25-AD10-AD11),"")</f>
        <v>0</v>
      </c>
      <c r="AE26" s="263" t="str">
        <f>IF((AD25)=AD10+AD11,"no adjustment needed",IF(AD10=0,"no adjustment needed","adjustment needed"))</f>
        <v>no adjustment needed</v>
      </c>
    </row>
    <row r="27" spans="1:31" ht="19.5" customHeight="1" outlineLevel="1" x14ac:dyDescent="0.3">
      <c r="A27" s="330" t="str">
        <f>'Basisdaten zum Projekt'!D15</f>
        <v/>
      </c>
      <c r="B27" s="332" t="str">
        <f>'Basisdaten zum Projekt'!E15</f>
        <v/>
      </c>
      <c r="C27" s="334">
        <f>IFERROR(SUMIF(B:B,M27,G:G),0)</f>
        <v>0</v>
      </c>
      <c r="D27" s="328">
        <f>MROUND(SUMIF(B:B,M27,F:F),0.5)</f>
        <v>0</v>
      </c>
      <c r="E27" s="336">
        <f>IFERROR(C27/D27,0)</f>
        <v>0</v>
      </c>
      <c r="F27" s="338">
        <f>E27*MROUND(J27,0.5)</f>
        <v>0</v>
      </c>
      <c r="G27" s="340">
        <f>SUMIF(B:B,M27,J:J)</f>
        <v>0</v>
      </c>
      <c r="H27" s="342">
        <f>IFERROR(G27-F27,0)</f>
        <v>0</v>
      </c>
      <c r="I27" s="344">
        <f t="shared" ref="I27" si="9">(SUMIF(B:B,M27,I:I))</f>
        <v>0</v>
      </c>
      <c r="J27" s="346">
        <f>IFERROR(((SUMIF(B:B,M27,AC:AC))/$H$6),0)</f>
        <v>0</v>
      </c>
      <c r="K27" s="328">
        <f t="shared" si="6"/>
        <v>0</v>
      </c>
      <c r="M27" s="256" t="s">
        <v>80</v>
      </c>
      <c r="N27" s="115">
        <f>IFERROR(IF(($I27&lt;$J27),(SUMIF($B:$B,$M27,N:N)/SUMIF($B:$B,$M27,$AC:$AC)*$I27),(SUMIF($B:$B,$M27,N:N)/SUMIF($B:$B,$M27,$AC:$AC)*$J27)),0)</f>
        <v>0</v>
      </c>
      <c r="O27" s="115">
        <f t="shared" si="1"/>
        <v>0</v>
      </c>
      <c r="P27" s="115">
        <f t="shared" si="1"/>
        <v>0</v>
      </c>
      <c r="Q27" s="115">
        <f t="shared" si="1"/>
        <v>0</v>
      </c>
      <c r="R27" s="115">
        <f t="shared" si="1"/>
        <v>0</v>
      </c>
      <c r="S27" s="115">
        <f t="shared" si="1"/>
        <v>0</v>
      </c>
      <c r="T27" s="115">
        <f t="shared" si="1"/>
        <v>0</v>
      </c>
      <c r="U27" s="115">
        <f t="shared" si="1"/>
        <v>0</v>
      </c>
      <c r="V27" s="115">
        <f t="shared" si="1"/>
        <v>0</v>
      </c>
      <c r="W27" s="115">
        <f t="shared" si="1"/>
        <v>0</v>
      </c>
      <c r="X27" s="115">
        <f t="shared" si="1"/>
        <v>0</v>
      </c>
      <c r="Y27" s="115">
        <f t="shared" si="1"/>
        <v>0</v>
      </c>
      <c r="Z27" s="115">
        <f t="shared" si="1"/>
        <v>0</v>
      </c>
      <c r="AA27" s="115">
        <f t="shared" si="1"/>
        <v>0</v>
      </c>
      <c r="AB27" s="115">
        <f t="shared" si="1"/>
        <v>0</v>
      </c>
      <c r="AC27" s="213">
        <f t="shared" si="7"/>
        <v>0</v>
      </c>
      <c r="AD27" s="267">
        <f>ROUND(IF(F27&gt;G27,G27,F27),2)</f>
        <v>0</v>
      </c>
      <c r="AE27" s="168"/>
    </row>
    <row r="28" spans="1:31" ht="19.5" customHeight="1" outlineLevel="1" x14ac:dyDescent="0.3">
      <c r="A28" s="331"/>
      <c r="B28" s="333"/>
      <c r="C28" s="335"/>
      <c r="D28" s="329"/>
      <c r="E28" s="337"/>
      <c r="F28" s="339"/>
      <c r="G28" s="341"/>
      <c r="H28" s="343"/>
      <c r="I28" s="345"/>
      <c r="J28" s="347"/>
      <c r="K28" s="329"/>
      <c r="M28" s="256" t="s">
        <v>247</v>
      </c>
      <c r="N28" s="117">
        <f>IFERROR(IF(OR((N12+N13)=N27,N12=0),0,N27-N12-N13),"")</f>
        <v>0</v>
      </c>
      <c r="O28" s="117">
        <f t="shared" ref="O28:AC28" si="10">IFERROR(IF(OR((O12+O13)=O27,O12=0),0,O27-O12-O13),"")</f>
        <v>0</v>
      </c>
      <c r="P28" s="117">
        <f t="shared" si="10"/>
        <v>0</v>
      </c>
      <c r="Q28" s="117">
        <f t="shared" si="10"/>
        <v>0</v>
      </c>
      <c r="R28" s="117">
        <f t="shared" si="10"/>
        <v>0</v>
      </c>
      <c r="S28" s="117">
        <f t="shared" si="10"/>
        <v>0</v>
      </c>
      <c r="T28" s="117">
        <f t="shared" si="10"/>
        <v>0</v>
      </c>
      <c r="U28" s="117">
        <f t="shared" si="10"/>
        <v>0</v>
      </c>
      <c r="V28" s="117">
        <f t="shared" si="10"/>
        <v>0</v>
      </c>
      <c r="W28" s="117">
        <f t="shared" si="10"/>
        <v>0</v>
      </c>
      <c r="X28" s="117">
        <f t="shared" si="10"/>
        <v>0</v>
      </c>
      <c r="Y28" s="117">
        <f t="shared" si="10"/>
        <v>0</v>
      </c>
      <c r="Z28" s="117">
        <f t="shared" si="10"/>
        <v>0</v>
      </c>
      <c r="AA28" s="117">
        <f t="shared" si="10"/>
        <v>0</v>
      </c>
      <c r="AB28" s="117">
        <f t="shared" si="10"/>
        <v>0</v>
      </c>
      <c r="AC28" s="213">
        <f t="shared" si="10"/>
        <v>0</v>
      </c>
      <c r="AD28" s="268">
        <f>IFERROR(IF(OR((AD12+AD13)=AD27,AD12=0),0,AD27-AD12-AD13),"")</f>
        <v>0</v>
      </c>
      <c r="AE28" s="263" t="str">
        <f>IF((AD27)=AD12+AD13,"no adjustment needed",IF(AD12=0,"no adjustment needed","adjustment needed"))</f>
        <v>no adjustment needed</v>
      </c>
    </row>
    <row r="29" spans="1:31" ht="19.5" customHeight="1" outlineLevel="1" thickBot="1" x14ac:dyDescent="0.35">
      <c r="A29" s="121" t="str">
        <f>'Basisdaten zum Projekt'!D16</f>
        <v/>
      </c>
      <c r="B29" s="122" t="str">
        <f>'Basisdaten zum Projekt'!E16</f>
        <v/>
      </c>
      <c r="C29" s="191">
        <f>IFERROR(SUMIF(B:B,M29,G:G),0)</f>
        <v>0</v>
      </c>
      <c r="D29" s="123">
        <f>MROUND(SUMIF(A:A,M29,G:G),0.5)</f>
        <v>0</v>
      </c>
      <c r="E29" s="192">
        <f>IFERROR(C29/D29,0)</f>
        <v>0</v>
      </c>
      <c r="F29" s="124">
        <f>E29*MROUND(J29,0.5)</f>
        <v>0</v>
      </c>
      <c r="G29" s="193">
        <f>SUMIF(B:B,M29,J:J)</f>
        <v>0</v>
      </c>
      <c r="H29" s="194">
        <f>IFERROR(G29-F29,0)</f>
        <v>0</v>
      </c>
      <c r="I29" s="125">
        <f>(SUMIF(B:B,M29,I:I))</f>
        <v>0</v>
      </c>
      <c r="J29" s="195">
        <f>IFERROR(((SUMIF(B:B,M29,AC:AC))/$H$6),0)</f>
        <v>0</v>
      </c>
      <c r="K29" s="114">
        <f t="shared" si="6"/>
        <v>0</v>
      </c>
      <c r="M29" s="257" t="s">
        <v>81</v>
      </c>
      <c r="N29" s="115">
        <f>IFERROR(IF(($I29&lt;$J29),(SUMIF($B:$B,$M29,N:N)/SUMIF($B:$B,$M29,$AC:$AC)*$I29),(SUMIF($B:$B,$M29,N:N)/SUMIF($B:$B,$M29,$AC:$AC)*$J29)),0)</f>
        <v>0</v>
      </c>
      <c r="O29" s="115">
        <f t="shared" si="1"/>
        <v>0</v>
      </c>
      <c r="P29" s="115">
        <f t="shared" si="1"/>
        <v>0</v>
      </c>
      <c r="Q29" s="115">
        <f t="shared" si="1"/>
        <v>0</v>
      </c>
      <c r="R29" s="115">
        <f t="shared" si="1"/>
        <v>0</v>
      </c>
      <c r="S29" s="115">
        <f t="shared" si="1"/>
        <v>0</v>
      </c>
      <c r="T29" s="115">
        <f t="shared" si="1"/>
        <v>0</v>
      </c>
      <c r="U29" s="115">
        <f t="shared" si="1"/>
        <v>0</v>
      </c>
      <c r="V29" s="115">
        <f t="shared" si="1"/>
        <v>0</v>
      </c>
      <c r="W29" s="115">
        <f t="shared" si="1"/>
        <v>0</v>
      </c>
      <c r="X29" s="115">
        <f t="shared" si="1"/>
        <v>0</v>
      </c>
      <c r="Y29" s="115">
        <f t="shared" si="1"/>
        <v>0</v>
      </c>
      <c r="Z29" s="115">
        <f t="shared" si="1"/>
        <v>0</v>
      </c>
      <c r="AA29" s="115">
        <f t="shared" si="1"/>
        <v>0</v>
      </c>
      <c r="AB29" s="115">
        <f t="shared" si="1"/>
        <v>0</v>
      </c>
      <c r="AC29" s="213">
        <f t="shared" si="7"/>
        <v>0</v>
      </c>
      <c r="AD29" s="267">
        <f>ROUND(IF(F29&gt;G29,G29,F29),2)</f>
        <v>0</v>
      </c>
      <c r="AE29" s="168"/>
    </row>
    <row r="30" spans="1:31" outlineLevel="1" x14ac:dyDescent="0.25">
      <c r="A30" s="126"/>
      <c r="B30" s="126"/>
      <c r="C30" s="127"/>
      <c r="D30" s="127"/>
      <c r="E30" s="128"/>
      <c r="F30" s="129"/>
      <c r="G30" s="130"/>
      <c r="H30" s="104"/>
      <c r="J30" s="129"/>
      <c r="K30" s="131"/>
      <c r="M30" s="100"/>
      <c r="N30" s="100"/>
      <c r="O30" s="100"/>
      <c r="P30" s="100"/>
      <c r="Q30" s="100"/>
      <c r="R30" s="100"/>
      <c r="S30" s="100"/>
      <c r="T30" s="100"/>
      <c r="U30" s="100"/>
      <c r="V30" s="100"/>
      <c r="W30" s="100"/>
      <c r="X30" s="100"/>
      <c r="Y30" s="100"/>
      <c r="Z30" s="100"/>
      <c r="AA30" s="100"/>
      <c r="AB30" s="100"/>
      <c r="AC30" s="100"/>
      <c r="AD30" s="100"/>
    </row>
    <row r="31" spans="1:31" outlineLevel="1" x14ac:dyDescent="0.25">
      <c r="A31" s="126"/>
      <c r="B31" s="126"/>
      <c r="C31" s="126"/>
      <c r="D31" s="126"/>
      <c r="E31" s="128"/>
      <c r="F31" s="129"/>
      <c r="G31" s="130"/>
      <c r="H31" s="104"/>
      <c r="K31" s="131"/>
      <c r="M31" s="100"/>
      <c r="N31" s="100"/>
      <c r="O31" s="100"/>
      <c r="P31" s="100"/>
      <c r="Q31" s="100"/>
      <c r="R31" s="100"/>
      <c r="S31" s="100"/>
      <c r="T31" s="100"/>
      <c r="U31" s="100"/>
      <c r="V31" s="100"/>
      <c r="W31" s="100"/>
      <c r="X31" s="100"/>
      <c r="Y31" s="100"/>
      <c r="Z31" s="100"/>
      <c r="AA31" s="100"/>
      <c r="AB31" s="100"/>
      <c r="AC31" s="100"/>
      <c r="AD31" s="100"/>
    </row>
    <row r="32" spans="1:31" ht="31.5" x14ac:dyDescent="0.25">
      <c r="C32" s="319" t="s">
        <v>59</v>
      </c>
      <c r="D32" s="319"/>
      <c r="E32" s="319"/>
      <c r="F32" s="319"/>
      <c r="G32" s="319"/>
      <c r="H32" s="319"/>
      <c r="I32" s="319"/>
      <c r="J32" s="132"/>
      <c r="N32" s="77"/>
    </row>
    <row r="33" spans="1:31" x14ac:dyDescent="0.25">
      <c r="N33" s="77"/>
    </row>
    <row r="34" spans="1:31" ht="47.25" customHeight="1" x14ac:dyDescent="0.25">
      <c r="C34" s="112" t="s">
        <v>342</v>
      </c>
      <c r="D34" s="112" t="s">
        <v>343</v>
      </c>
      <c r="E34" s="112" t="s">
        <v>344</v>
      </c>
      <c r="F34" s="112" t="s">
        <v>388</v>
      </c>
      <c r="G34" s="112" t="s">
        <v>346</v>
      </c>
      <c r="H34" s="133"/>
      <c r="I34" s="134"/>
      <c r="J34" s="134"/>
      <c r="M34" s="77"/>
    </row>
    <row r="35" spans="1:31" ht="15" customHeight="1" outlineLevel="1" x14ac:dyDescent="0.25">
      <c r="C35" s="135">
        <f>IF('Basisdaten zum Projekt'!C5=0,0,DATE(YEAR('Basisdaten zum Projekt'!C5),1,1))</f>
        <v>44562</v>
      </c>
      <c r="D35" s="136">
        <f>F60</f>
        <v>80.625</v>
      </c>
      <c r="E35" s="137">
        <f t="shared" ref="E35" si="11">IFERROR(AC61,0)</f>
        <v>0</v>
      </c>
      <c r="F35" s="138">
        <f t="shared" ref="F35:F41" si="12">D35-E35</f>
        <v>80.625</v>
      </c>
      <c r="G35" s="139" t="str">
        <f>INDEX($B$1:B149,SUMPRODUCT(MAX((B48:B59&lt;&gt;"")*ROW(B48:B59))))</f>
        <v>P1</v>
      </c>
      <c r="H35" s="320" t="s">
        <v>347</v>
      </c>
      <c r="I35" s="140"/>
      <c r="J35" s="140"/>
      <c r="K35" s="141"/>
      <c r="L35" s="142"/>
      <c r="M35" s="143"/>
    </row>
    <row r="36" spans="1:31" outlineLevel="1" x14ac:dyDescent="0.25">
      <c r="C36" s="135">
        <f>IFERROR(IF(EDATE(C35,12)&lt;=(DATE(YEAR('Basisdaten zum Projekt'!$C$6),1,1)),EDATE(C35,12),""),"")</f>
        <v>44927</v>
      </c>
      <c r="D36" s="136">
        <f>F75</f>
        <v>40.3125</v>
      </c>
      <c r="E36" s="137">
        <f>IFERROR(AC76,0)</f>
        <v>20.749354005167959</v>
      </c>
      <c r="F36" s="138">
        <f t="shared" si="12"/>
        <v>19.563145994832041</v>
      </c>
      <c r="G36" s="139" t="str">
        <f>INDEX(B1:B149,SUMPRODUCT(MAX((B63:B74&lt;&gt;"")*ROW(B63:B74))))</f>
        <v>P2</v>
      </c>
      <c r="H36" s="320"/>
      <c r="I36" s="140"/>
      <c r="J36" s="140"/>
      <c r="K36" s="141"/>
      <c r="L36" s="141"/>
      <c r="M36" s="77"/>
    </row>
    <row r="37" spans="1:31" ht="15.75" outlineLevel="1" x14ac:dyDescent="0.25">
      <c r="C37" s="135">
        <f>IFERROR(IF(EDATE(C36,12)&lt;=(DATE(YEAR('Basisdaten zum Projekt'!$C$6),1,1)),EDATE(C36,12),""),"")</f>
        <v>45292</v>
      </c>
      <c r="D37" s="136">
        <f>F90</f>
        <v>0</v>
      </c>
      <c r="E37" s="137">
        <f>IFERROR(AC91,0)</f>
        <v>0</v>
      </c>
      <c r="F37" s="138">
        <f t="shared" si="12"/>
        <v>0</v>
      </c>
      <c r="G37" s="139" t="str">
        <f>INDEX(B1:B149,SUMPRODUCT(MAX((B78:B89&lt;&gt;"")*ROW(B78:B89))))</f>
        <v>P2</v>
      </c>
      <c r="H37" s="320"/>
      <c r="M37"/>
    </row>
    <row r="38" spans="1:31" outlineLevel="1" x14ac:dyDescent="0.25">
      <c r="C38" s="135">
        <f>IFERROR(IF(EDATE(C37,12)&lt;=(DATE(YEAR('Basisdaten zum Projekt'!$C$6),1,1)),EDATE(C37,12),""),"")</f>
        <v>45658</v>
      </c>
      <c r="D38" s="136">
        <f>F105</f>
        <v>0</v>
      </c>
      <c r="E38" s="137">
        <f>IFERROR(AC106,0)</f>
        <v>0</v>
      </c>
      <c r="F38" s="138">
        <f t="shared" si="12"/>
        <v>0</v>
      </c>
      <c r="G38" s="139" t="str">
        <f>INDEX(B1:B149,SUMPRODUCT(MAX((B93:B104&lt;&gt;"")*ROW(B93:B104))))</f>
        <v>P2</v>
      </c>
      <c r="H38" s="320"/>
      <c r="M38" s="77"/>
    </row>
    <row r="39" spans="1:31" outlineLevel="1" x14ac:dyDescent="0.25">
      <c r="C39" s="135" t="str">
        <f>IFERROR(IF(EDATE(C38,12)&lt;=(DATE(YEAR('Basisdaten zum Projekt'!$C$6),1,1)),EDATE(C38,12),""),"")</f>
        <v/>
      </c>
      <c r="D39" s="136">
        <f>F120</f>
        <v>0</v>
      </c>
      <c r="E39" s="137">
        <f>IFERROR(AC121,0)</f>
        <v>0</v>
      </c>
      <c r="F39" s="138">
        <f t="shared" si="12"/>
        <v>0</v>
      </c>
      <c r="G39" s="139">
        <f>INDEX(B1:B149,SUMPRODUCT(MAX((B108:B119&lt;&gt;"")*ROW(B108:B119))))</f>
        <v>0</v>
      </c>
      <c r="H39" s="320"/>
      <c r="M39" s="144"/>
    </row>
    <row r="40" spans="1:31" outlineLevel="1" x14ac:dyDescent="0.25">
      <c r="C40" s="135" t="str">
        <f>IFERROR(IF(EDATE(C39,12)&lt;=(DATE(YEAR('Basisdaten zum Projekt'!$C$6),1,1)),EDATE(C39,12),""),"")</f>
        <v/>
      </c>
      <c r="D40" s="136">
        <f>F135</f>
        <v>0</v>
      </c>
      <c r="E40" s="137">
        <f>IFERROR(AC136,0)</f>
        <v>0</v>
      </c>
      <c r="F40" s="138">
        <f t="shared" si="12"/>
        <v>0</v>
      </c>
      <c r="G40" s="139">
        <f>INDEX(B1:B149,SUMPRODUCT(MAX((B123:B134&lt;&gt;"")*ROW(B123:B134))))</f>
        <v>0</v>
      </c>
      <c r="H40" s="320"/>
      <c r="M40" s="77"/>
    </row>
    <row r="41" spans="1:31" outlineLevel="1" x14ac:dyDescent="0.25">
      <c r="C41" s="135" t="str">
        <f>IFERROR(IF(EDATE(C40,12)&lt;=(DATE(YEAR('Basisdaten zum Projekt'!$C$6),1,1)),EDATE(C40,12),""),"")</f>
        <v/>
      </c>
      <c r="D41" s="136">
        <f>F150</f>
        <v>0</v>
      </c>
      <c r="E41" s="137">
        <f>IFERROR(AC151,0)</f>
        <v>0</v>
      </c>
      <c r="F41" s="138">
        <f t="shared" si="12"/>
        <v>0</v>
      </c>
      <c r="G41" s="139">
        <f>INDEX(B1:B149,SUMPRODUCT(MAX((B138:B149&lt;&gt;"")*ROW(B138:B149))))</f>
        <v>0</v>
      </c>
      <c r="H41" s="320"/>
      <c r="N41" s="77"/>
    </row>
    <row r="42" spans="1:31" outlineLevel="1" x14ac:dyDescent="0.25">
      <c r="E42" s="145"/>
      <c r="F42" s="146"/>
      <c r="G42" s="103"/>
      <c r="H42" s="147"/>
      <c r="I42" s="148"/>
      <c r="J42" s="149"/>
      <c r="O42" s="77"/>
    </row>
    <row r="43" spans="1:31" ht="24.75" customHeight="1" outlineLevel="1" x14ac:dyDescent="0.25">
      <c r="E43" s="145"/>
      <c r="F43" s="146"/>
      <c r="G43" s="103"/>
      <c r="H43" s="147"/>
      <c r="I43" s="150"/>
      <c r="J43" s="150"/>
      <c r="K43" s="149"/>
      <c r="O43" s="77"/>
    </row>
    <row r="44" spans="1:31" ht="33.75" x14ac:dyDescent="0.25">
      <c r="B44" s="319" t="s">
        <v>54</v>
      </c>
      <c r="C44" s="319"/>
      <c r="D44" s="319"/>
      <c r="E44" s="319"/>
      <c r="F44" s="319"/>
      <c r="G44" s="319"/>
      <c r="H44" s="319"/>
      <c r="I44" s="319"/>
      <c r="J44" s="319"/>
      <c r="K44" s="151"/>
      <c r="M44" s="321" t="s">
        <v>55</v>
      </c>
      <c r="N44" s="321"/>
      <c r="O44" s="321"/>
      <c r="P44" s="321"/>
      <c r="Q44" s="321"/>
      <c r="R44" s="321"/>
      <c r="S44" s="321"/>
      <c r="T44" s="321"/>
      <c r="U44" s="321"/>
      <c r="V44" s="321"/>
      <c r="W44" s="321"/>
      <c r="X44" s="321"/>
      <c r="Y44" s="321"/>
      <c r="Z44" s="321"/>
      <c r="AA44" s="321"/>
      <c r="AB44" s="321"/>
      <c r="AC44" s="321"/>
      <c r="AD44" s="321"/>
      <c r="AE44" s="321"/>
    </row>
    <row r="45" spans="1:31" ht="15.75" thickBot="1" x14ac:dyDescent="0.3">
      <c r="A45" s="45"/>
      <c r="E45" s="45"/>
    </row>
    <row r="46" spans="1:31" ht="15.75" customHeight="1" x14ac:dyDescent="0.25">
      <c r="B46" s="152"/>
      <c r="C46" s="152"/>
      <c r="D46" s="152"/>
      <c r="E46" s="322" t="s">
        <v>330</v>
      </c>
      <c r="F46" s="323"/>
      <c r="G46" s="324"/>
      <c r="H46" s="322" t="s">
        <v>331</v>
      </c>
      <c r="I46" s="323"/>
      <c r="J46" s="324"/>
      <c r="N46" s="325" t="s">
        <v>348</v>
      </c>
      <c r="O46" s="326"/>
      <c r="P46" s="326"/>
      <c r="Q46" s="326"/>
      <c r="R46" s="326"/>
      <c r="S46" s="326"/>
      <c r="T46" s="326"/>
      <c r="U46" s="326"/>
      <c r="V46" s="326"/>
      <c r="W46" s="326"/>
      <c r="X46" s="326"/>
      <c r="Y46" s="326"/>
      <c r="Z46" s="326"/>
      <c r="AA46" s="326"/>
      <c r="AB46" s="326"/>
      <c r="AC46" s="327"/>
    </row>
    <row r="47" spans="1:31" ht="49.5" customHeight="1" x14ac:dyDescent="0.25">
      <c r="B47" s="153" t="s">
        <v>105</v>
      </c>
      <c r="C47" s="153" t="s">
        <v>71</v>
      </c>
      <c r="D47" s="154" t="s">
        <v>349</v>
      </c>
      <c r="E47" s="155" t="s">
        <v>350</v>
      </c>
      <c r="F47" s="31" t="s">
        <v>351</v>
      </c>
      <c r="G47" s="156" t="s">
        <v>352</v>
      </c>
      <c r="H47" s="157" t="s">
        <v>350</v>
      </c>
      <c r="I47" s="31" t="s">
        <v>351</v>
      </c>
      <c r="J47" s="156" t="s">
        <v>353</v>
      </c>
      <c r="M47" s="31" t="s">
        <v>349</v>
      </c>
      <c r="N47" s="158" t="s">
        <v>354</v>
      </c>
      <c r="O47" s="158" t="s">
        <v>355</v>
      </c>
      <c r="P47" s="158" t="s">
        <v>356</v>
      </c>
      <c r="Q47" s="158" t="s">
        <v>357</v>
      </c>
      <c r="R47" s="158" t="s">
        <v>358</v>
      </c>
      <c r="S47" s="31" t="s">
        <v>359</v>
      </c>
      <c r="T47" s="31" t="s">
        <v>360</v>
      </c>
      <c r="U47" s="31" t="s">
        <v>361</v>
      </c>
      <c r="V47" s="31" t="s">
        <v>362</v>
      </c>
      <c r="W47" s="31" t="s">
        <v>363</v>
      </c>
      <c r="X47" s="31" t="s">
        <v>364</v>
      </c>
      <c r="Y47" s="31" t="s">
        <v>365</v>
      </c>
      <c r="Z47" s="31" t="s">
        <v>366</v>
      </c>
      <c r="AA47" s="31" t="s">
        <v>367</v>
      </c>
      <c r="AB47" s="31" t="s">
        <v>368</v>
      </c>
      <c r="AC47" s="158" t="s">
        <v>369</v>
      </c>
      <c r="AE47" s="159"/>
    </row>
    <row r="48" spans="1:31" outlineLevel="1" x14ac:dyDescent="0.25">
      <c r="B48" s="160" t="str">
        <f>IF(C48&gt;0,IFERROR(_xlfn.IFS(D48&lt;=DATE(YEAR('Basisdaten zum Projekt'!$E$12),MONTH('Basisdaten zum Projekt'!$E$12),1),'Basisdaten zum Projekt'!$A$12,D48&lt;=DATE(YEAR('Basisdaten zum Projekt'!$E$13),MONTH('Basisdaten zum Projekt'!$E$13),1),'Basisdaten zum Projekt'!$A$13,D48&lt;=DATE(YEAR('Basisdaten zum Projekt'!$E$14),MONTH('Basisdaten zum Projekt'!$E$14),1),'Basisdaten zum Projekt'!$A$14,D48&lt;=DATE(YEAR('Basisdaten zum Projekt'!$E$15),MONTH('Basisdaten zum Projekt'!$E$15),1),'Basisdaten zum Projekt'!$A$15,D48&lt;=DATE(YEAR('Basisdaten zum Projekt'!$E$16),MONTH('Basisdaten zum Projekt'!$E$16),1),'Basisdaten zum Projekt'!$A$16),""),"")</f>
        <v/>
      </c>
      <c r="C48" s="160">
        <f>IF(DATE(YEAR('Basisdaten zum Projekt'!$C$5),MONTH('Basisdaten zum Projekt'!$C$5),1)=D48,1,0)</f>
        <v>0</v>
      </c>
      <c r="D48" s="161">
        <f>IF('Basisdaten zum Projekt'!C5=0,0,DATE(YEAR('Basisdaten zum Projekt'!$C$5),1,1))</f>
        <v>44562</v>
      </c>
      <c r="E48" s="162"/>
      <c r="F48" s="115">
        <f t="shared" ref="F48:F59" si="13">215/12*E48</f>
        <v>0</v>
      </c>
      <c r="G48" s="163"/>
      <c r="H48" s="162"/>
      <c r="I48" s="115">
        <f t="shared" ref="I48:I59" si="14">215/12*H48</f>
        <v>0</v>
      </c>
      <c r="J48" s="164"/>
      <c r="M48" s="161">
        <f t="shared" ref="M48:M105" si="15">D48</f>
        <v>44562</v>
      </c>
      <c r="N48" s="166"/>
      <c r="O48" s="166"/>
      <c r="P48" s="166"/>
      <c r="Q48" s="166"/>
      <c r="R48" s="166"/>
      <c r="S48" s="166"/>
      <c r="T48" s="166"/>
      <c r="U48" s="166"/>
      <c r="V48" s="166"/>
      <c r="W48" s="166"/>
      <c r="X48" s="166"/>
      <c r="Y48" s="166"/>
      <c r="Z48" s="166"/>
      <c r="AA48" s="166"/>
      <c r="AB48" s="166"/>
      <c r="AC48" s="137">
        <f t="shared" ref="AC48:AC59" si="16">SUM(N48:AB48)</f>
        <v>0</v>
      </c>
      <c r="AE48" s="159"/>
    </row>
    <row r="49" spans="2:31" outlineLevel="1" x14ac:dyDescent="0.25">
      <c r="B49" s="160" t="str">
        <f>IF(C49&gt;0,IFERROR(_xlfn.IFS(D49&lt;=DATE(YEAR('Basisdaten zum Projekt'!$E$12),MONTH('Basisdaten zum Projekt'!$E$12),1),'Basisdaten zum Projekt'!$A$12,D49&lt;=DATE(YEAR('Basisdaten zum Projekt'!$E$13),MONTH('Basisdaten zum Projekt'!$E$13),1),'Basisdaten zum Projekt'!$A$13,D49&lt;=DATE(YEAR('Basisdaten zum Projekt'!$E$14),MONTH('Basisdaten zum Projekt'!$E$14),1),'Basisdaten zum Projekt'!$A$14,D49&lt;=DATE(YEAR('Basisdaten zum Projekt'!$E$15),MONTH('Basisdaten zum Projekt'!$E$15),1),'Basisdaten zum Projekt'!$A$15,D49&lt;=DATE(YEAR('Basisdaten zum Projekt'!$E$16),MONTH('Basisdaten zum Projekt'!$E$16),1),'Basisdaten zum Projekt'!$A$16),""),"")</f>
        <v/>
      </c>
      <c r="C49" s="160">
        <f>IF(C48&gt;0,C48+1,IF(DATE(YEAR('Basisdaten zum Projekt'!$C$5),MONTH('Basisdaten zum Projekt'!$C$5),1)=D49,1,0))</f>
        <v>0</v>
      </c>
      <c r="D49" s="161">
        <f t="shared" ref="D49:D59" si="17">DATE(YEAR(D48),MONTH(D48)+1,DAY(D48))</f>
        <v>44593</v>
      </c>
      <c r="E49" s="162"/>
      <c r="F49" s="115">
        <f t="shared" si="13"/>
        <v>0</v>
      </c>
      <c r="G49" s="163"/>
      <c r="H49" s="162"/>
      <c r="I49" s="115">
        <f t="shared" si="14"/>
        <v>0</v>
      </c>
      <c r="J49" s="164"/>
      <c r="M49" s="161">
        <f t="shared" si="15"/>
        <v>44593</v>
      </c>
      <c r="N49" s="166"/>
      <c r="O49" s="166"/>
      <c r="P49" s="166"/>
      <c r="Q49" s="166"/>
      <c r="R49" s="166"/>
      <c r="S49" s="166"/>
      <c r="T49" s="166"/>
      <c r="U49" s="166"/>
      <c r="V49" s="166"/>
      <c r="W49" s="166"/>
      <c r="X49" s="166"/>
      <c r="Y49" s="166"/>
      <c r="Z49" s="166"/>
      <c r="AA49" s="166"/>
      <c r="AB49" s="166"/>
      <c r="AC49" s="137">
        <f t="shared" si="16"/>
        <v>0</v>
      </c>
      <c r="AE49" s="159"/>
    </row>
    <row r="50" spans="2:31" outlineLevel="1" x14ac:dyDescent="0.25">
      <c r="B50" s="160" t="str">
        <f>IF(C50&gt;0,IFERROR(_xlfn.IFS(D50&lt;=DATE(YEAR('Basisdaten zum Projekt'!$E$12),MONTH('Basisdaten zum Projekt'!$E$12),1),'Basisdaten zum Projekt'!$A$12,D50&lt;=DATE(YEAR('Basisdaten zum Projekt'!$E$13),MONTH('Basisdaten zum Projekt'!$E$13),1),'Basisdaten zum Projekt'!$A$13,D50&lt;=DATE(YEAR('Basisdaten zum Projekt'!$E$14),MONTH('Basisdaten zum Projekt'!$E$14),1),'Basisdaten zum Projekt'!$A$14,D50&lt;=DATE(YEAR('Basisdaten zum Projekt'!$E$15),MONTH('Basisdaten zum Projekt'!$E$15),1),'Basisdaten zum Projekt'!$A$15,D50&lt;=DATE(YEAR('Basisdaten zum Projekt'!$E$16),MONTH('Basisdaten zum Projekt'!$E$16),1),'Basisdaten zum Projekt'!$A$16),""),"")</f>
        <v/>
      </c>
      <c r="C50" s="160">
        <f>IF(C49&gt;0,C49+1,IF(DATE(YEAR('Basisdaten zum Projekt'!$C$5),MONTH('Basisdaten zum Projekt'!$C$5),1)=D50,1,0))</f>
        <v>0</v>
      </c>
      <c r="D50" s="161">
        <f t="shared" si="17"/>
        <v>44621</v>
      </c>
      <c r="E50" s="162"/>
      <c r="F50" s="115">
        <f t="shared" si="13"/>
        <v>0</v>
      </c>
      <c r="G50" s="163"/>
      <c r="H50" s="162"/>
      <c r="I50" s="115">
        <f t="shared" si="14"/>
        <v>0</v>
      </c>
      <c r="J50" s="164"/>
      <c r="M50" s="161">
        <f t="shared" si="15"/>
        <v>44621</v>
      </c>
      <c r="N50" s="166"/>
      <c r="O50" s="166"/>
      <c r="P50" s="166"/>
      <c r="Q50" s="166"/>
      <c r="R50" s="166"/>
      <c r="S50" s="166"/>
      <c r="T50" s="166"/>
      <c r="U50" s="166"/>
      <c r="V50" s="166"/>
      <c r="W50" s="166"/>
      <c r="X50" s="166"/>
      <c r="Y50" s="166"/>
      <c r="Z50" s="166"/>
      <c r="AA50" s="166"/>
      <c r="AB50" s="166"/>
      <c r="AC50" s="137">
        <f t="shared" si="16"/>
        <v>0</v>
      </c>
      <c r="AE50" s="159"/>
    </row>
    <row r="51" spans="2:31" outlineLevel="1" x14ac:dyDescent="0.25">
      <c r="B51" s="160" t="str">
        <f>IF(C51&gt;0,IFERROR(_xlfn.IFS(D51&lt;=DATE(YEAR('Basisdaten zum Projekt'!$E$12),MONTH('Basisdaten zum Projekt'!$E$12),1),'Basisdaten zum Projekt'!$A$12,D51&lt;=DATE(YEAR('Basisdaten zum Projekt'!$E$13),MONTH('Basisdaten zum Projekt'!$E$13),1),'Basisdaten zum Projekt'!$A$13,D51&lt;=DATE(YEAR('Basisdaten zum Projekt'!$E$14),MONTH('Basisdaten zum Projekt'!$E$14),1),'Basisdaten zum Projekt'!$A$14,D51&lt;=DATE(YEAR('Basisdaten zum Projekt'!$E$15),MONTH('Basisdaten zum Projekt'!$E$15),1),'Basisdaten zum Projekt'!$A$15,D51&lt;=DATE(YEAR('Basisdaten zum Projekt'!$E$16),MONTH('Basisdaten zum Projekt'!$E$16),1),'Basisdaten zum Projekt'!$A$16),""),"")</f>
        <v>P1</v>
      </c>
      <c r="C51" s="160">
        <f>IF(C50&gt;0,C50+1,IF(DATE(YEAR('Basisdaten zum Projekt'!$C$5),MONTH('Basisdaten zum Projekt'!$C$5),1)=D51,1,0))</f>
        <v>1</v>
      </c>
      <c r="D51" s="161">
        <f t="shared" si="17"/>
        <v>44652</v>
      </c>
      <c r="E51" s="198">
        <v>0.5</v>
      </c>
      <c r="F51" s="115">
        <f t="shared" si="13"/>
        <v>8.9583333333333339</v>
      </c>
      <c r="G51" s="208">
        <v>2339.73</v>
      </c>
      <c r="H51" s="162"/>
      <c r="I51" s="115">
        <f t="shared" si="14"/>
        <v>0</v>
      </c>
      <c r="J51" s="164"/>
      <c r="M51" s="161">
        <f t="shared" si="15"/>
        <v>44652</v>
      </c>
      <c r="N51" s="166"/>
      <c r="O51" s="166"/>
      <c r="P51" s="166"/>
      <c r="Q51" s="166"/>
      <c r="R51" s="166"/>
      <c r="S51" s="166"/>
      <c r="T51" s="166"/>
      <c r="U51" s="166"/>
      <c r="V51" s="166"/>
      <c r="W51" s="166"/>
      <c r="X51" s="166"/>
      <c r="Y51" s="166"/>
      <c r="Z51" s="166"/>
      <c r="AA51" s="166"/>
      <c r="AB51" s="166"/>
      <c r="AC51" s="137">
        <f t="shared" si="16"/>
        <v>0</v>
      </c>
      <c r="AD51" s="167"/>
    </row>
    <row r="52" spans="2:31" outlineLevel="1" x14ac:dyDescent="0.25">
      <c r="B52" s="160" t="str">
        <f>IF(C52&gt;0,IFERROR(_xlfn.IFS(D52&lt;=DATE(YEAR('Basisdaten zum Projekt'!$E$12),MONTH('Basisdaten zum Projekt'!$E$12),1),'Basisdaten zum Projekt'!$A$12,D52&lt;=DATE(YEAR('Basisdaten zum Projekt'!$E$13),MONTH('Basisdaten zum Projekt'!$E$13),1),'Basisdaten zum Projekt'!$A$13,D52&lt;=DATE(YEAR('Basisdaten zum Projekt'!$E$14),MONTH('Basisdaten zum Projekt'!$E$14),1),'Basisdaten zum Projekt'!$A$14,D52&lt;=DATE(YEAR('Basisdaten zum Projekt'!$E$15),MONTH('Basisdaten zum Projekt'!$E$15),1),'Basisdaten zum Projekt'!$A$15,D52&lt;=DATE(YEAR('Basisdaten zum Projekt'!$E$16),MONTH('Basisdaten zum Projekt'!$E$16),1),'Basisdaten zum Projekt'!$A$16),""),"")</f>
        <v>P1</v>
      </c>
      <c r="C52" s="160">
        <f>IF(C51&gt;0,C51+1,IF(DATE(YEAR('Basisdaten zum Projekt'!$C$5),MONTH('Basisdaten zum Projekt'!$C$5),1)=D52,1,0))</f>
        <v>2</v>
      </c>
      <c r="D52" s="161">
        <f t="shared" si="17"/>
        <v>44682</v>
      </c>
      <c r="E52" s="198">
        <v>0.5</v>
      </c>
      <c r="F52" s="115">
        <f t="shared" si="13"/>
        <v>8.9583333333333339</v>
      </c>
      <c r="G52" s="208">
        <v>2339.73</v>
      </c>
      <c r="H52" s="198"/>
      <c r="I52" s="115">
        <f t="shared" si="14"/>
        <v>0</v>
      </c>
      <c r="J52" s="200"/>
      <c r="M52" s="161">
        <f t="shared" si="15"/>
        <v>44682</v>
      </c>
      <c r="N52" s="166"/>
      <c r="O52" s="166"/>
      <c r="P52" s="166"/>
      <c r="Q52" s="166"/>
      <c r="R52" s="166"/>
      <c r="S52" s="166"/>
      <c r="T52" s="166"/>
      <c r="U52" s="166"/>
      <c r="V52" s="166"/>
      <c r="W52" s="166"/>
      <c r="X52" s="166"/>
      <c r="Y52" s="166"/>
      <c r="Z52" s="166"/>
      <c r="AA52" s="166"/>
      <c r="AB52" s="166"/>
      <c r="AC52" s="137">
        <f t="shared" si="16"/>
        <v>0</v>
      </c>
      <c r="AD52" s="167"/>
      <c r="AE52" s="159"/>
    </row>
    <row r="53" spans="2:31" outlineLevel="1" x14ac:dyDescent="0.25">
      <c r="B53" s="160" t="str">
        <f>IF(C53&gt;0,IFERROR(_xlfn.IFS(D53&lt;=DATE(YEAR('Basisdaten zum Projekt'!$E$12),MONTH('Basisdaten zum Projekt'!$E$12),1),'Basisdaten zum Projekt'!$A$12,D53&lt;=DATE(YEAR('Basisdaten zum Projekt'!$E$13),MONTH('Basisdaten zum Projekt'!$E$13),1),'Basisdaten zum Projekt'!$A$13,D53&lt;=DATE(YEAR('Basisdaten zum Projekt'!$E$14),MONTH('Basisdaten zum Projekt'!$E$14),1),'Basisdaten zum Projekt'!$A$14,D53&lt;=DATE(YEAR('Basisdaten zum Projekt'!$E$15),MONTH('Basisdaten zum Projekt'!$E$15),1),'Basisdaten zum Projekt'!$A$15,D53&lt;=DATE(YEAR('Basisdaten zum Projekt'!$E$16),MONTH('Basisdaten zum Projekt'!$E$16),1),'Basisdaten zum Projekt'!$A$16),""),"")</f>
        <v>P1</v>
      </c>
      <c r="C53" s="160">
        <f>IF(C52&gt;0,C52+1,IF(DATE(YEAR('Basisdaten zum Projekt'!$C$5),MONTH('Basisdaten zum Projekt'!$C$5),1)=D53,1,0))</f>
        <v>3</v>
      </c>
      <c r="D53" s="161">
        <f t="shared" si="17"/>
        <v>44713</v>
      </c>
      <c r="E53" s="198">
        <v>0.5</v>
      </c>
      <c r="F53" s="115">
        <f t="shared" si="13"/>
        <v>8.9583333333333339</v>
      </c>
      <c r="G53" s="208">
        <v>2339.73</v>
      </c>
      <c r="H53" s="198"/>
      <c r="I53" s="115">
        <f t="shared" si="14"/>
        <v>0</v>
      </c>
      <c r="J53" s="200"/>
      <c r="M53" s="161">
        <f t="shared" si="15"/>
        <v>44713</v>
      </c>
      <c r="N53" s="166"/>
      <c r="O53" s="166"/>
      <c r="P53" s="166"/>
      <c r="Q53" s="166"/>
      <c r="R53" s="166"/>
      <c r="S53" s="166"/>
      <c r="T53" s="166"/>
      <c r="U53" s="166"/>
      <c r="V53" s="166"/>
      <c r="W53" s="166"/>
      <c r="X53" s="166"/>
      <c r="Y53" s="166"/>
      <c r="Z53" s="166"/>
      <c r="AA53" s="166"/>
      <c r="AB53" s="166"/>
      <c r="AC53" s="137">
        <f t="shared" si="16"/>
        <v>0</v>
      </c>
      <c r="AD53" s="167"/>
      <c r="AE53" s="159"/>
    </row>
    <row r="54" spans="2:31" outlineLevel="1" x14ac:dyDescent="0.25">
      <c r="B54" s="160" t="str">
        <f>IF(C54&gt;0,IFERROR(_xlfn.IFS(D54&lt;=DATE(YEAR('Basisdaten zum Projekt'!$E$12),MONTH('Basisdaten zum Projekt'!$E$12),1),'Basisdaten zum Projekt'!$A$12,D54&lt;=DATE(YEAR('Basisdaten zum Projekt'!$E$13),MONTH('Basisdaten zum Projekt'!$E$13),1),'Basisdaten zum Projekt'!$A$13,D54&lt;=DATE(YEAR('Basisdaten zum Projekt'!$E$14),MONTH('Basisdaten zum Projekt'!$E$14),1),'Basisdaten zum Projekt'!$A$14,D54&lt;=DATE(YEAR('Basisdaten zum Projekt'!$E$15),MONTH('Basisdaten zum Projekt'!$E$15),1),'Basisdaten zum Projekt'!$A$15,D54&lt;=DATE(YEAR('Basisdaten zum Projekt'!$E$16),MONTH('Basisdaten zum Projekt'!$E$16),1),'Basisdaten zum Projekt'!$A$16),""),"")</f>
        <v>P1</v>
      </c>
      <c r="C54" s="160">
        <f>IF(C53&gt;0,C53+1,IF(DATE(YEAR('Basisdaten zum Projekt'!$C$5),MONTH('Basisdaten zum Projekt'!$C$5),1)=D54,1,0))</f>
        <v>4</v>
      </c>
      <c r="D54" s="161">
        <f t="shared" si="17"/>
        <v>44743</v>
      </c>
      <c r="E54" s="198">
        <v>0.5</v>
      </c>
      <c r="F54" s="115">
        <f t="shared" si="13"/>
        <v>8.9583333333333339</v>
      </c>
      <c r="G54" s="208">
        <v>2339.73</v>
      </c>
      <c r="H54" s="198"/>
      <c r="I54" s="115">
        <f t="shared" si="14"/>
        <v>0</v>
      </c>
      <c r="J54" s="200"/>
      <c r="M54" s="161">
        <f t="shared" si="15"/>
        <v>44743</v>
      </c>
      <c r="N54" s="166"/>
      <c r="O54" s="166"/>
      <c r="P54" s="166"/>
      <c r="Q54" s="166"/>
      <c r="R54" s="166"/>
      <c r="S54" s="166"/>
      <c r="T54" s="166"/>
      <c r="U54" s="166"/>
      <c r="V54" s="166"/>
      <c r="W54" s="166"/>
      <c r="X54" s="166"/>
      <c r="Y54" s="166"/>
      <c r="Z54" s="166"/>
      <c r="AA54" s="166"/>
      <c r="AB54" s="166"/>
      <c r="AC54" s="137">
        <f t="shared" si="16"/>
        <v>0</v>
      </c>
      <c r="AD54" s="167"/>
      <c r="AE54" s="151"/>
    </row>
    <row r="55" spans="2:31" outlineLevel="1" x14ac:dyDescent="0.25">
      <c r="B55" s="160" t="str">
        <f>IF(C55&gt;0,IFERROR(_xlfn.IFS(D55&lt;=DATE(YEAR('Basisdaten zum Projekt'!$E$12),MONTH('Basisdaten zum Projekt'!$E$12),1),'Basisdaten zum Projekt'!$A$12,D55&lt;=DATE(YEAR('Basisdaten zum Projekt'!$E$13),MONTH('Basisdaten zum Projekt'!$E$13),1),'Basisdaten zum Projekt'!$A$13,D55&lt;=DATE(YEAR('Basisdaten zum Projekt'!$E$14),MONTH('Basisdaten zum Projekt'!$E$14),1),'Basisdaten zum Projekt'!$A$14,D55&lt;=DATE(YEAR('Basisdaten zum Projekt'!$E$15),MONTH('Basisdaten zum Projekt'!$E$15),1),'Basisdaten zum Projekt'!$A$15,D55&lt;=DATE(YEAR('Basisdaten zum Projekt'!$E$16),MONTH('Basisdaten zum Projekt'!$E$16),1),'Basisdaten zum Projekt'!$A$16),""),"")</f>
        <v>P1</v>
      </c>
      <c r="C55" s="160">
        <f>IF(C54&gt;0,C54+1,IF(DATE(YEAR('Basisdaten zum Projekt'!$C$5),MONTH('Basisdaten zum Projekt'!$C$5),1)=D55,1,0))</f>
        <v>5</v>
      </c>
      <c r="D55" s="161">
        <f t="shared" si="17"/>
        <v>44774</v>
      </c>
      <c r="E55" s="198">
        <v>0.5</v>
      </c>
      <c r="F55" s="115">
        <f t="shared" si="13"/>
        <v>8.9583333333333339</v>
      </c>
      <c r="G55" s="208">
        <v>2339.73</v>
      </c>
      <c r="H55" s="162"/>
      <c r="I55" s="115">
        <f t="shared" si="14"/>
        <v>0</v>
      </c>
      <c r="J55" s="164"/>
      <c r="M55" s="161">
        <f t="shared" si="15"/>
        <v>44774</v>
      </c>
      <c r="N55" s="166"/>
      <c r="O55" s="166"/>
      <c r="P55" s="166"/>
      <c r="Q55" s="166"/>
      <c r="R55" s="166"/>
      <c r="S55" s="166"/>
      <c r="T55" s="166"/>
      <c r="U55" s="166"/>
      <c r="V55" s="166"/>
      <c r="W55" s="166"/>
      <c r="X55" s="166"/>
      <c r="Y55" s="166"/>
      <c r="Z55" s="166"/>
      <c r="AA55" s="166"/>
      <c r="AB55" s="166"/>
      <c r="AC55" s="137">
        <f t="shared" si="16"/>
        <v>0</v>
      </c>
      <c r="AD55" s="167"/>
      <c r="AE55" s="151"/>
    </row>
    <row r="56" spans="2:31" outlineLevel="1" x14ac:dyDescent="0.25">
      <c r="B56" s="160" t="str">
        <f>IF(C56&gt;0,IFERROR(_xlfn.IFS(D56&lt;=DATE(YEAR('Basisdaten zum Projekt'!$E$12),MONTH('Basisdaten zum Projekt'!$E$12),1),'Basisdaten zum Projekt'!$A$12,D56&lt;=DATE(YEAR('Basisdaten zum Projekt'!$E$13),MONTH('Basisdaten zum Projekt'!$E$13),1),'Basisdaten zum Projekt'!$A$13,D56&lt;=DATE(YEAR('Basisdaten zum Projekt'!$E$14),MONTH('Basisdaten zum Projekt'!$E$14),1),'Basisdaten zum Projekt'!$A$14,D56&lt;=DATE(YEAR('Basisdaten zum Projekt'!$E$15),MONTH('Basisdaten zum Projekt'!$E$15),1),'Basisdaten zum Projekt'!$A$15,D56&lt;=DATE(YEAR('Basisdaten zum Projekt'!$E$16),MONTH('Basisdaten zum Projekt'!$E$16),1),'Basisdaten zum Projekt'!$A$16),""),"")</f>
        <v>P1</v>
      </c>
      <c r="C56" s="160">
        <f>IF(C55&gt;0,C55+1,IF(DATE(YEAR('Basisdaten zum Projekt'!$C$5),MONTH('Basisdaten zum Projekt'!$C$5),1)=D56,1,0))</f>
        <v>6</v>
      </c>
      <c r="D56" s="161">
        <f t="shared" si="17"/>
        <v>44805</v>
      </c>
      <c r="E56" s="198">
        <v>0.5</v>
      </c>
      <c r="F56" s="115">
        <f t="shared" si="13"/>
        <v>8.9583333333333339</v>
      </c>
      <c r="G56" s="208">
        <v>2339.73</v>
      </c>
      <c r="H56" s="162"/>
      <c r="I56" s="115">
        <f t="shared" si="14"/>
        <v>0</v>
      </c>
      <c r="J56" s="164"/>
      <c r="M56" s="161">
        <f t="shared" si="15"/>
        <v>44805</v>
      </c>
      <c r="N56" s="166"/>
      <c r="O56" s="166"/>
      <c r="P56" s="166"/>
      <c r="Q56" s="166"/>
      <c r="R56" s="166"/>
      <c r="S56" s="166"/>
      <c r="T56" s="166"/>
      <c r="U56" s="166"/>
      <c r="V56" s="166"/>
      <c r="W56" s="166"/>
      <c r="X56" s="166"/>
      <c r="Y56" s="166"/>
      <c r="Z56" s="166"/>
      <c r="AA56" s="166"/>
      <c r="AB56" s="166"/>
      <c r="AC56" s="137">
        <f t="shared" si="16"/>
        <v>0</v>
      </c>
      <c r="AD56" s="167"/>
    </row>
    <row r="57" spans="2:31" outlineLevel="1" x14ac:dyDescent="0.25">
      <c r="B57" s="160" t="str">
        <f>IF(C57&gt;0,IFERROR(_xlfn.IFS(D57&lt;=DATE(YEAR('Basisdaten zum Projekt'!$E$12),MONTH('Basisdaten zum Projekt'!$E$12),1),'Basisdaten zum Projekt'!$A$12,D57&lt;=DATE(YEAR('Basisdaten zum Projekt'!$E$13),MONTH('Basisdaten zum Projekt'!$E$13),1),'Basisdaten zum Projekt'!$A$13,D57&lt;=DATE(YEAR('Basisdaten zum Projekt'!$E$14),MONTH('Basisdaten zum Projekt'!$E$14),1),'Basisdaten zum Projekt'!$A$14,D57&lt;=DATE(YEAR('Basisdaten zum Projekt'!$E$15),MONTH('Basisdaten zum Projekt'!$E$15),1),'Basisdaten zum Projekt'!$A$15,D57&lt;=DATE(YEAR('Basisdaten zum Projekt'!$E$16),MONTH('Basisdaten zum Projekt'!$E$16),1),'Basisdaten zum Projekt'!$A$16),""),"")</f>
        <v>P1</v>
      </c>
      <c r="C57" s="160">
        <f>IF(C56&gt;0,C56+1,IF(DATE(YEAR('Basisdaten zum Projekt'!$C$5),MONTH('Basisdaten zum Projekt'!$C$5),1)=D57,1,0))</f>
        <v>7</v>
      </c>
      <c r="D57" s="161">
        <f t="shared" si="17"/>
        <v>44835</v>
      </c>
      <c r="E57" s="198">
        <v>0.5</v>
      </c>
      <c r="F57" s="115">
        <f t="shared" si="13"/>
        <v>8.9583333333333339</v>
      </c>
      <c r="G57" s="208">
        <v>2339.73</v>
      </c>
      <c r="H57" s="162"/>
      <c r="I57" s="115">
        <f t="shared" si="14"/>
        <v>0</v>
      </c>
      <c r="J57" s="164"/>
      <c r="M57" s="161">
        <f t="shared" si="15"/>
        <v>44835</v>
      </c>
      <c r="N57" s="166"/>
      <c r="O57" s="166"/>
      <c r="P57" s="166"/>
      <c r="Q57" s="166"/>
      <c r="R57" s="166"/>
      <c r="S57" s="166"/>
      <c r="T57" s="166"/>
      <c r="U57" s="166"/>
      <c r="V57" s="166"/>
      <c r="W57" s="166"/>
      <c r="X57" s="166"/>
      <c r="Y57" s="166"/>
      <c r="Z57" s="166"/>
      <c r="AA57" s="166"/>
      <c r="AB57" s="166"/>
      <c r="AC57" s="137">
        <f t="shared" si="16"/>
        <v>0</v>
      </c>
      <c r="AD57" s="167"/>
      <c r="AE57" s="168"/>
    </row>
    <row r="58" spans="2:31" outlineLevel="1" x14ac:dyDescent="0.25">
      <c r="B58" s="160" t="str">
        <f>IF(C58&gt;0,IFERROR(_xlfn.IFS(D58&lt;=DATE(YEAR('Basisdaten zum Projekt'!$E$12),MONTH('Basisdaten zum Projekt'!$E$12),1),'Basisdaten zum Projekt'!$A$12,D58&lt;=DATE(YEAR('Basisdaten zum Projekt'!$E$13),MONTH('Basisdaten zum Projekt'!$E$13),1),'Basisdaten zum Projekt'!$A$13,D58&lt;=DATE(YEAR('Basisdaten zum Projekt'!$E$14),MONTH('Basisdaten zum Projekt'!$E$14),1),'Basisdaten zum Projekt'!$A$14,D58&lt;=DATE(YEAR('Basisdaten zum Projekt'!$E$15),MONTH('Basisdaten zum Projekt'!$E$15),1),'Basisdaten zum Projekt'!$A$15,D58&lt;=DATE(YEAR('Basisdaten zum Projekt'!$E$16),MONTH('Basisdaten zum Projekt'!$E$16),1),'Basisdaten zum Projekt'!$A$16),""),"")</f>
        <v>P1</v>
      </c>
      <c r="C58" s="160">
        <f>IF(C57&gt;0,C57+1,IF(DATE(YEAR('Basisdaten zum Projekt'!$C$5),MONTH('Basisdaten zum Projekt'!$C$5),1)=D58,1,0))</f>
        <v>8</v>
      </c>
      <c r="D58" s="161">
        <f t="shared" si="17"/>
        <v>44866</v>
      </c>
      <c r="E58" s="198">
        <v>0.5</v>
      </c>
      <c r="F58" s="115">
        <f t="shared" si="13"/>
        <v>8.9583333333333339</v>
      </c>
      <c r="G58" s="208">
        <v>3248.68</v>
      </c>
      <c r="H58" s="162"/>
      <c r="I58" s="115">
        <f t="shared" si="14"/>
        <v>0</v>
      </c>
      <c r="J58" s="164"/>
      <c r="M58" s="161">
        <f t="shared" si="15"/>
        <v>44866</v>
      </c>
      <c r="N58" s="166"/>
      <c r="O58" s="166"/>
      <c r="P58" s="166"/>
      <c r="Q58" s="166"/>
      <c r="R58" s="166"/>
      <c r="S58" s="166"/>
      <c r="T58" s="166"/>
      <c r="U58" s="166"/>
      <c r="V58" s="166"/>
      <c r="W58" s="166"/>
      <c r="X58" s="166"/>
      <c r="Y58" s="166"/>
      <c r="Z58" s="166"/>
      <c r="AA58" s="166"/>
      <c r="AB58" s="166"/>
      <c r="AC58" s="137">
        <f t="shared" si="16"/>
        <v>0</v>
      </c>
      <c r="AD58" s="167"/>
    </row>
    <row r="59" spans="2:31" outlineLevel="1" x14ac:dyDescent="0.25">
      <c r="B59" s="160" t="str">
        <f>IF(C59&gt;0,IFERROR(_xlfn.IFS(D59&lt;=DATE(YEAR('Basisdaten zum Projekt'!$E$12),MONTH('Basisdaten zum Projekt'!$E$12),1),'Basisdaten zum Projekt'!$A$12,D59&lt;=DATE(YEAR('Basisdaten zum Projekt'!$E$13),MONTH('Basisdaten zum Projekt'!$E$13),1),'Basisdaten zum Projekt'!$A$13,D59&lt;=DATE(YEAR('Basisdaten zum Projekt'!$E$14),MONTH('Basisdaten zum Projekt'!$E$14),1),'Basisdaten zum Projekt'!$A$14,D59&lt;=DATE(YEAR('Basisdaten zum Projekt'!$E$15),MONTH('Basisdaten zum Projekt'!$E$15),1),'Basisdaten zum Projekt'!$A$15,D59&lt;=DATE(YEAR('Basisdaten zum Projekt'!$E$16),MONTH('Basisdaten zum Projekt'!$E$16),1),'Basisdaten zum Projekt'!$A$16),""),"")</f>
        <v>P1</v>
      </c>
      <c r="C59" s="160">
        <f>IF(C58&gt;0,C58+1,IF(DATE(YEAR('Basisdaten zum Projekt'!$C$5),MONTH('Basisdaten zum Projekt'!$C$5),1)=D59,1,0))</f>
        <v>9</v>
      </c>
      <c r="D59" s="161">
        <f t="shared" si="17"/>
        <v>44896</v>
      </c>
      <c r="E59" s="198">
        <v>0.5</v>
      </c>
      <c r="F59" s="115">
        <f t="shared" si="13"/>
        <v>8.9583333333333339</v>
      </c>
      <c r="G59" s="208">
        <v>2339.73</v>
      </c>
      <c r="H59" s="162"/>
      <c r="I59" s="115">
        <f t="shared" si="14"/>
        <v>0</v>
      </c>
      <c r="J59" s="164"/>
      <c r="M59" s="161">
        <f t="shared" si="15"/>
        <v>44896</v>
      </c>
      <c r="N59" s="166"/>
      <c r="O59" s="166"/>
      <c r="P59" s="166"/>
      <c r="Q59" s="166"/>
      <c r="R59" s="166"/>
      <c r="S59" s="166"/>
      <c r="T59" s="166"/>
      <c r="U59" s="166"/>
      <c r="V59" s="166"/>
      <c r="W59" s="166"/>
      <c r="X59" s="166"/>
      <c r="Y59" s="166"/>
      <c r="Z59" s="166"/>
      <c r="AA59" s="166"/>
      <c r="AB59" s="166"/>
      <c r="AC59" s="137">
        <f t="shared" si="16"/>
        <v>0</v>
      </c>
      <c r="AD59" s="167"/>
    </row>
    <row r="60" spans="2:31" ht="15.75" thickBot="1" x14ac:dyDescent="0.3">
      <c r="B60" s="169"/>
      <c r="C60" s="170"/>
      <c r="D60" s="171">
        <f>D59</f>
        <v>44896</v>
      </c>
      <c r="E60" s="172"/>
      <c r="F60" s="173">
        <f>SUM(F48:F59)</f>
        <v>80.625</v>
      </c>
      <c r="G60" s="174">
        <f>SUM(G48:G59)</f>
        <v>21966.519999999997</v>
      </c>
      <c r="H60" s="175"/>
      <c r="I60" s="173">
        <f>SUM(I48:I59)</f>
        <v>0</v>
      </c>
      <c r="J60" s="174">
        <f>SUM(J48:J59)</f>
        <v>0</v>
      </c>
      <c r="M60" s="171">
        <f t="shared" si="15"/>
        <v>44896</v>
      </c>
      <c r="N60" s="178">
        <f>SUM(N48:N59)</f>
        <v>0</v>
      </c>
      <c r="O60" s="177">
        <f>SUM(O48:O59)</f>
        <v>0</v>
      </c>
      <c r="P60" s="178">
        <f>SUM(P48:P59)</f>
        <v>0</v>
      </c>
      <c r="Q60" s="177">
        <f>SUM(Q48:Q59)</f>
        <v>0</v>
      </c>
      <c r="R60" s="177">
        <f>SUM(R48:R59)</f>
        <v>0</v>
      </c>
      <c r="S60" s="177">
        <f t="shared" ref="S60:AB60" si="18">SUM(S48:S59)</f>
        <v>0</v>
      </c>
      <c r="T60" s="177">
        <f t="shared" si="18"/>
        <v>0</v>
      </c>
      <c r="U60" s="177">
        <f t="shared" si="18"/>
        <v>0</v>
      </c>
      <c r="V60" s="177">
        <f t="shared" si="18"/>
        <v>0</v>
      </c>
      <c r="W60" s="177">
        <f t="shared" si="18"/>
        <v>0</v>
      </c>
      <c r="X60" s="177">
        <f t="shared" si="18"/>
        <v>0</v>
      </c>
      <c r="Y60" s="177">
        <f t="shared" si="18"/>
        <v>0</v>
      </c>
      <c r="Z60" s="177">
        <f t="shared" si="18"/>
        <v>0</v>
      </c>
      <c r="AA60" s="177">
        <f t="shared" si="18"/>
        <v>0</v>
      </c>
      <c r="AB60" s="177">
        <f t="shared" si="18"/>
        <v>0</v>
      </c>
      <c r="AC60" s="177">
        <f>SUM(AC48:AC59)</f>
        <v>0</v>
      </c>
      <c r="AD60" s="167"/>
    </row>
    <row r="61" spans="2:31" ht="28.5" customHeight="1" x14ac:dyDescent="0.25">
      <c r="B61" s="19"/>
      <c r="C61" s="19"/>
      <c r="N61" s="178">
        <f>IFERROR(N60/$H$6,0)</f>
        <v>0</v>
      </c>
      <c r="O61" s="178">
        <f>IFERROR(O60/$H$6,0)</f>
        <v>0</v>
      </c>
      <c r="P61" s="178">
        <f>IFERROR(P60/$H$6,0)</f>
        <v>0</v>
      </c>
      <c r="Q61" s="178">
        <f>IFERROR(Q60/$H$6,0)</f>
        <v>0</v>
      </c>
      <c r="R61" s="178">
        <f>IFERROR(R60/$H$6,0)</f>
        <v>0</v>
      </c>
      <c r="S61" s="178">
        <f t="shared" ref="S61:AB61" si="19">IFERROR(S60/$H$6,0)</f>
        <v>0</v>
      </c>
      <c r="T61" s="178">
        <f t="shared" si="19"/>
        <v>0</v>
      </c>
      <c r="U61" s="178">
        <f t="shared" si="19"/>
        <v>0</v>
      </c>
      <c r="V61" s="178">
        <f t="shared" si="19"/>
        <v>0</v>
      </c>
      <c r="W61" s="178">
        <f t="shared" si="19"/>
        <v>0</v>
      </c>
      <c r="X61" s="178">
        <f t="shared" si="19"/>
        <v>0</v>
      </c>
      <c r="Y61" s="178">
        <f t="shared" si="19"/>
        <v>0</v>
      </c>
      <c r="Z61" s="178">
        <f t="shared" si="19"/>
        <v>0</v>
      </c>
      <c r="AA61" s="178">
        <f t="shared" si="19"/>
        <v>0</v>
      </c>
      <c r="AB61" s="178">
        <f t="shared" si="19"/>
        <v>0</v>
      </c>
      <c r="AC61" s="178">
        <f>IFERROR(AC60/$H$6,0)</f>
        <v>0</v>
      </c>
      <c r="AD61" s="180" t="s">
        <v>370</v>
      </c>
    </row>
    <row r="62" spans="2:31" ht="15.75" thickBot="1" x14ac:dyDescent="0.3">
      <c r="B62" s="19"/>
      <c r="C62" s="19"/>
      <c r="N62" s="181"/>
      <c r="O62" s="181"/>
      <c r="P62" s="181"/>
      <c r="Q62" s="181"/>
      <c r="R62" s="181"/>
      <c r="S62" s="281"/>
      <c r="T62" s="282"/>
      <c r="U62" s="283"/>
      <c r="V62" s="283"/>
      <c r="W62" s="283"/>
      <c r="X62" s="283"/>
      <c r="Y62" s="283"/>
      <c r="Z62" s="283"/>
      <c r="AA62" s="283"/>
      <c r="AB62" s="284"/>
      <c r="AC62" s="181"/>
      <c r="AD62" s="182"/>
    </row>
    <row r="63" spans="2:31" outlineLevel="1" x14ac:dyDescent="0.25">
      <c r="B63" s="160" t="str">
        <f>IF(C63&gt;0,IFERROR(_xlfn.IFS(D63&lt;=DATE(YEAR('Basisdaten zum Projekt'!$E$12),MONTH('Basisdaten zum Projekt'!$E$12),1),'Basisdaten zum Projekt'!$A$12,D63&lt;=DATE(YEAR('Basisdaten zum Projekt'!$E$13),MONTH('Basisdaten zum Projekt'!$E$13),1),'Basisdaten zum Projekt'!$A$13,D63&lt;=DATE(YEAR('Basisdaten zum Projekt'!$E$14),MONTH('Basisdaten zum Projekt'!$E$14),1),'Basisdaten zum Projekt'!$A$14,D63&lt;=DATE(YEAR('Basisdaten zum Projekt'!$E$15),MONTH('Basisdaten zum Projekt'!$E$15),1),'Basisdaten zum Projekt'!$A$15,D63&lt;=DATE(YEAR('Basisdaten zum Projekt'!$E$16),MONTH('Basisdaten zum Projekt'!$E$16),1),'Basisdaten zum Projekt'!$A$16),""),"")</f>
        <v>P1</v>
      </c>
      <c r="C63" s="160">
        <f>IF(C59&gt;0,C59+1,IF(DATE(YEAR('Basisdaten zum Projekt'!$C$5),MONTH('Basisdaten zum Projekt'!$C$5),1)=D63,1,0))</f>
        <v>10</v>
      </c>
      <c r="D63" s="161">
        <f>DATE(YEAR(D59),MONTH(D59)+1,DAY(D59))</f>
        <v>44927</v>
      </c>
      <c r="E63" s="211">
        <v>0.75</v>
      </c>
      <c r="F63" s="184">
        <f t="shared" ref="F63:F74" si="20">215/12*E63</f>
        <v>13.4375</v>
      </c>
      <c r="G63" s="210">
        <v>3467.12</v>
      </c>
      <c r="H63" s="211">
        <v>0.25</v>
      </c>
      <c r="I63" s="184">
        <f t="shared" ref="I63:I74" si="21">215/12*H63</f>
        <v>4.479166666666667</v>
      </c>
      <c r="J63" s="212">
        <v>1128.8399999999999</v>
      </c>
      <c r="M63" s="161">
        <f t="shared" si="15"/>
        <v>44927</v>
      </c>
      <c r="N63" s="166"/>
      <c r="O63" s="166">
        <v>17.52</v>
      </c>
      <c r="P63" s="166">
        <v>17.52</v>
      </c>
      <c r="Q63" s="166"/>
      <c r="R63" s="166"/>
      <c r="S63" s="166"/>
      <c r="T63" s="166"/>
      <c r="U63" s="166"/>
      <c r="V63" s="166"/>
      <c r="W63" s="166"/>
      <c r="X63" s="166"/>
      <c r="Y63" s="166"/>
      <c r="Z63" s="166"/>
      <c r="AA63" s="166"/>
      <c r="AB63" s="166"/>
      <c r="AC63" s="137">
        <f t="shared" ref="AC63:AC74" si="22">SUM(N63:AB63)</f>
        <v>35.04</v>
      </c>
      <c r="AD63" s="167"/>
      <c r="AE63" s="168"/>
    </row>
    <row r="64" spans="2:31" outlineLevel="1" x14ac:dyDescent="0.25">
      <c r="B64" s="160" t="str">
        <f>IF(C64&gt;0,IFERROR(_xlfn.IFS(D64&lt;=DATE(YEAR('Basisdaten zum Projekt'!$E$12),MONTH('Basisdaten zum Projekt'!$E$12),1),'Basisdaten zum Projekt'!$A$12,D64&lt;=DATE(YEAR('Basisdaten zum Projekt'!$E$13),MONTH('Basisdaten zum Projekt'!$E$13),1),'Basisdaten zum Projekt'!$A$13,D64&lt;=DATE(YEAR('Basisdaten zum Projekt'!$E$14),MONTH('Basisdaten zum Projekt'!$E$14),1),'Basisdaten zum Projekt'!$A$14,D64&lt;=DATE(YEAR('Basisdaten zum Projekt'!$E$15),MONTH('Basisdaten zum Projekt'!$E$15),1),'Basisdaten zum Projekt'!$A$15,D64&lt;=DATE(YEAR('Basisdaten zum Projekt'!$E$16),MONTH('Basisdaten zum Projekt'!$E$16),1),'Basisdaten zum Projekt'!$A$16),""),"")</f>
        <v>P1</v>
      </c>
      <c r="C64" s="160">
        <f>IF(C63&gt;0,C63+1,IF(DATE(YEAR('Basisdaten zum Projekt'!$C$5),MONTH('Basisdaten zum Projekt'!$C$5),1)=D64,1,0))</f>
        <v>11</v>
      </c>
      <c r="D64" s="161">
        <f t="shared" ref="D64:D74" si="23">DATE(YEAR(D63),MONTH(D63)+1,DAY(D63))</f>
        <v>44958</v>
      </c>
      <c r="E64" s="198">
        <v>0.75</v>
      </c>
      <c r="F64" s="115">
        <f t="shared" si="20"/>
        <v>13.4375</v>
      </c>
      <c r="G64" s="208">
        <v>3467.12</v>
      </c>
      <c r="H64" s="198">
        <v>0.25</v>
      </c>
      <c r="I64" s="115">
        <f t="shared" si="21"/>
        <v>4.479166666666667</v>
      </c>
      <c r="J64" s="209">
        <v>1128.8399999999999</v>
      </c>
      <c r="M64" s="161">
        <f t="shared" si="15"/>
        <v>44958</v>
      </c>
      <c r="N64" s="166"/>
      <c r="O64" s="166">
        <v>29.2</v>
      </c>
      <c r="P64" s="166">
        <v>29.2</v>
      </c>
      <c r="Q64" s="166"/>
      <c r="R64" s="166"/>
      <c r="S64" s="166"/>
      <c r="T64" s="166"/>
      <c r="U64" s="166"/>
      <c r="V64" s="166"/>
      <c r="W64" s="166"/>
      <c r="X64" s="166"/>
      <c r="Y64" s="166"/>
      <c r="Z64" s="166"/>
      <c r="AA64" s="166"/>
      <c r="AB64" s="166"/>
      <c r="AC64" s="137">
        <f t="shared" si="22"/>
        <v>58.4</v>
      </c>
      <c r="AD64" s="167"/>
    </row>
    <row r="65" spans="2:30" outlineLevel="1" x14ac:dyDescent="0.25">
      <c r="B65" s="160" t="str">
        <f>IF(C65&gt;0,IFERROR(_xlfn.IFS(D65&lt;=DATE(YEAR('Basisdaten zum Projekt'!$E$12),MONTH('Basisdaten zum Projekt'!$E$12),1),'Basisdaten zum Projekt'!$A$12,D65&lt;=DATE(YEAR('Basisdaten zum Projekt'!$E$13),MONTH('Basisdaten zum Projekt'!$E$13),1),'Basisdaten zum Projekt'!$A$13,D65&lt;=DATE(YEAR('Basisdaten zum Projekt'!$E$14),MONTH('Basisdaten zum Projekt'!$E$14),1),'Basisdaten zum Projekt'!$A$14,D65&lt;=DATE(YEAR('Basisdaten zum Projekt'!$E$15),MONTH('Basisdaten zum Projekt'!$E$15),1),'Basisdaten zum Projekt'!$A$15,D65&lt;=DATE(YEAR('Basisdaten zum Projekt'!$E$16),MONTH('Basisdaten zum Projekt'!$E$16),1),'Basisdaten zum Projekt'!$A$16),""),"")</f>
        <v>P1</v>
      </c>
      <c r="C65" s="160">
        <f>IF(C64&gt;0,C64+1,IF(DATE(YEAR('Basisdaten zum Projekt'!$C$5),MONTH('Basisdaten zum Projekt'!$C$5),1)=D65,1,0))</f>
        <v>12</v>
      </c>
      <c r="D65" s="161">
        <f t="shared" si="23"/>
        <v>44986</v>
      </c>
      <c r="E65" s="198">
        <v>0.75</v>
      </c>
      <c r="F65" s="115">
        <f t="shared" si="20"/>
        <v>13.4375</v>
      </c>
      <c r="G65" s="208">
        <v>3467.12</v>
      </c>
      <c r="H65" s="198">
        <v>0.25</v>
      </c>
      <c r="I65" s="115">
        <f t="shared" si="21"/>
        <v>4.479166666666667</v>
      </c>
      <c r="J65" s="209">
        <v>1128.8399999999999</v>
      </c>
      <c r="M65" s="161">
        <f t="shared" si="15"/>
        <v>44986</v>
      </c>
      <c r="N65" s="166"/>
      <c r="O65" s="166">
        <v>33.58</v>
      </c>
      <c r="P65" s="166">
        <v>33.58</v>
      </c>
      <c r="Q65" s="166"/>
      <c r="R65" s="166"/>
      <c r="S65" s="166"/>
      <c r="T65" s="166"/>
      <c r="U65" s="166"/>
      <c r="V65" s="166"/>
      <c r="W65" s="166"/>
      <c r="X65" s="166"/>
      <c r="Y65" s="166"/>
      <c r="Z65" s="166"/>
      <c r="AA65" s="166"/>
      <c r="AB65" s="166"/>
      <c r="AC65" s="137">
        <f t="shared" si="22"/>
        <v>67.16</v>
      </c>
      <c r="AD65" s="167"/>
    </row>
    <row r="66" spans="2:30" outlineLevel="1" x14ac:dyDescent="0.25">
      <c r="B66" s="160" t="str">
        <f>IF(C66&gt;0,IFERROR(_xlfn.IFS(D66&lt;=DATE(YEAR('Basisdaten zum Projekt'!$E$12),MONTH('Basisdaten zum Projekt'!$E$12),1),'Basisdaten zum Projekt'!$A$12,D66&lt;=DATE(YEAR('Basisdaten zum Projekt'!$E$13),MONTH('Basisdaten zum Projekt'!$E$13),1),'Basisdaten zum Projekt'!$A$13,D66&lt;=DATE(YEAR('Basisdaten zum Projekt'!$E$14),MONTH('Basisdaten zum Projekt'!$E$14),1),'Basisdaten zum Projekt'!$A$14,D66&lt;=DATE(YEAR('Basisdaten zum Projekt'!$E$15),MONTH('Basisdaten zum Projekt'!$E$15),1),'Basisdaten zum Projekt'!$A$15,D66&lt;=DATE(YEAR('Basisdaten zum Projekt'!$E$16),MONTH('Basisdaten zum Projekt'!$E$16),1),'Basisdaten zum Projekt'!$A$16),""),"")</f>
        <v>P2</v>
      </c>
      <c r="C66" s="160">
        <f>IF(C65&gt;0,C65+1,IF(DATE(YEAR('Basisdaten zum Projekt'!$C$5),MONTH('Basisdaten zum Projekt'!$C$5),1)=D66,1,0))</f>
        <v>13</v>
      </c>
      <c r="D66" s="161">
        <f t="shared" si="23"/>
        <v>45017</v>
      </c>
      <c r="E66" s="162"/>
      <c r="F66" s="115">
        <f t="shared" si="20"/>
        <v>0</v>
      </c>
      <c r="G66" s="163"/>
      <c r="H66" s="162"/>
      <c r="I66" s="115">
        <f t="shared" si="21"/>
        <v>0</v>
      </c>
      <c r="J66" s="164"/>
      <c r="M66" s="161">
        <f t="shared" si="15"/>
        <v>45017</v>
      </c>
      <c r="N66" s="166"/>
      <c r="O66" s="166"/>
      <c r="P66" s="166"/>
      <c r="Q66" s="166"/>
      <c r="R66" s="166"/>
      <c r="S66" s="166"/>
      <c r="T66" s="166"/>
      <c r="U66" s="166"/>
      <c r="V66" s="166"/>
      <c r="W66" s="166"/>
      <c r="X66" s="166"/>
      <c r="Y66" s="166"/>
      <c r="Z66" s="166"/>
      <c r="AA66" s="166"/>
      <c r="AB66" s="166"/>
      <c r="AC66" s="137">
        <f t="shared" si="22"/>
        <v>0</v>
      </c>
      <c r="AD66" s="167"/>
    </row>
    <row r="67" spans="2:30" outlineLevel="1" x14ac:dyDescent="0.25">
      <c r="B67" s="160" t="str">
        <f>IF(C67&gt;0,IFERROR(_xlfn.IFS(D67&lt;=DATE(YEAR('Basisdaten zum Projekt'!$E$12),MONTH('Basisdaten zum Projekt'!$E$12),1),'Basisdaten zum Projekt'!$A$12,D67&lt;=DATE(YEAR('Basisdaten zum Projekt'!$E$13),MONTH('Basisdaten zum Projekt'!$E$13),1),'Basisdaten zum Projekt'!$A$13,D67&lt;=DATE(YEAR('Basisdaten zum Projekt'!$E$14),MONTH('Basisdaten zum Projekt'!$E$14),1),'Basisdaten zum Projekt'!$A$14,D67&lt;=DATE(YEAR('Basisdaten zum Projekt'!$E$15),MONTH('Basisdaten zum Projekt'!$E$15),1),'Basisdaten zum Projekt'!$A$15,D67&lt;=DATE(YEAR('Basisdaten zum Projekt'!$E$16),MONTH('Basisdaten zum Projekt'!$E$16),1),'Basisdaten zum Projekt'!$A$16),""),"")</f>
        <v>P2</v>
      </c>
      <c r="C67" s="160">
        <f>IF(C66&gt;0,C66+1,IF(DATE(YEAR('Basisdaten zum Projekt'!$C$5),MONTH('Basisdaten zum Projekt'!$C$5),1)=D67,1,0))</f>
        <v>14</v>
      </c>
      <c r="D67" s="161">
        <f t="shared" si="23"/>
        <v>45047</v>
      </c>
      <c r="E67" s="162"/>
      <c r="F67" s="115">
        <f t="shared" si="20"/>
        <v>0</v>
      </c>
      <c r="G67" s="163"/>
      <c r="H67" s="162"/>
      <c r="I67" s="115">
        <f t="shared" si="21"/>
        <v>0</v>
      </c>
      <c r="J67" s="164"/>
      <c r="M67" s="161">
        <f t="shared" si="15"/>
        <v>45047</v>
      </c>
      <c r="N67" s="166"/>
      <c r="O67" s="166"/>
      <c r="P67" s="166"/>
      <c r="Q67" s="166"/>
      <c r="R67" s="166"/>
      <c r="S67" s="166"/>
      <c r="T67" s="166"/>
      <c r="U67" s="166"/>
      <c r="V67" s="166"/>
      <c r="W67" s="166"/>
      <c r="X67" s="166"/>
      <c r="Y67" s="166"/>
      <c r="Z67" s="166"/>
      <c r="AA67" s="166"/>
      <c r="AB67" s="166"/>
      <c r="AC67" s="137">
        <f t="shared" si="22"/>
        <v>0</v>
      </c>
      <c r="AD67" s="167"/>
    </row>
    <row r="68" spans="2:30" outlineLevel="1" x14ac:dyDescent="0.25">
      <c r="B68" s="160" t="str">
        <f>IF(C68&gt;0,IFERROR(_xlfn.IFS(D68&lt;=DATE(YEAR('Basisdaten zum Projekt'!$E$12),MONTH('Basisdaten zum Projekt'!$E$12),1),'Basisdaten zum Projekt'!$A$12,D68&lt;=DATE(YEAR('Basisdaten zum Projekt'!$E$13),MONTH('Basisdaten zum Projekt'!$E$13),1),'Basisdaten zum Projekt'!$A$13,D68&lt;=DATE(YEAR('Basisdaten zum Projekt'!$E$14),MONTH('Basisdaten zum Projekt'!$E$14),1),'Basisdaten zum Projekt'!$A$14,D68&lt;=DATE(YEAR('Basisdaten zum Projekt'!$E$15),MONTH('Basisdaten zum Projekt'!$E$15),1),'Basisdaten zum Projekt'!$A$15,D68&lt;=DATE(YEAR('Basisdaten zum Projekt'!$E$16),MONTH('Basisdaten zum Projekt'!$E$16),1),'Basisdaten zum Projekt'!$A$16),""),"")</f>
        <v>P2</v>
      </c>
      <c r="C68" s="160">
        <f>IF(C67&gt;0,C67+1,IF(DATE(YEAR('Basisdaten zum Projekt'!$C$5),MONTH('Basisdaten zum Projekt'!$C$5),1)=D68,1,0))</f>
        <v>15</v>
      </c>
      <c r="D68" s="161">
        <f t="shared" si="23"/>
        <v>45078</v>
      </c>
      <c r="E68" s="162"/>
      <c r="F68" s="115">
        <f t="shared" si="20"/>
        <v>0</v>
      </c>
      <c r="G68" s="163"/>
      <c r="H68" s="162"/>
      <c r="I68" s="115">
        <f t="shared" si="21"/>
        <v>0</v>
      </c>
      <c r="J68" s="164"/>
      <c r="M68" s="161">
        <f t="shared" si="15"/>
        <v>45078</v>
      </c>
      <c r="N68" s="166"/>
      <c r="O68" s="166"/>
      <c r="P68" s="166"/>
      <c r="Q68" s="166"/>
      <c r="R68" s="166"/>
      <c r="S68" s="166"/>
      <c r="T68" s="166"/>
      <c r="U68" s="166"/>
      <c r="V68" s="166"/>
      <c r="W68" s="166"/>
      <c r="X68" s="166"/>
      <c r="Y68" s="166"/>
      <c r="Z68" s="166"/>
      <c r="AA68" s="166"/>
      <c r="AB68" s="166"/>
      <c r="AC68" s="137">
        <f t="shared" si="22"/>
        <v>0</v>
      </c>
      <c r="AD68" s="167"/>
    </row>
    <row r="69" spans="2:30" outlineLevel="1" x14ac:dyDescent="0.25">
      <c r="B69" s="160" t="str">
        <f>IF(C69&gt;0,IFERROR(_xlfn.IFS(D69&lt;=DATE(YEAR('Basisdaten zum Projekt'!$E$12),MONTH('Basisdaten zum Projekt'!$E$12),1),'Basisdaten zum Projekt'!$A$12,D69&lt;=DATE(YEAR('Basisdaten zum Projekt'!$E$13),MONTH('Basisdaten zum Projekt'!$E$13),1),'Basisdaten zum Projekt'!$A$13,D69&lt;=DATE(YEAR('Basisdaten zum Projekt'!$E$14),MONTH('Basisdaten zum Projekt'!$E$14),1),'Basisdaten zum Projekt'!$A$14,D69&lt;=DATE(YEAR('Basisdaten zum Projekt'!$E$15),MONTH('Basisdaten zum Projekt'!$E$15),1),'Basisdaten zum Projekt'!$A$15,D69&lt;=DATE(YEAR('Basisdaten zum Projekt'!$E$16),MONTH('Basisdaten zum Projekt'!$E$16),1),'Basisdaten zum Projekt'!$A$16),""),"")</f>
        <v>P2</v>
      </c>
      <c r="C69" s="160">
        <f>IF(C68&gt;0,C68+1,IF(DATE(YEAR('Basisdaten zum Projekt'!$C$5),MONTH('Basisdaten zum Projekt'!$C$5),1)=D69,1,0))</f>
        <v>16</v>
      </c>
      <c r="D69" s="161">
        <f t="shared" si="23"/>
        <v>45108</v>
      </c>
      <c r="E69" s="162"/>
      <c r="F69" s="115">
        <f t="shared" si="20"/>
        <v>0</v>
      </c>
      <c r="G69" s="163"/>
      <c r="H69" s="162"/>
      <c r="I69" s="115">
        <f t="shared" si="21"/>
        <v>0</v>
      </c>
      <c r="J69" s="164"/>
      <c r="M69" s="161">
        <f t="shared" si="15"/>
        <v>45108</v>
      </c>
      <c r="N69" s="166"/>
      <c r="O69" s="166"/>
      <c r="P69" s="166"/>
      <c r="Q69" s="166"/>
      <c r="R69" s="166"/>
      <c r="S69" s="166"/>
      <c r="T69" s="166"/>
      <c r="U69" s="166"/>
      <c r="V69" s="166"/>
      <c r="W69" s="166"/>
      <c r="X69" s="166"/>
      <c r="Y69" s="166"/>
      <c r="Z69" s="166"/>
      <c r="AA69" s="166"/>
      <c r="AB69" s="166"/>
      <c r="AC69" s="137">
        <f t="shared" si="22"/>
        <v>0</v>
      </c>
      <c r="AD69" s="167"/>
    </row>
    <row r="70" spans="2:30" outlineLevel="1" x14ac:dyDescent="0.25">
      <c r="B70" s="160" t="str">
        <f>IF(C70&gt;0,IFERROR(_xlfn.IFS(D70&lt;=DATE(YEAR('Basisdaten zum Projekt'!$E$12),MONTH('Basisdaten zum Projekt'!$E$12),1),'Basisdaten zum Projekt'!$A$12,D70&lt;=DATE(YEAR('Basisdaten zum Projekt'!$E$13),MONTH('Basisdaten zum Projekt'!$E$13),1),'Basisdaten zum Projekt'!$A$13,D70&lt;=DATE(YEAR('Basisdaten zum Projekt'!$E$14),MONTH('Basisdaten zum Projekt'!$E$14),1),'Basisdaten zum Projekt'!$A$14,D70&lt;=DATE(YEAR('Basisdaten zum Projekt'!$E$15),MONTH('Basisdaten zum Projekt'!$E$15),1),'Basisdaten zum Projekt'!$A$15,D70&lt;=DATE(YEAR('Basisdaten zum Projekt'!$E$16),MONTH('Basisdaten zum Projekt'!$E$16),1),'Basisdaten zum Projekt'!$A$16),""),"")</f>
        <v>P2</v>
      </c>
      <c r="C70" s="160">
        <f>IF(C69&gt;0,C69+1,IF(DATE(YEAR('Basisdaten zum Projekt'!$C$5),MONTH('Basisdaten zum Projekt'!$C$5),1)=D70,1,0))</f>
        <v>17</v>
      </c>
      <c r="D70" s="161">
        <f t="shared" si="23"/>
        <v>45139</v>
      </c>
      <c r="E70" s="162"/>
      <c r="F70" s="115">
        <f t="shared" si="20"/>
        <v>0</v>
      </c>
      <c r="G70" s="163"/>
      <c r="H70" s="162"/>
      <c r="I70" s="115">
        <f t="shared" si="21"/>
        <v>0</v>
      </c>
      <c r="J70" s="164"/>
      <c r="M70" s="161">
        <f t="shared" si="15"/>
        <v>45139</v>
      </c>
      <c r="N70" s="166"/>
      <c r="O70" s="166"/>
      <c r="P70" s="166"/>
      <c r="Q70" s="166"/>
      <c r="R70" s="166"/>
      <c r="S70" s="166"/>
      <c r="T70" s="166"/>
      <c r="U70" s="166"/>
      <c r="V70" s="166"/>
      <c r="W70" s="166"/>
      <c r="X70" s="166"/>
      <c r="Y70" s="166"/>
      <c r="Z70" s="166"/>
      <c r="AA70" s="166"/>
      <c r="AB70" s="166"/>
      <c r="AC70" s="137">
        <f t="shared" si="22"/>
        <v>0</v>
      </c>
      <c r="AD70" s="167"/>
    </row>
    <row r="71" spans="2:30" outlineLevel="1" x14ac:dyDescent="0.25">
      <c r="B71" s="160" t="str">
        <f>IF(C71&gt;0,IFERROR(_xlfn.IFS(D71&lt;=DATE(YEAR('Basisdaten zum Projekt'!$E$12),MONTH('Basisdaten zum Projekt'!$E$12),1),'Basisdaten zum Projekt'!$A$12,D71&lt;=DATE(YEAR('Basisdaten zum Projekt'!$E$13),MONTH('Basisdaten zum Projekt'!$E$13),1),'Basisdaten zum Projekt'!$A$13,D71&lt;=DATE(YEAR('Basisdaten zum Projekt'!$E$14),MONTH('Basisdaten zum Projekt'!$E$14),1),'Basisdaten zum Projekt'!$A$14,D71&lt;=DATE(YEAR('Basisdaten zum Projekt'!$E$15),MONTH('Basisdaten zum Projekt'!$E$15),1),'Basisdaten zum Projekt'!$A$15,D71&lt;=DATE(YEAR('Basisdaten zum Projekt'!$E$16),MONTH('Basisdaten zum Projekt'!$E$16),1),'Basisdaten zum Projekt'!$A$16),""),"")</f>
        <v>P2</v>
      </c>
      <c r="C71" s="160">
        <f>IF(C70&gt;0,C70+1,IF(DATE(YEAR('Basisdaten zum Projekt'!$C$5),MONTH('Basisdaten zum Projekt'!$C$5),1)=D71,1,0))</f>
        <v>18</v>
      </c>
      <c r="D71" s="161">
        <f t="shared" si="23"/>
        <v>45170</v>
      </c>
      <c r="E71" s="162"/>
      <c r="F71" s="115">
        <f t="shared" si="20"/>
        <v>0</v>
      </c>
      <c r="G71" s="163"/>
      <c r="H71" s="162"/>
      <c r="I71" s="115">
        <f t="shared" si="21"/>
        <v>0</v>
      </c>
      <c r="J71" s="164"/>
      <c r="M71" s="161">
        <f t="shared" si="15"/>
        <v>45170</v>
      </c>
      <c r="N71" s="166"/>
      <c r="O71" s="166"/>
      <c r="P71" s="166"/>
      <c r="Q71" s="166"/>
      <c r="R71" s="166"/>
      <c r="S71" s="166"/>
      <c r="T71" s="166"/>
      <c r="U71" s="166"/>
      <c r="V71" s="166"/>
      <c r="W71" s="166"/>
      <c r="X71" s="166"/>
      <c r="Y71" s="166"/>
      <c r="Z71" s="166"/>
      <c r="AA71" s="166"/>
      <c r="AB71" s="166"/>
      <c r="AC71" s="137">
        <f t="shared" si="22"/>
        <v>0</v>
      </c>
      <c r="AD71" s="167"/>
    </row>
    <row r="72" spans="2:30" outlineLevel="1" x14ac:dyDescent="0.25">
      <c r="B72" s="160" t="str">
        <f>IF(C72&gt;0,IFERROR(_xlfn.IFS(D72&lt;=DATE(YEAR('Basisdaten zum Projekt'!$E$12),MONTH('Basisdaten zum Projekt'!$E$12),1),'Basisdaten zum Projekt'!$A$12,D72&lt;=DATE(YEAR('Basisdaten zum Projekt'!$E$13),MONTH('Basisdaten zum Projekt'!$E$13),1),'Basisdaten zum Projekt'!$A$13,D72&lt;=DATE(YEAR('Basisdaten zum Projekt'!$E$14),MONTH('Basisdaten zum Projekt'!$E$14),1),'Basisdaten zum Projekt'!$A$14,D72&lt;=DATE(YEAR('Basisdaten zum Projekt'!$E$15),MONTH('Basisdaten zum Projekt'!$E$15),1),'Basisdaten zum Projekt'!$A$15,D72&lt;=DATE(YEAR('Basisdaten zum Projekt'!$E$16),MONTH('Basisdaten zum Projekt'!$E$16),1),'Basisdaten zum Projekt'!$A$16),""),"")</f>
        <v>P2</v>
      </c>
      <c r="C72" s="160">
        <f>IF(C71&gt;0,C71+1,IF(DATE(YEAR('Basisdaten zum Projekt'!$C$5),MONTH('Basisdaten zum Projekt'!$C$5),1)=D72,1,0))</f>
        <v>19</v>
      </c>
      <c r="D72" s="161">
        <f t="shared" si="23"/>
        <v>45200</v>
      </c>
      <c r="E72" s="162"/>
      <c r="F72" s="115">
        <f t="shared" si="20"/>
        <v>0</v>
      </c>
      <c r="G72" s="163"/>
      <c r="H72" s="162"/>
      <c r="I72" s="115">
        <f t="shared" si="21"/>
        <v>0</v>
      </c>
      <c r="J72" s="164"/>
      <c r="M72" s="161">
        <f t="shared" si="15"/>
        <v>45200</v>
      </c>
      <c r="N72" s="166"/>
      <c r="O72" s="166"/>
      <c r="P72" s="166"/>
      <c r="Q72" s="166"/>
      <c r="R72" s="166"/>
      <c r="S72" s="166"/>
      <c r="T72" s="166"/>
      <c r="U72" s="166"/>
      <c r="V72" s="166"/>
      <c r="W72" s="166"/>
      <c r="X72" s="166"/>
      <c r="Y72" s="166"/>
      <c r="Z72" s="166"/>
      <c r="AA72" s="166"/>
      <c r="AB72" s="166"/>
      <c r="AC72" s="137">
        <f t="shared" si="22"/>
        <v>0</v>
      </c>
      <c r="AD72" s="167"/>
    </row>
    <row r="73" spans="2:30" outlineLevel="1" x14ac:dyDescent="0.25">
      <c r="B73" s="160" t="str">
        <f>IF(C73&gt;0,IFERROR(_xlfn.IFS(D73&lt;=DATE(YEAR('Basisdaten zum Projekt'!$E$12),MONTH('Basisdaten zum Projekt'!$E$12),1),'Basisdaten zum Projekt'!$A$12,D73&lt;=DATE(YEAR('Basisdaten zum Projekt'!$E$13),MONTH('Basisdaten zum Projekt'!$E$13),1),'Basisdaten zum Projekt'!$A$13,D73&lt;=DATE(YEAR('Basisdaten zum Projekt'!$E$14),MONTH('Basisdaten zum Projekt'!$E$14),1),'Basisdaten zum Projekt'!$A$14,D73&lt;=DATE(YEAR('Basisdaten zum Projekt'!$E$15),MONTH('Basisdaten zum Projekt'!$E$15),1),'Basisdaten zum Projekt'!$A$15,D73&lt;=DATE(YEAR('Basisdaten zum Projekt'!$E$16),MONTH('Basisdaten zum Projekt'!$E$16),1),'Basisdaten zum Projekt'!$A$16),""),"")</f>
        <v>P2</v>
      </c>
      <c r="C73" s="160">
        <f>IF(C72&gt;0,C72+1,IF(DATE(YEAR('Basisdaten zum Projekt'!$C$5),MONTH('Basisdaten zum Projekt'!$C$5),1)=D73,1,0))</f>
        <v>20</v>
      </c>
      <c r="D73" s="161">
        <f t="shared" si="23"/>
        <v>45231</v>
      </c>
      <c r="E73" s="162"/>
      <c r="F73" s="115">
        <f t="shared" si="20"/>
        <v>0</v>
      </c>
      <c r="G73" s="163"/>
      <c r="H73" s="162"/>
      <c r="I73" s="115">
        <f t="shared" si="21"/>
        <v>0</v>
      </c>
      <c r="J73" s="164"/>
      <c r="M73" s="161">
        <f t="shared" si="15"/>
        <v>45231</v>
      </c>
      <c r="N73" s="166"/>
      <c r="O73" s="166"/>
      <c r="P73" s="166"/>
      <c r="Q73" s="166"/>
      <c r="R73" s="166"/>
      <c r="S73" s="166"/>
      <c r="T73" s="166"/>
      <c r="U73" s="166"/>
      <c r="V73" s="166"/>
      <c r="W73" s="166"/>
      <c r="X73" s="166"/>
      <c r="Y73" s="166"/>
      <c r="Z73" s="166"/>
      <c r="AA73" s="166"/>
      <c r="AB73" s="166"/>
      <c r="AC73" s="137">
        <f t="shared" si="22"/>
        <v>0</v>
      </c>
      <c r="AD73" s="167"/>
    </row>
    <row r="74" spans="2:30" outlineLevel="1" x14ac:dyDescent="0.25">
      <c r="B74" s="160" t="str">
        <f>IF(C74&gt;0,IFERROR(_xlfn.IFS(D74&lt;=DATE(YEAR('Basisdaten zum Projekt'!$E$12),MONTH('Basisdaten zum Projekt'!$E$12),1),'Basisdaten zum Projekt'!$A$12,D74&lt;=DATE(YEAR('Basisdaten zum Projekt'!$E$13),MONTH('Basisdaten zum Projekt'!$E$13),1),'Basisdaten zum Projekt'!$A$13,D74&lt;=DATE(YEAR('Basisdaten zum Projekt'!$E$14),MONTH('Basisdaten zum Projekt'!$E$14),1),'Basisdaten zum Projekt'!$A$14,D74&lt;=DATE(YEAR('Basisdaten zum Projekt'!$E$15),MONTH('Basisdaten zum Projekt'!$E$15),1),'Basisdaten zum Projekt'!$A$15,D74&lt;=DATE(YEAR('Basisdaten zum Projekt'!$E$16),MONTH('Basisdaten zum Projekt'!$E$16),1),'Basisdaten zum Projekt'!$A$16),""),"")</f>
        <v>P2</v>
      </c>
      <c r="C74" s="160">
        <f>IF(C73&gt;0,C73+1,IF(DATE(YEAR('Basisdaten zum Projekt'!$C$5),MONTH('Basisdaten zum Projekt'!$C$5),1)=D74,1,0))</f>
        <v>21</v>
      </c>
      <c r="D74" s="161">
        <f t="shared" si="23"/>
        <v>45261</v>
      </c>
      <c r="E74" s="162"/>
      <c r="F74" s="115">
        <f t="shared" si="20"/>
        <v>0</v>
      </c>
      <c r="G74" s="163"/>
      <c r="H74" s="162"/>
      <c r="I74" s="115">
        <f t="shared" si="21"/>
        <v>0</v>
      </c>
      <c r="J74" s="164"/>
      <c r="M74" s="161">
        <f t="shared" si="15"/>
        <v>45261</v>
      </c>
      <c r="N74" s="166"/>
      <c r="O74" s="166"/>
      <c r="P74" s="166"/>
      <c r="Q74" s="166"/>
      <c r="R74" s="166"/>
      <c r="S74" s="166"/>
      <c r="T74" s="166"/>
      <c r="U74" s="166"/>
      <c r="V74" s="166"/>
      <c r="W74" s="166"/>
      <c r="X74" s="166"/>
      <c r="Y74" s="166"/>
      <c r="Z74" s="166"/>
      <c r="AA74" s="166"/>
      <c r="AB74" s="166"/>
      <c r="AC74" s="137">
        <f t="shared" si="22"/>
        <v>0</v>
      </c>
      <c r="AD74" s="167"/>
    </row>
    <row r="75" spans="2:30" ht="15.75" thickBot="1" x14ac:dyDescent="0.3">
      <c r="B75" s="169"/>
      <c r="C75" s="170"/>
      <c r="D75" s="171">
        <f>D74</f>
        <v>45261</v>
      </c>
      <c r="E75" s="172"/>
      <c r="F75" s="173">
        <f>SUM(F63:F74)</f>
        <v>40.3125</v>
      </c>
      <c r="G75" s="174">
        <f>SUM(G63:G74)</f>
        <v>10401.36</v>
      </c>
      <c r="H75" s="187"/>
      <c r="I75" s="173">
        <f>SUM(I63:I74)</f>
        <v>13.4375</v>
      </c>
      <c r="J75" s="174">
        <f>SUM(J63:J74)</f>
        <v>3386.5199999999995</v>
      </c>
      <c r="M75" s="171">
        <f t="shared" si="15"/>
        <v>45261</v>
      </c>
      <c r="N75" s="177">
        <f>SUM(N63:N74)</f>
        <v>0</v>
      </c>
      <c r="O75" s="177">
        <f>SUM(O63:O74)</f>
        <v>80.3</v>
      </c>
      <c r="P75" s="177">
        <f>SUM(P63:P74)</f>
        <v>80.3</v>
      </c>
      <c r="Q75" s="177">
        <f>SUM(Q63:Q74)</f>
        <v>0</v>
      </c>
      <c r="R75" s="177">
        <f>SUM(R63:R74)</f>
        <v>0</v>
      </c>
      <c r="S75" s="177">
        <f t="shared" ref="S75:AB75" si="24">SUM(S63:S74)</f>
        <v>0</v>
      </c>
      <c r="T75" s="177">
        <f t="shared" si="24"/>
        <v>0</v>
      </c>
      <c r="U75" s="177">
        <f t="shared" si="24"/>
        <v>0</v>
      </c>
      <c r="V75" s="177">
        <f t="shared" si="24"/>
        <v>0</v>
      </c>
      <c r="W75" s="177">
        <f t="shared" si="24"/>
        <v>0</v>
      </c>
      <c r="X75" s="177">
        <f t="shared" si="24"/>
        <v>0</v>
      </c>
      <c r="Y75" s="177">
        <f t="shared" si="24"/>
        <v>0</v>
      </c>
      <c r="Z75" s="177">
        <f t="shared" si="24"/>
        <v>0</v>
      </c>
      <c r="AA75" s="177">
        <f t="shared" si="24"/>
        <v>0</v>
      </c>
      <c r="AB75" s="177">
        <f t="shared" si="24"/>
        <v>0</v>
      </c>
      <c r="AC75" s="177">
        <f>SUM(AC63:AC74)</f>
        <v>160.6</v>
      </c>
      <c r="AD75" s="167"/>
    </row>
    <row r="76" spans="2:30" ht="28.5" customHeight="1" x14ac:dyDescent="0.25">
      <c r="B76" s="19"/>
      <c r="C76" s="19"/>
      <c r="N76" s="178">
        <f>IFERROR(N75/$H$6,0)</f>
        <v>0</v>
      </c>
      <c r="O76" s="178">
        <f>IFERROR(O75/$H$6,0)</f>
        <v>10.374677002583979</v>
      </c>
      <c r="P76" s="178">
        <f>IFERROR(P75/$H$6,0)</f>
        <v>10.374677002583979</v>
      </c>
      <c r="Q76" s="178">
        <f>IFERROR(Q75/$H$6,0)</f>
        <v>0</v>
      </c>
      <c r="R76" s="178">
        <f>IFERROR(R75/$H$6,0)</f>
        <v>0</v>
      </c>
      <c r="S76" s="178">
        <f t="shared" ref="S76:AB76" si="25">IFERROR(S75/$H$6,0)</f>
        <v>0</v>
      </c>
      <c r="T76" s="178">
        <f t="shared" si="25"/>
        <v>0</v>
      </c>
      <c r="U76" s="178">
        <f t="shared" si="25"/>
        <v>0</v>
      </c>
      <c r="V76" s="178">
        <f t="shared" si="25"/>
        <v>0</v>
      </c>
      <c r="W76" s="178">
        <f t="shared" si="25"/>
        <v>0</v>
      </c>
      <c r="X76" s="178">
        <f t="shared" si="25"/>
        <v>0</v>
      </c>
      <c r="Y76" s="178">
        <f t="shared" si="25"/>
        <v>0</v>
      </c>
      <c r="Z76" s="178">
        <f t="shared" si="25"/>
        <v>0</v>
      </c>
      <c r="AA76" s="178">
        <f t="shared" si="25"/>
        <v>0</v>
      </c>
      <c r="AB76" s="178">
        <f t="shared" si="25"/>
        <v>0</v>
      </c>
      <c r="AC76" s="178">
        <f>IFERROR(AC75/$H$6,0)</f>
        <v>20.749354005167959</v>
      </c>
      <c r="AD76" s="180" t="s">
        <v>370</v>
      </c>
    </row>
    <row r="77" spans="2:30" ht="15.75" thickBot="1" x14ac:dyDescent="0.3">
      <c r="B77" s="19"/>
      <c r="C77" s="19"/>
      <c r="N77" s="181"/>
      <c r="O77" s="181"/>
      <c r="P77" s="181"/>
      <c r="Q77" s="181"/>
      <c r="R77" s="181"/>
      <c r="S77" s="281"/>
      <c r="T77" s="282"/>
      <c r="U77" s="283"/>
      <c r="V77" s="283"/>
      <c r="W77" s="283"/>
      <c r="X77" s="283"/>
      <c r="Y77" s="283"/>
      <c r="Z77" s="283"/>
      <c r="AA77" s="283"/>
      <c r="AB77" s="284"/>
      <c r="AC77" s="181"/>
      <c r="AD77" s="182"/>
    </row>
    <row r="78" spans="2:30" outlineLevel="1" x14ac:dyDescent="0.25">
      <c r="B78" s="160" t="str">
        <f>IF(C78&gt;0,IFERROR(_xlfn.IFS(D78&lt;=DATE(YEAR('Basisdaten zum Projekt'!$E$12),MONTH('Basisdaten zum Projekt'!$E$12),1),'Basisdaten zum Projekt'!$A$12,D78&lt;=DATE(YEAR('Basisdaten zum Projekt'!$E$13),MONTH('Basisdaten zum Projekt'!$E$13),1),'Basisdaten zum Projekt'!$A$13,D78&lt;=DATE(YEAR('Basisdaten zum Projekt'!$E$14),MONTH('Basisdaten zum Projekt'!$E$14),1),'Basisdaten zum Projekt'!$A$14,D78&lt;=DATE(YEAR('Basisdaten zum Projekt'!$E$15),MONTH('Basisdaten zum Projekt'!$E$15),1),'Basisdaten zum Projekt'!$A$15,D78&lt;=DATE(YEAR('Basisdaten zum Projekt'!$E$16),MONTH('Basisdaten zum Projekt'!$E$16),1),'Basisdaten zum Projekt'!$A$16),""),"")</f>
        <v>P2</v>
      </c>
      <c r="C78" s="160">
        <f>IF(C74&gt;0,C74+1,IF(DATE(YEAR('Basisdaten zum Projekt'!$C$5),MONTH('Basisdaten zum Projekt'!$C$5),1)=D78,1,0))</f>
        <v>22</v>
      </c>
      <c r="D78" s="161">
        <f>DATE(YEAR(D74),MONTH(D74)+1,DAY(D74))</f>
        <v>45292</v>
      </c>
      <c r="E78" s="183"/>
      <c r="F78" s="184">
        <f t="shared" ref="F78:F89" si="26">215/12*E78</f>
        <v>0</v>
      </c>
      <c r="G78" s="185"/>
      <c r="H78" s="183"/>
      <c r="I78" s="184">
        <f t="shared" ref="I78:I89" si="27">215/12*H78</f>
        <v>0</v>
      </c>
      <c r="J78" s="186"/>
      <c r="M78" s="161">
        <f t="shared" si="15"/>
        <v>45292</v>
      </c>
      <c r="N78" s="166"/>
      <c r="O78" s="166"/>
      <c r="P78" s="166"/>
      <c r="Q78" s="166"/>
      <c r="R78" s="166"/>
      <c r="S78" s="166"/>
      <c r="T78" s="166"/>
      <c r="U78" s="166"/>
      <c r="V78" s="166"/>
      <c r="W78" s="166"/>
      <c r="X78" s="166"/>
      <c r="Y78" s="166"/>
      <c r="Z78" s="166"/>
      <c r="AA78" s="166"/>
      <c r="AB78" s="166"/>
      <c r="AC78" s="137">
        <f t="shared" ref="AC78:AC89" si="28">SUM(N78:AB78)</f>
        <v>0</v>
      </c>
      <c r="AD78" s="167"/>
    </row>
    <row r="79" spans="2:30" outlineLevel="1" x14ac:dyDescent="0.25">
      <c r="B79" s="160" t="str">
        <f>IF(C79&gt;0,IFERROR(_xlfn.IFS(D79&lt;=DATE(YEAR('Basisdaten zum Projekt'!$E$12),MONTH('Basisdaten zum Projekt'!$E$12),1),'Basisdaten zum Projekt'!$A$12,D79&lt;=DATE(YEAR('Basisdaten zum Projekt'!$E$13),MONTH('Basisdaten zum Projekt'!$E$13),1),'Basisdaten zum Projekt'!$A$13,D79&lt;=DATE(YEAR('Basisdaten zum Projekt'!$E$14),MONTH('Basisdaten zum Projekt'!$E$14),1),'Basisdaten zum Projekt'!$A$14,D79&lt;=DATE(YEAR('Basisdaten zum Projekt'!$E$15),MONTH('Basisdaten zum Projekt'!$E$15),1),'Basisdaten zum Projekt'!$A$15,D79&lt;=DATE(YEAR('Basisdaten zum Projekt'!$E$16),MONTH('Basisdaten zum Projekt'!$E$16),1),'Basisdaten zum Projekt'!$A$16),""),"")</f>
        <v>P2</v>
      </c>
      <c r="C79" s="160">
        <f>IF(C78&gt;0,C78+1,IF(DATE(YEAR('Basisdaten zum Projekt'!$C$5),MONTH('Basisdaten zum Projekt'!$C$5),1)=D79,1,0))</f>
        <v>23</v>
      </c>
      <c r="D79" s="161">
        <f t="shared" ref="D79:D89" si="29">DATE(YEAR(D78),MONTH(D78)+1,DAY(D78))</f>
        <v>45323</v>
      </c>
      <c r="E79" s="162"/>
      <c r="F79" s="115">
        <f t="shared" si="26"/>
        <v>0</v>
      </c>
      <c r="G79" s="163"/>
      <c r="H79" s="162"/>
      <c r="I79" s="115">
        <f t="shared" si="27"/>
        <v>0</v>
      </c>
      <c r="J79" s="164"/>
      <c r="M79" s="161">
        <f t="shared" si="15"/>
        <v>45323</v>
      </c>
      <c r="N79" s="166"/>
      <c r="O79" s="166"/>
      <c r="P79" s="166"/>
      <c r="Q79" s="166"/>
      <c r="R79" s="166"/>
      <c r="S79" s="166"/>
      <c r="T79" s="166"/>
      <c r="U79" s="166"/>
      <c r="V79" s="166"/>
      <c r="W79" s="166"/>
      <c r="X79" s="166"/>
      <c r="Y79" s="166"/>
      <c r="Z79" s="166"/>
      <c r="AA79" s="166"/>
      <c r="AB79" s="166"/>
      <c r="AC79" s="137">
        <f t="shared" si="28"/>
        <v>0</v>
      </c>
      <c r="AD79" s="167"/>
    </row>
    <row r="80" spans="2:30" outlineLevel="1" x14ac:dyDescent="0.25">
      <c r="B80" s="160" t="str">
        <f>IF(C80&gt;0,IFERROR(_xlfn.IFS(D80&lt;=DATE(YEAR('Basisdaten zum Projekt'!$E$12),MONTH('Basisdaten zum Projekt'!$E$12),1),'Basisdaten zum Projekt'!$A$12,D80&lt;=DATE(YEAR('Basisdaten zum Projekt'!$E$13),MONTH('Basisdaten zum Projekt'!$E$13),1),'Basisdaten zum Projekt'!$A$13,D80&lt;=DATE(YEAR('Basisdaten zum Projekt'!$E$14),MONTH('Basisdaten zum Projekt'!$E$14),1),'Basisdaten zum Projekt'!$A$14,D80&lt;=DATE(YEAR('Basisdaten zum Projekt'!$E$15),MONTH('Basisdaten zum Projekt'!$E$15),1),'Basisdaten zum Projekt'!$A$15,D80&lt;=DATE(YEAR('Basisdaten zum Projekt'!$E$16),MONTH('Basisdaten zum Projekt'!$E$16),1),'Basisdaten zum Projekt'!$A$16),""),"")</f>
        <v>P2</v>
      </c>
      <c r="C80" s="160">
        <f>IF(C79&gt;0,C79+1,IF(DATE(YEAR('Basisdaten zum Projekt'!$C$5),MONTH('Basisdaten zum Projekt'!$C$5),1)=D80,1,0))</f>
        <v>24</v>
      </c>
      <c r="D80" s="161">
        <f t="shared" si="29"/>
        <v>45352</v>
      </c>
      <c r="E80" s="162"/>
      <c r="F80" s="115">
        <f t="shared" si="26"/>
        <v>0</v>
      </c>
      <c r="G80" s="163"/>
      <c r="H80" s="162"/>
      <c r="I80" s="115">
        <f t="shared" si="27"/>
        <v>0</v>
      </c>
      <c r="J80" s="164"/>
      <c r="M80" s="161">
        <f t="shared" si="15"/>
        <v>45352</v>
      </c>
      <c r="N80" s="166"/>
      <c r="O80" s="166"/>
      <c r="P80" s="166"/>
      <c r="Q80" s="166"/>
      <c r="R80" s="166"/>
      <c r="S80" s="166"/>
      <c r="T80" s="166"/>
      <c r="U80" s="166"/>
      <c r="V80" s="166"/>
      <c r="W80" s="166"/>
      <c r="X80" s="166"/>
      <c r="Y80" s="166"/>
      <c r="Z80" s="166"/>
      <c r="AA80" s="166"/>
      <c r="AB80" s="166"/>
      <c r="AC80" s="137">
        <f t="shared" si="28"/>
        <v>0</v>
      </c>
      <c r="AD80" s="167"/>
    </row>
    <row r="81" spans="2:30" outlineLevel="1" x14ac:dyDescent="0.25">
      <c r="B81" s="160" t="str">
        <f>IF(C81&gt;0,IFERROR(_xlfn.IFS(D81&lt;=DATE(YEAR('Basisdaten zum Projekt'!$E$12),MONTH('Basisdaten zum Projekt'!$E$12),1),'Basisdaten zum Projekt'!$A$12,D81&lt;=DATE(YEAR('Basisdaten zum Projekt'!$E$13),MONTH('Basisdaten zum Projekt'!$E$13),1),'Basisdaten zum Projekt'!$A$13,D81&lt;=DATE(YEAR('Basisdaten zum Projekt'!$E$14),MONTH('Basisdaten zum Projekt'!$E$14),1),'Basisdaten zum Projekt'!$A$14,D81&lt;=DATE(YEAR('Basisdaten zum Projekt'!$E$15),MONTH('Basisdaten zum Projekt'!$E$15),1),'Basisdaten zum Projekt'!$A$15,D81&lt;=DATE(YEAR('Basisdaten zum Projekt'!$E$16),MONTH('Basisdaten zum Projekt'!$E$16),1),'Basisdaten zum Projekt'!$A$16),""),"")</f>
        <v>P2</v>
      </c>
      <c r="C81" s="160">
        <f>IF(C80&gt;0,C80+1,IF(DATE(YEAR('Basisdaten zum Projekt'!$C$5),MONTH('Basisdaten zum Projekt'!$C$5),1)=D81,1,0))</f>
        <v>25</v>
      </c>
      <c r="D81" s="161">
        <f t="shared" si="29"/>
        <v>45383</v>
      </c>
      <c r="E81" s="162"/>
      <c r="F81" s="115">
        <f t="shared" si="26"/>
        <v>0</v>
      </c>
      <c r="G81" s="163"/>
      <c r="H81" s="162"/>
      <c r="I81" s="115">
        <f t="shared" si="27"/>
        <v>0</v>
      </c>
      <c r="J81" s="164"/>
      <c r="M81" s="161">
        <f t="shared" si="15"/>
        <v>45383</v>
      </c>
      <c r="N81" s="166"/>
      <c r="O81" s="166"/>
      <c r="P81" s="166"/>
      <c r="Q81" s="166"/>
      <c r="R81" s="166"/>
      <c r="S81" s="166"/>
      <c r="T81" s="166"/>
      <c r="U81" s="166"/>
      <c r="V81" s="166"/>
      <c r="W81" s="166"/>
      <c r="X81" s="166"/>
      <c r="Y81" s="166"/>
      <c r="Z81" s="166"/>
      <c r="AA81" s="166"/>
      <c r="AB81" s="166"/>
      <c r="AC81" s="137">
        <f t="shared" si="28"/>
        <v>0</v>
      </c>
      <c r="AD81" s="167"/>
    </row>
    <row r="82" spans="2:30" outlineLevel="1" x14ac:dyDescent="0.25">
      <c r="B82" s="160" t="str">
        <f>IF(C82&gt;0,IFERROR(_xlfn.IFS(D82&lt;=DATE(YEAR('Basisdaten zum Projekt'!$E$12),MONTH('Basisdaten zum Projekt'!$E$12),1),'Basisdaten zum Projekt'!$A$12,D82&lt;=DATE(YEAR('Basisdaten zum Projekt'!$E$13),MONTH('Basisdaten zum Projekt'!$E$13),1),'Basisdaten zum Projekt'!$A$13,D82&lt;=DATE(YEAR('Basisdaten zum Projekt'!$E$14),MONTH('Basisdaten zum Projekt'!$E$14),1),'Basisdaten zum Projekt'!$A$14,D82&lt;=DATE(YEAR('Basisdaten zum Projekt'!$E$15),MONTH('Basisdaten zum Projekt'!$E$15),1),'Basisdaten zum Projekt'!$A$15,D82&lt;=DATE(YEAR('Basisdaten zum Projekt'!$E$16),MONTH('Basisdaten zum Projekt'!$E$16),1),'Basisdaten zum Projekt'!$A$16),""),"")</f>
        <v>P2</v>
      </c>
      <c r="C82" s="160">
        <f>IF(C81&gt;0,C81+1,IF(DATE(YEAR('Basisdaten zum Projekt'!$C$5),MONTH('Basisdaten zum Projekt'!$C$5),1)=D82,1,0))</f>
        <v>26</v>
      </c>
      <c r="D82" s="161">
        <f t="shared" si="29"/>
        <v>45413</v>
      </c>
      <c r="E82" s="162"/>
      <c r="F82" s="115">
        <f t="shared" si="26"/>
        <v>0</v>
      </c>
      <c r="G82" s="163"/>
      <c r="H82" s="162"/>
      <c r="I82" s="115">
        <f t="shared" si="27"/>
        <v>0</v>
      </c>
      <c r="J82" s="164"/>
      <c r="M82" s="161">
        <f t="shared" si="15"/>
        <v>45413</v>
      </c>
      <c r="N82" s="166"/>
      <c r="O82" s="166"/>
      <c r="P82" s="166"/>
      <c r="Q82" s="166"/>
      <c r="R82" s="166"/>
      <c r="S82" s="166"/>
      <c r="T82" s="166"/>
      <c r="U82" s="166"/>
      <c r="V82" s="166"/>
      <c r="W82" s="166"/>
      <c r="X82" s="166"/>
      <c r="Y82" s="166"/>
      <c r="Z82" s="166"/>
      <c r="AA82" s="166"/>
      <c r="AB82" s="166"/>
      <c r="AC82" s="137">
        <f t="shared" si="28"/>
        <v>0</v>
      </c>
      <c r="AD82" s="167"/>
    </row>
    <row r="83" spans="2:30" outlineLevel="1" x14ac:dyDescent="0.25">
      <c r="B83" s="160" t="str">
        <f>IF(C83&gt;0,IFERROR(_xlfn.IFS(D83&lt;=DATE(YEAR('Basisdaten zum Projekt'!$E$12),MONTH('Basisdaten zum Projekt'!$E$12),1),'Basisdaten zum Projekt'!$A$12,D83&lt;=DATE(YEAR('Basisdaten zum Projekt'!$E$13),MONTH('Basisdaten zum Projekt'!$E$13),1),'Basisdaten zum Projekt'!$A$13,D83&lt;=DATE(YEAR('Basisdaten zum Projekt'!$E$14),MONTH('Basisdaten zum Projekt'!$E$14),1),'Basisdaten zum Projekt'!$A$14,D83&lt;=DATE(YEAR('Basisdaten zum Projekt'!$E$15),MONTH('Basisdaten zum Projekt'!$E$15),1),'Basisdaten zum Projekt'!$A$15,D83&lt;=DATE(YEAR('Basisdaten zum Projekt'!$E$16),MONTH('Basisdaten zum Projekt'!$E$16),1),'Basisdaten zum Projekt'!$A$16),""),"")</f>
        <v>P2</v>
      </c>
      <c r="C83" s="160">
        <f>IF(C82&gt;0,C82+1,IF(DATE(YEAR('Basisdaten zum Projekt'!$C$5),MONTH('Basisdaten zum Projekt'!$C$5),1)=D83,1,0))</f>
        <v>27</v>
      </c>
      <c r="D83" s="161">
        <f t="shared" si="29"/>
        <v>45444</v>
      </c>
      <c r="E83" s="162"/>
      <c r="F83" s="115">
        <f t="shared" si="26"/>
        <v>0</v>
      </c>
      <c r="G83" s="163"/>
      <c r="H83" s="162"/>
      <c r="I83" s="115">
        <f t="shared" si="27"/>
        <v>0</v>
      </c>
      <c r="J83" s="164"/>
      <c r="M83" s="161">
        <f t="shared" si="15"/>
        <v>45444</v>
      </c>
      <c r="N83" s="166"/>
      <c r="O83" s="166"/>
      <c r="P83" s="166"/>
      <c r="Q83" s="166"/>
      <c r="R83" s="166"/>
      <c r="S83" s="166"/>
      <c r="T83" s="166"/>
      <c r="U83" s="166"/>
      <c r="V83" s="166"/>
      <c r="W83" s="166"/>
      <c r="X83" s="166"/>
      <c r="Y83" s="166"/>
      <c r="Z83" s="166"/>
      <c r="AA83" s="166"/>
      <c r="AB83" s="166"/>
      <c r="AC83" s="137">
        <f t="shared" si="28"/>
        <v>0</v>
      </c>
      <c r="AD83" s="167"/>
    </row>
    <row r="84" spans="2:30" outlineLevel="1" x14ac:dyDescent="0.25">
      <c r="B84" s="160" t="str">
        <f>IF(C84&gt;0,IFERROR(_xlfn.IFS(D84&lt;=DATE(YEAR('Basisdaten zum Projekt'!$E$12),MONTH('Basisdaten zum Projekt'!$E$12),1),'Basisdaten zum Projekt'!$A$12,D84&lt;=DATE(YEAR('Basisdaten zum Projekt'!$E$13),MONTH('Basisdaten zum Projekt'!$E$13),1),'Basisdaten zum Projekt'!$A$13,D84&lt;=DATE(YEAR('Basisdaten zum Projekt'!$E$14),MONTH('Basisdaten zum Projekt'!$E$14),1),'Basisdaten zum Projekt'!$A$14,D84&lt;=DATE(YEAR('Basisdaten zum Projekt'!$E$15),MONTH('Basisdaten zum Projekt'!$E$15),1),'Basisdaten zum Projekt'!$A$15,D84&lt;=DATE(YEAR('Basisdaten zum Projekt'!$E$16),MONTH('Basisdaten zum Projekt'!$E$16),1),'Basisdaten zum Projekt'!$A$16),""),"")</f>
        <v>P2</v>
      </c>
      <c r="C84" s="160">
        <f>IF(C83&gt;0,C83+1,IF(DATE(YEAR('Basisdaten zum Projekt'!$C$5),MONTH('Basisdaten zum Projekt'!$C$5),1)=D84,1,0))</f>
        <v>28</v>
      </c>
      <c r="D84" s="161">
        <f t="shared" si="29"/>
        <v>45474</v>
      </c>
      <c r="E84" s="162"/>
      <c r="F84" s="115">
        <f t="shared" si="26"/>
        <v>0</v>
      </c>
      <c r="G84" s="163"/>
      <c r="H84" s="162"/>
      <c r="I84" s="115">
        <f t="shared" si="27"/>
        <v>0</v>
      </c>
      <c r="J84" s="164"/>
      <c r="M84" s="161">
        <f t="shared" si="15"/>
        <v>45474</v>
      </c>
      <c r="N84" s="166"/>
      <c r="O84" s="166"/>
      <c r="P84" s="166"/>
      <c r="Q84" s="166"/>
      <c r="R84" s="166"/>
      <c r="S84" s="166"/>
      <c r="T84" s="166"/>
      <c r="U84" s="166"/>
      <c r="V84" s="166"/>
      <c r="W84" s="166"/>
      <c r="X84" s="166"/>
      <c r="Y84" s="166"/>
      <c r="Z84" s="166"/>
      <c r="AA84" s="166"/>
      <c r="AB84" s="166"/>
      <c r="AC84" s="137">
        <f t="shared" si="28"/>
        <v>0</v>
      </c>
      <c r="AD84" s="167"/>
    </row>
    <row r="85" spans="2:30" outlineLevel="1" x14ac:dyDescent="0.25">
      <c r="B85" s="160" t="str">
        <f>IF(C85&gt;0,IFERROR(_xlfn.IFS(D85&lt;=DATE(YEAR('Basisdaten zum Projekt'!$E$12),MONTH('Basisdaten zum Projekt'!$E$12),1),'Basisdaten zum Projekt'!$A$12,D85&lt;=DATE(YEAR('Basisdaten zum Projekt'!$E$13),MONTH('Basisdaten zum Projekt'!$E$13),1),'Basisdaten zum Projekt'!$A$13,D85&lt;=DATE(YEAR('Basisdaten zum Projekt'!$E$14),MONTH('Basisdaten zum Projekt'!$E$14),1),'Basisdaten zum Projekt'!$A$14,D85&lt;=DATE(YEAR('Basisdaten zum Projekt'!$E$15),MONTH('Basisdaten zum Projekt'!$E$15),1),'Basisdaten zum Projekt'!$A$15,D85&lt;=DATE(YEAR('Basisdaten zum Projekt'!$E$16),MONTH('Basisdaten zum Projekt'!$E$16),1),'Basisdaten zum Projekt'!$A$16),""),"")</f>
        <v>P2</v>
      </c>
      <c r="C85" s="160">
        <f>IF(C84&gt;0,C84+1,IF(DATE(YEAR('Basisdaten zum Projekt'!$C$5),MONTH('Basisdaten zum Projekt'!$C$5),1)=D85,1,0))</f>
        <v>29</v>
      </c>
      <c r="D85" s="161">
        <f t="shared" si="29"/>
        <v>45505</v>
      </c>
      <c r="E85" s="162"/>
      <c r="F85" s="115">
        <f t="shared" si="26"/>
        <v>0</v>
      </c>
      <c r="G85" s="163"/>
      <c r="H85" s="162"/>
      <c r="I85" s="115">
        <f t="shared" si="27"/>
        <v>0</v>
      </c>
      <c r="J85" s="164"/>
      <c r="M85" s="161">
        <f t="shared" si="15"/>
        <v>45505</v>
      </c>
      <c r="N85" s="166"/>
      <c r="O85" s="166"/>
      <c r="P85" s="166"/>
      <c r="Q85" s="166"/>
      <c r="R85" s="166"/>
      <c r="S85" s="166"/>
      <c r="T85" s="166"/>
      <c r="U85" s="166"/>
      <c r="V85" s="166"/>
      <c r="W85" s="166"/>
      <c r="X85" s="166"/>
      <c r="Y85" s="166"/>
      <c r="Z85" s="166"/>
      <c r="AA85" s="166"/>
      <c r="AB85" s="166"/>
      <c r="AC85" s="137">
        <f t="shared" si="28"/>
        <v>0</v>
      </c>
      <c r="AD85" s="167"/>
    </row>
    <row r="86" spans="2:30" outlineLevel="1" x14ac:dyDescent="0.25">
      <c r="B86" s="160" t="str">
        <f>IF(C86&gt;0,IFERROR(_xlfn.IFS(D86&lt;=DATE(YEAR('Basisdaten zum Projekt'!$E$12),MONTH('Basisdaten zum Projekt'!$E$12),1),'Basisdaten zum Projekt'!$A$12,D86&lt;=DATE(YEAR('Basisdaten zum Projekt'!$E$13),MONTH('Basisdaten zum Projekt'!$E$13),1),'Basisdaten zum Projekt'!$A$13,D86&lt;=DATE(YEAR('Basisdaten zum Projekt'!$E$14),MONTH('Basisdaten zum Projekt'!$E$14),1),'Basisdaten zum Projekt'!$A$14,D86&lt;=DATE(YEAR('Basisdaten zum Projekt'!$E$15),MONTH('Basisdaten zum Projekt'!$E$15),1),'Basisdaten zum Projekt'!$A$15,D86&lt;=DATE(YEAR('Basisdaten zum Projekt'!$E$16),MONTH('Basisdaten zum Projekt'!$E$16),1),'Basisdaten zum Projekt'!$A$16),""),"")</f>
        <v>P2</v>
      </c>
      <c r="C86" s="160">
        <f>IF(C85&gt;0,C85+1,IF(DATE(YEAR('Basisdaten zum Projekt'!$C$5),MONTH('Basisdaten zum Projekt'!$C$5),1)=D86,1,0))</f>
        <v>30</v>
      </c>
      <c r="D86" s="161">
        <f t="shared" si="29"/>
        <v>45536</v>
      </c>
      <c r="E86" s="162"/>
      <c r="F86" s="115">
        <f t="shared" si="26"/>
        <v>0</v>
      </c>
      <c r="G86" s="163"/>
      <c r="H86" s="162"/>
      <c r="I86" s="115">
        <f t="shared" si="27"/>
        <v>0</v>
      </c>
      <c r="J86" s="164"/>
      <c r="M86" s="161">
        <f t="shared" si="15"/>
        <v>45536</v>
      </c>
      <c r="N86" s="166"/>
      <c r="O86" s="166"/>
      <c r="P86" s="166"/>
      <c r="Q86" s="166"/>
      <c r="R86" s="166"/>
      <c r="S86" s="166"/>
      <c r="T86" s="166"/>
      <c r="U86" s="166"/>
      <c r="V86" s="166"/>
      <c r="W86" s="166"/>
      <c r="X86" s="166"/>
      <c r="Y86" s="166"/>
      <c r="Z86" s="166"/>
      <c r="AA86" s="166"/>
      <c r="AB86" s="166"/>
      <c r="AC86" s="137">
        <f t="shared" si="28"/>
        <v>0</v>
      </c>
      <c r="AD86" s="167"/>
    </row>
    <row r="87" spans="2:30" outlineLevel="1" x14ac:dyDescent="0.25">
      <c r="B87" s="160" t="str">
        <f>IF(C87&gt;0,IFERROR(_xlfn.IFS(D87&lt;=DATE(YEAR('Basisdaten zum Projekt'!$E$12),MONTH('Basisdaten zum Projekt'!$E$12),1),'Basisdaten zum Projekt'!$A$12,D87&lt;=DATE(YEAR('Basisdaten zum Projekt'!$E$13),MONTH('Basisdaten zum Projekt'!$E$13),1),'Basisdaten zum Projekt'!$A$13,D87&lt;=DATE(YEAR('Basisdaten zum Projekt'!$E$14),MONTH('Basisdaten zum Projekt'!$E$14),1),'Basisdaten zum Projekt'!$A$14,D87&lt;=DATE(YEAR('Basisdaten zum Projekt'!$E$15),MONTH('Basisdaten zum Projekt'!$E$15),1),'Basisdaten zum Projekt'!$A$15,D87&lt;=DATE(YEAR('Basisdaten zum Projekt'!$E$16),MONTH('Basisdaten zum Projekt'!$E$16),1),'Basisdaten zum Projekt'!$A$16),""),"")</f>
        <v>P2</v>
      </c>
      <c r="C87" s="160">
        <f>IF(C86&gt;0,C86+1,IF(DATE(YEAR('Basisdaten zum Projekt'!$C$5),MONTH('Basisdaten zum Projekt'!$C$5),1)=D87,1,0))</f>
        <v>31</v>
      </c>
      <c r="D87" s="161">
        <f t="shared" si="29"/>
        <v>45566</v>
      </c>
      <c r="E87" s="162"/>
      <c r="F87" s="115">
        <f t="shared" si="26"/>
        <v>0</v>
      </c>
      <c r="G87" s="163"/>
      <c r="H87" s="162"/>
      <c r="I87" s="115">
        <f t="shared" si="27"/>
        <v>0</v>
      </c>
      <c r="J87" s="164"/>
      <c r="M87" s="161">
        <f t="shared" si="15"/>
        <v>45566</v>
      </c>
      <c r="N87" s="166"/>
      <c r="O87" s="166"/>
      <c r="P87" s="166"/>
      <c r="Q87" s="166"/>
      <c r="R87" s="166"/>
      <c r="S87" s="166"/>
      <c r="T87" s="166"/>
      <c r="U87" s="166"/>
      <c r="V87" s="166"/>
      <c r="W87" s="166"/>
      <c r="X87" s="166"/>
      <c r="Y87" s="166"/>
      <c r="Z87" s="166"/>
      <c r="AA87" s="166"/>
      <c r="AB87" s="166"/>
      <c r="AC87" s="137">
        <f t="shared" si="28"/>
        <v>0</v>
      </c>
      <c r="AD87" s="167"/>
    </row>
    <row r="88" spans="2:30" outlineLevel="1" x14ac:dyDescent="0.25">
      <c r="B88" s="160" t="str">
        <f>IF(C88&gt;0,IFERROR(_xlfn.IFS(D88&lt;=DATE(YEAR('Basisdaten zum Projekt'!$E$12),MONTH('Basisdaten zum Projekt'!$E$12),1),'Basisdaten zum Projekt'!$A$12,D88&lt;=DATE(YEAR('Basisdaten zum Projekt'!$E$13),MONTH('Basisdaten zum Projekt'!$E$13),1),'Basisdaten zum Projekt'!$A$13,D88&lt;=DATE(YEAR('Basisdaten zum Projekt'!$E$14),MONTH('Basisdaten zum Projekt'!$E$14),1),'Basisdaten zum Projekt'!$A$14,D88&lt;=DATE(YEAR('Basisdaten zum Projekt'!$E$15),MONTH('Basisdaten zum Projekt'!$E$15),1),'Basisdaten zum Projekt'!$A$15,D88&lt;=DATE(YEAR('Basisdaten zum Projekt'!$E$16),MONTH('Basisdaten zum Projekt'!$E$16),1),'Basisdaten zum Projekt'!$A$16),""),"")</f>
        <v>P2</v>
      </c>
      <c r="C88" s="160">
        <f>IF(C87&gt;0,C87+1,IF(DATE(YEAR('Basisdaten zum Projekt'!$C$5),MONTH('Basisdaten zum Projekt'!$C$5),1)=D88,1,0))</f>
        <v>32</v>
      </c>
      <c r="D88" s="161">
        <f t="shared" si="29"/>
        <v>45597</v>
      </c>
      <c r="E88" s="162"/>
      <c r="F88" s="115">
        <f t="shared" si="26"/>
        <v>0</v>
      </c>
      <c r="G88" s="163"/>
      <c r="H88" s="162"/>
      <c r="I88" s="115">
        <f t="shared" si="27"/>
        <v>0</v>
      </c>
      <c r="J88" s="164"/>
      <c r="M88" s="161">
        <f t="shared" si="15"/>
        <v>45597</v>
      </c>
      <c r="N88" s="166"/>
      <c r="O88" s="166"/>
      <c r="P88" s="166"/>
      <c r="Q88" s="166"/>
      <c r="R88" s="166"/>
      <c r="S88" s="166"/>
      <c r="T88" s="166"/>
      <c r="U88" s="166"/>
      <c r="V88" s="166"/>
      <c r="W88" s="166"/>
      <c r="X88" s="166"/>
      <c r="Y88" s="166"/>
      <c r="Z88" s="166"/>
      <c r="AA88" s="166"/>
      <c r="AB88" s="166"/>
      <c r="AC88" s="137">
        <f t="shared" si="28"/>
        <v>0</v>
      </c>
      <c r="AD88" s="167"/>
    </row>
    <row r="89" spans="2:30" outlineLevel="1" x14ac:dyDescent="0.25">
      <c r="B89" s="160" t="str">
        <f>IF(C89&gt;0,IFERROR(_xlfn.IFS(D89&lt;=DATE(YEAR('Basisdaten zum Projekt'!$E$12),MONTH('Basisdaten zum Projekt'!$E$12),1),'Basisdaten zum Projekt'!$A$12,D89&lt;=DATE(YEAR('Basisdaten zum Projekt'!$E$13),MONTH('Basisdaten zum Projekt'!$E$13),1),'Basisdaten zum Projekt'!$A$13,D89&lt;=DATE(YEAR('Basisdaten zum Projekt'!$E$14),MONTH('Basisdaten zum Projekt'!$E$14),1),'Basisdaten zum Projekt'!$A$14,D89&lt;=DATE(YEAR('Basisdaten zum Projekt'!$E$15),MONTH('Basisdaten zum Projekt'!$E$15),1),'Basisdaten zum Projekt'!$A$15,D89&lt;=DATE(YEAR('Basisdaten zum Projekt'!$E$16),MONTH('Basisdaten zum Projekt'!$E$16),1),'Basisdaten zum Projekt'!$A$16),""),"")</f>
        <v>P2</v>
      </c>
      <c r="C89" s="160">
        <f>IF(C88&gt;0,C88+1,IF(DATE(YEAR('Basisdaten zum Projekt'!$C$5),MONTH('Basisdaten zum Projekt'!$C$5),1)=D89,1,0))</f>
        <v>33</v>
      </c>
      <c r="D89" s="161">
        <f t="shared" si="29"/>
        <v>45627</v>
      </c>
      <c r="E89" s="162"/>
      <c r="F89" s="115">
        <f t="shared" si="26"/>
        <v>0</v>
      </c>
      <c r="G89" s="163"/>
      <c r="H89" s="162"/>
      <c r="I89" s="115">
        <f t="shared" si="27"/>
        <v>0</v>
      </c>
      <c r="J89" s="164"/>
      <c r="M89" s="161">
        <f t="shared" si="15"/>
        <v>45627</v>
      </c>
      <c r="N89" s="166"/>
      <c r="O89" s="166"/>
      <c r="P89" s="166"/>
      <c r="Q89" s="166"/>
      <c r="R89" s="166"/>
      <c r="S89" s="166"/>
      <c r="T89" s="166"/>
      <c r="U89" s="166"/>
      <c r="V89" s="166"/>
      <c r="W89" s="166"/>
      <c r="X89" s="166"/>
      <c r="Y89" s="166"/>
      <c r="Z89" s="166"/>
      <c r="AA89" s="166"/>
      <c r="AB89" s="166"/>
      <c r="AC89" s="137">
        <f t="shared" si="28"/>
        <v>0</v>
      </c>
      <c r="AD89" s="167"/>
    </row>
    <row r="90" spans="2:30" ht="15.75" thickBot="1" x14ac:dyDescent="0.3">
      <c r="B90" s="169"/>
      <c r="C90" s="170"/>
      <c r="D90" s="171">
        <f>D89</f>
        <v>45627</v>
      </c>
      <c r="E90" s="172"/>
      <c r="F90" s="173">
        <f>SUM(F78:F89)</f>
        <v>0</v>
      </c>
      <c r="G90" s="174">
        <f>SUM(G78:G89)</f>
        <v>0</v>
      </c>
      <c r="H90" s="187"/>
      <c r="I90" s="173">
        <f>SUM(I78:I89)</f>
        <v>0</v>
      </c>
      <c r="J90" s="174">
        <f>SUM(J78:J89)</f>
        <v>0</v>
      </c>
      <c r="M90" s="171">
        <f t="shared" si="15"/>
        <v>45627</v>
      </c>
      <c r="N90" s="177">
        <f>SUM(N78:N89)</f>
        <v>0</v>
      </c>
      <c r="O90" s="177">
        <f>SUM(O78:O89)</f>
        <v>0</v>
      </c>
      <c r="P90" s="177">
        <f>SUM(P78:P89)</f>
        <v>0</v>
      </c>
      <c r="Q90" s="177">
        <f>SUM(Q78:Q89)</f>
        <v>0</v>
      </c>
      <c r="R90" s="177">
        <f>SUM(R78:R89)</f>
        <v>0</v>
      </c>
      <c r="S90" s="177">
        <f t="shared" ref="S90:AB90" si="30">SUM(S78:S89)</f>
        <v>0</v>
      </c>
      <c r="T90" s="177">
        <f t="shared" si="30"/>
        <v>0</v>
      </c>
      <c r="U90" s="177">
        <f t="shared" si="30"/>
        <v>0</v>
      </c>
      <c r="V90" s="177">
        <f t="shared" si="30"/>
        <v>0</v>
      </c>
      <c r="W90" s="177">
        <f t="shared" si="30"/>
        <v>0</v>
      </c>
      <c r="X90" s="177">
        <f t="shared" si="30"/>
        <v>0</v>
      </c>
      <c r="Y90" s="177">
        <f t="shared" si="30"/>
        <v>0</v>
      </c>
      <c r="Z90" s="177">
        <f t="shared" si="30"/>
        <v>0</v>
      </c>
      <c r="AA90" s="177">
        <f t="shared" si="30"/>
        <v>0</v>
      </c>
      <c r="AB90" s="177">
        <f t="shared" si="30"/>
        <v>0</v>
      </c>
      <c r="AC90" s="177">
        <f>SUM(AC78:AC89)</f>
        <v>0</v>
      </c>
      <c r="AD90" s="167"/>
    </row>
    <row r="91" spans="2:30" ht="28.5" customHeight="1" x14ac:dyDescent="0.25">
      <c r="B91" s="19"/>
      <c r="C91" s="19"/>
      <c r="N91" s="178">
        <f>IFERROR(N90/$H$6,0)</f>
        <v>0</v>
      </c>
      <c r="O91" s="178">
        <f>IFERROR(O90/$H$6,0)</f>
        <v>0</v>
      </c>
      <c r="P91" s="178">
        <f>IFERROR(P90/$H$6,0)</f>
        <v>0</v>
      </c>
      <c r="Q91" s="178">
        <f>IFERROR(Q90/$H$6,0)</f>
        <v>0</v>
      </c>
      <c r="R91" s="178">
        <f>IFERROR(R90/$H$6,0)</f>
        <v>0</v>
      </c>
      <c r="S91" s="178">
        <f t="shared" ref="S91:AB91" si="31">IFERROR(S90/$H$6,0)</f>
        <v>0</v>
      </c>
      <c r="T91" s="178">
        <f t="shared" si="31"/>
        <v>0</v>
      </c>
      <c r="U91" s="178">
        <f t="shared" si="31"/>
        <v>0</v>
      </c>
      <c r="V91" s="178">
        <f t="shared" si="31"/>
        <v>0</v>
      </c>
      <c r="W91" s="178">
        <f t="shared" si="31"/>
        <v>0</v>
      </c>
      <c r="X91" s="178">
        <f t="shared" si="31"/>
        <v>0</v>
      </c>
      <c r="Y91" s="178">
        <f t="shared" si="31"/>
        <v>0</v>
      </c>
      <c r="Z91" s="178">
        <f t="shared" si="31"/>
        <v>0</v>
      </c>
      <c r="AA91" s="178">
        <f t="shared" si="31"/>
        <v>0</v>
      </c>
      <c r="AB91" s="178">
        <f t="shared" si="31"/>
        <v>0</v>
      </c>
      <c r="AC91" s="178">
        <f>IFERROR(AC90/$H$6,0)</f>
        <v>0</v>
      </c>
      <c r="AD91" s="180" t="s">
        <v>370</v>
      </c>
    </row>
    <row r="92" spans="2:30" ht="15.75" thickBot="1" x14ac:dyDescent="0.3">
      <c r="B92" s="19"/>
      <c r="C92" s="19"/>
      <c r="N92" s="181"/>
      <c r="O92" s="181"/>
      <c r="P92" s="181"/>
      <c r="Q92" s="181"/>
      <c r="R92" s="181"/>
      <c r="S92" s="281"/>
      <c r="T92" s="282"/>
      <c r="U92" s="283"/>
      <c r="V92" s="283"/>
      <c r="W92" s="283"/>
      <c r="X92" s="283"/>
      <c r="Y92" s="283"/>
      <c r="Z92" s="283"/>
      <c r="AA92" s="283"/>
      <c r="AB92" s="284"/>
      <c r="AC92" s="181"/>
      <c r="AD92" s="182"/>
    </row>
    <row r="93" spans="2:30" outlineLevel="1" x14ac:dyDescent="0.25">
      <c r="B93" s="160" t="str">
        <f>IF(C93&gt;0,IFERROR(_xlfn.IFS(D93&lt;=DATE(YEAR('Basisdaten zum Projekt'!$E$12),MONTH('Basisdaten zum Projekt'!$E$12),1),'Basisdaten zum Projekt'!$A$12,D93&lt;=DATE(YEAR('Basisdaten zum Projekt'!$E$13),MONTH('Basisdaten zum Projekt'!$E$13),1),'Basisdaten zum Projekt'!$A$13,D93&lt;=DATE(YEAR('Basisdaten zum Projekt'!$E$14),MONTH('Basisdaten zum Projekt'!$E$14),1),'Basisdaten zum Projekt'!$A$14,D93&lt;=DATE(YEAR('Basisdaten zum Projekt'!$E$15),MONTH('Basisdaten zum Projekt'!$E$15),1),'Basisdaten zum Projekt'!$A$15,D93&lt;=DATE(YEAR('Basisdaten zum Projekt'!$E$16),MONTH('Basisdaten zum Projekt'!$E$16),1),'Basisdaten zum Projekt'!$A$16),""),"")</f>
        <v>P2</v>
      </c>
      <c r="C93" s="160">
        <f>IF(C89&gt;0,C89+1,IF(DATE(YEAR('Basisdaten zum Projekt'!$C$5),MONTH('Basisdaten zum Projekt'!$C$5),1)=D93,1,0))</f>
        <v>34</v>
      </c>
      <c r="D93" s="161">
        <f>DATE(YEAR(D89),MONTH(D89)+1,DAY(D89))</f>
        <v>45658</v>
      </c>
      <c r="E93" s="183"/>
      <c r="F93" s="184">
        <f t="shared" ref="F93:F104" si="32">215/12*E93</f>
        <v>0</v>
      </c>
      <c r="G93" s="185"/>
      <c r="H93" s="183"/>
      <c r="I93" s="184">
        <f t="shared" ref="I93:I104" si="33">215/12*H93</f>
        <v>0</v>
      </c>
      <c r="J93" s="186"/>
      <c r="M93" s="161">
        <f t="shared" si="15"/>
        <v>45658</v>
      </c>
      <c r="N93" s="166"/>
      <c r="O93" s="166"/>
      <c r="P93" s="166"/>
      <c r="Q93" s="166"/>
      <c r="R93" s="166"/>
      <c r="S93" s="166"/>
      <c r="T93" s="166"/>
      <c r="U93" s="166"/>
      <c r="V93" s="166"/>
      <c r="W93" s="166"/>
      <c r="X93" s="166"/>
      <c r="Y93" s="166"/>
      <c r="Z93" s="166"/>
      <c r="AA93" s="166"/>
      <c r="AB93" s="166"/>
      <c r="AC93" s="137">
        <f t="shared" ref="AC93:AC104" si="34">SUM(N93:AB93)</f>
        <v>0</v>
      </c>
      <c r="AD93" s="167"/>
    </row>
    <row r="94" spans="2:30" outlineLevel="1" x14ac:dyDescent="0.25">
      <c r="B94" s="160" t="str">
        <f>IF(C94&gt;0,IFERROR(_xlfn.IFS(D94&lt;=DATE(YEAR('Basisdaten zum Projekt'!$E$12),MONTH('Basisdaten zum Projekt'!$E$12),1),'Basisdaten zum Projekt'!$A$12,D94&lt;=DATE(YEAR('Basisdaten zum Projekt'!$E$13),MONTH('Basisdaten zum Projekt'!$E$13),1),'Basisdaten zum Projekt'!$A$13,D94&lt;=DATE(YEAR('Basisdaten zum Projekt'!$E$14),MONTH('Basisdaten zum Projekt'!$E$14),1),'Basisdaten zum Projekt'!$A$14,D94&lt;=DATE(YEAR('Basisdaten zum Projekt'!$E$15),MONTH('Basisdaten zum Projekt'!$E$15),1),'Basisdaten zum Projekt'!$A$15,D94&lt;=DATE(YEAR('Basisdaten zum Projekt'!$E$16),MONTH('Basisdaten zum Projekt'!$E$16),1),'Basisdaten zum Projekt'!$A$16),""),"")</f>
        <v>P2</v>
      </c>
      <c r="C94" s="160">
        <f>IF(C93&gt;0,C93+1,IF(DATE(YEAR('Basisdaten zum Projekt'!$C$5),MONTH('Basisdaten zum Projekt'!$C$5),1)=D94,1,0))</f>
        <v>35</v>
      </c>
      <c r="D94" s="161">
        <f t="shared" ref="D94:D104" si="35">DATE(YEAR(D93),MONTH(D93)+1,DAY(D93))</f>
        <v>45689</v>
      </c>
      <c r="E94" s="162"/>
      <c r="F94" s="115">
        <f t="shared" si="32"/>
        <v>0</v>
      </c>
      <c r="G94" s="163"/>
      <c r="H94" s="162"/>
      <c r="I94" s="115">
        <f t="shared" si="33"/>
        <v>0</v>
      </c>
      <c r="J94" s="164"/>
      <c r="M94" s="161">
        <f t="shared" si="15"/>
        <v>45689</v>
      </c>
      <c r="N94" s="166"/>
      <c r="O94" s="166"/>
      <c r="P94" s="166"/>
      <c r="Q94" s="166"/>
      <c r="R94" s="166"/>
      <c r="S94" s="166"/>
      <c r="T94" s="166"/>
      <c r="U94" s="166"/>
      <c r="V94" s="166"/>
      <c r="W94" s="166"/>
      <c r="X94" s="166"/>
      <c r="Y94" s="166"/>
      <c r="Z94" s="166"/>
      <c r="AA94" s="166"/>
      <c r="AB94" s="166"/>
      <c r="AC94" s="137">
        <f t="shared" si="34"/>
        <v>0</v>
      </c>
      <c r="AD94" s="167"/>
    </row>
    <row r="95" spans="2:30" outlineLevel="1" x14ac:dyDescent="0.25">
      <c r="B95" s="160" t="str">
        <f>IF(C95&gt;0,IFERROR(_xlfn.IFS(D95&lt;=DATE(YEAR('Basisdaten zum Projekt'!$E$12),MONTH('Basisdaten zum Projekt'!$E$12),1),'Basisdaten zum Projekt'!$A$12,D95&lt;=DATE(YEAR('Basisdaten zum Projekt'!$E$13),MONTH('Basisdaten zum Projekt'!$E$13),1),'Basisdaten zum Projekt'!$A$13,D95&lt;=DATE(YEAR('Basisdaten zum Projekt'!$E$14),MONTH('Basisdaten zum Projekt'!$E$14),1),'Basisdaten zum Projekt'!$A$14,D95&lt;=DATE(YEAR('Basisdaten zum Projekt'!$E$15),MONTH('Basisdaten zum Projekt'!$E$15),1),'Basisdaten zum Projekt'!$A$15,D95&lt;=DATE(YEAR('Basisdaten zum Projekt'!$E$16),MONTH('Basisdaten zum Projekt'!$E$16),1),'Basisdaten zum Projekt'!$A$16),""),"")</f>
        <v>P2</v>
      </c>
      <c r="C95" s="160">
        <f>IF(C94&gt;0,C94+1,IF(DATE(YEAR('Basisdaten zum Projekt'!$C$5),MONTH('Basisdaten zum Projekt'!$C$5),1)=D95,1,0))</f>
        <v>36</v>
      </c>
      <c r="D95" s="161">
        <f t="shared" si="35"/>
        <v>45717</v>
      </c>
      <c r="E95" s="162"/>
      <c r="F95" s="115">
        <f t="shared" si="32"/>
        <v>0</v>
      </c>
      <c r="G95" s="163"/>
      <c r="H95" s="162"/>
      <c r="I95" s="115">
        <f t="shared" si="33"/>
        <v>0</v>
      </c>
      <c r="J95" s="164"/>
      <c r="M95" s="161">
        <f t="shared" si="15"/>
        <v>45717</v>
      </c>
      <c r="N95" s="166"/>
      <c r="O95" s="166"/>
      <c r="P95" s="166"/>
      <c r="Q95" s="166"/>
      <c r="R95" s="166"/>
      <c r="S95" s="166"/>
      <c r="T95" s="166"/>
      <c r="U95" s="166"/>
      <c r="V95" s="166"/>
      <c r="W95" s="166"/>
      <c r="X95" s="166"/>
      <c r="Y95" s="166"/>
      <c r="Z95" s="166"/>
      <c r="AA95" s="166"/>
      <c r="AB95" s="166"/>
      <c r="AC95" s="137">
        <f t="shared" si="34"/>
        <v>0</v>
      </c>
      <c r="AD95" s="167"/>
    </row>
    <row r="96" spans="2:30" outlineLevel="1" x14ac:dyDescent="0.25">
      <c r="B96" s="160" t="str">
        <f>IF(C96&gt;0,IFERROR(_xlfn.IFS(D96&lt;=DATE(YEAR('Basisdaten zum Projekt'!$E$12),MONTH('Basisdaten zum Projekt'!$E$12),1),'Basisdaten zum Projekt'!$A$12,D96&lt;=DATE(YEAR('Basisdaten zum Projekt'!$E$13),MONTH('Basisdaten zum Projekt'!$E$13),1),'Basisdaten zum Projekt'!$A$13,D96&lt;=DATE(YEAR('Basisdaten zum Projekt'!$E$14),MONTH('Basisdaten zum Projekt'!$E$14),1),'Basisdaten zum Projekt'!$A$14,D96&lt;=DATE(YEAR('Basisdaten zum Projekt'!$E$15),MONTH('Basisdaten zum Projekt'!$E$15),1),'Basisdaten zum Projekt'!$A$15,D96&lt;=DATE(YEAR('Basisdaten zum Projekt'!$E$16),MONTH('Basisdaten zum Projekt'!$E$16),1),'Basisdaten zum Projekt'!$A$16),""),"")</f>
        <v/>
      </c>
      <c r="C96" s="160">
        <f>IF(C95&gt;0,C95+1,IF(DATE(YEAR('Basisdaten zum Projekt'!$C$5),MONTH('Basisdaten zum Projekt'!$C$5),1)=D96,1,0))</f>
        <v>37</v>
      </c>
      <c r="D96" s="161">
        <f t="shared" si="35"/>
        <v>45748</v>
      </c>
      <c r="E96" s="162"/>
      <c r="F96" s="115">
        <f t="shared" si="32"/>
        <v>0</v>
      </c>
      <c r="G96" s="163"/>
      <c r="H96" s="162"/>
      <c r="I96" s="115">
        <f t="shared" si="33"/>
        <v>0</v>
      </c>
      <c r="J96" s="164"/>
      <c r="M96" s="161">
        <f t="shared" si="15"/>
        <v>45748</v>
      </c>
      <c r="N96" s="166"/>
      <c r="O96" s="166"/>
      <c r="P96" s="166"/>
      <c r="Q96" s="166"/>
      <c r="R96" s="166"/>
      <c r="S96" s="166"/>
      <c r="T96" s="166"/>
      <c r="U96" s="166"/>
      <c r="V96" s="166"/>
      <c r="W96" s="166"/>
      <c r="X96" s="166"/>
      <c r="Y96" s="166"/>
      <c r="Z96" s="166"/>
      <c r="AA96" s="166"/>
      <c r="AB96" s="166"/>
      <c r="AC96" s="137">
        <f t="shared" si="34"/>
        <v>0</v>
      </c>
      <c r="AD96" s="167"/>
    </row>
    <row r="97" spans="2:30" outlineLevel="1" x14ac:dyDescent="0.25">
      <c r="B97" s="160" t="str">
        <f>IF(C97&gt;0,IFERROR(_xlfn.IFS(D97&lt;=DATE(YEAR('Basisdaten zum Projekt'!$E$12),MONTH('Basisdaten zum Projekt'!$E$12),1),'Basisdaten zum Projekt'!$A$12,D97&lt;=DATE(YEAR('Basisdaten zum Projekt'!$E$13),MONTH('Basisdaten zum Projekt'!$E$13),1),'Basisdaten zum Projekt'!$A$13,D97&lt;=DATE(YEAR('Basisdaten zum Projekt'!$E$14),MONTH('Basisdaten zum Projekt'!$E$14),1),'Basisdaten zum Projekt'!$A$14,D97&lt;=DATE(YEAR('Basisdaten zum Projekt'!$E$15),MONTH('Basisdaten zum Projekt'!$E$15),1),'Basisdaten zum Projekt'!$A$15,D97&lt;=DATE(YEAR('Basisdaten zum Projekt'!$E$16),MONTH('Basisdaten zum Projekt'!$E$16),1),'Basisdaten zum Projekt'!$A$16),""),"")</f>
        <v/>
      </c>
      <c r="C97" s="160">
        <f>IF(C96&gt;0,C96+1,IF(DATE(YEAR('Basisdaten zum Projekt'!$C$5),MONTH('Basisdaten zum Projekt'!$C$5),1)=D97,1,0))</f>
        <v>38</v>
      </c>
      <c r="D97" s="161">
        <f t="shared" si="35"/>
        <v>45778</v>
      </c>
      <c r="E97" s="162"/>
      <c r="F97" s="115">
        <f t="shared" si="32"/>
        <v>0</v>
      </c>
      <c r="G97" s="163"/>
      <c r="H97" s="162"/>
      <c r="I97" s="115">
        <f t="shared" si="33"/>
        <v>0</v>
      </c>
      <c r="J97" s="164"/>
      <c r="M97" s="161">
        <f t="shared" si="15"/>
        <v>45778</v>
      </c>
      <c r="N97" s="166"/>
      <c r="O97" s="166"/>
      <c r="P97" s="166"/>
      <c r="Q97" s="166"/>
      <c r="R97" s="166"/>
      <c r="S97" s="166"/>
      <c r="T97" s="166"/>
      <c r="U97" s="166"/>
      <c r="V97" s="166"/>
      <c r="W97" s="166"/>
      <c r="X97" s="166"/>
      <c r="Y97" s="166"/>
      <c r="Z97" s="166"/>
      <c r="AA97" s="166"/>
      <c r="AB97" s="166"/>
      <c r="AC97" s="137">
        <f t="shared" si="34"/>
        <v>0</v>
      </c>
      <c r="AD97" s="167"/>
    </row>
    <row r="98" spans="2:30" outlineLevel="1" x14ac:dyDescent="0.25">
      <c r="B98" s="160" t="str">
        <f>IF(C98&gt;0,IFERROR(_xlfn.IFS(D98&lt;=DATE(YEAR('Basisdaten zum Projekt'!$E$12),MONTH('Basisdaten zum Projekt'!$E$12),1),'Basisdaten zum Projekt'!$A$12,D98&lt;=DATE(YEAR('Basisdaten zum Projekt'!$E$13),MONTH('Basisdaten zum Projekt'!$E$13),1),'Basisdaten zum Projekt'!$A$13,D98&lt;=DATE(YEAR('Basisdaten zum Projekt'!$E$14),MONTH('Basisdaten zum Projekt'!$E$14),1),'Basisdaten zum Projekt'!$A$14,D98&lt;=DATE(YEAR('Basisdaten zum Projekt'!$E$15),MONTH('Basisdaten zum Projekt'!$E$15),1),'Basisdaten zum Projekt'!$A$15,D98&lt;=DATE(YEAR('Basisdaten zum Projekt'!$E$16),MONTH('Basisdaten zum Projekt'!$E$16),1),'Basisdaten zum Projekt'!$A$16),""),"")</f>
        <v/>
      </c>
      <c r="C98" s="160">
        <f>IF(C97&gt;0,C97+1,IF(DATE(YEAR('Basisdaten zum Projekt'!$C$5),MONTH('Basisdaten zum Projekt'!$C$5),1)=D98,1,0))</f>
        <v>39</v>
      </c>
      <c r="D98" s="161">
        <f t="shared" si="35"/>
        <v>45809</v>
      </c>
      <c r="E98" s="162"/>
      <c r="F98" s="115">
        <f t="shared" si="32"/>
        <v>0</v>
      </c>
      <c r="G98" s="163"/>
      <c r="H98" s="162"/>
      <c r="I98" s="115">
        <f t="shared" si="33"/>
        <v>0</v>
      </c>
      <c r="J98" s="164"/>
      <c r="M98" s="161">
        <f t="shared" si="15"/>
        <v>45809</v>
      </c>
      <c r="N98" s="166"/>
      <c r="O98" s="166"/>
      <c r="P98" s="166"/>
      <c r="Q98" s="166"/>
      <c r="R98" s="166"/>
      <c r="S98" s="166"/>
      <c r="T98" s="166"/>
      <c r="U98" s="166"/>
      <c r="V98" s="166"/>
      <c r="W98" s="166"/>
      <c r="X98" s="166"/>
      <c r="Y98" s="166"/>
      <c r="Z98" s="166"/>
      <c r="AA98" s="166"/>
      <c r="AB98" s="166"/>
      <c r="AC98" s="137">
        <f t="shared" si="34"/>
        <v>0</v>
      </c>
      <c r="AD98" s="167"/>
    </row>
    <row r="99" spans="2:30" outlineLevel="1" x14ac:dyDescent="0.25">
      <c r="B99" s="160" t="str">
        <f>IF(C99&gt;0,IFERROR(_xlfn.IFS(D99&lt;=DATE(YEAR('Basisdaten zum Projekt'!$E$12),MONTH('Basisdaten zum Projekt'!$E$12),1),'Basisdaten zum Projekt'!$A$12,D99&lt;=DATE(YEAR('Basisdaten zum Projekt'!$E$13),MONTH('Basisdaten zum Projekt'!$E$13),1),'Basisdaten zum Projekt'!$A$13,D99&lt;=DATE(YEAR('Basisdaten zum Projekt'!$E$14),MONTH('Basisdaten zum Projekt'!$E$14),1),'Basisdaten zum Projekt'!$A$14,D99&lt;=DATE(YEAR('Basisdaten zum Projekt'!$E$15),MONTH('Basisdaten zum Projekt'!$E$15),1),'Basisdaten zum Projekt'!$A$15,D99&lt;=DATE(YEAR('Basisdaten zum Projekt'!$E$16),MONTH('Basisdaten zum Projekt'!$E$16),1),'Basisdaten zum Projekt'!$A$16),""),"")</f>
        <v/>
      </c>
      <c r="C99" s="160">
        <f>IF(C98&gt;0,C98+1,IF(DATE(YEAR('Basisdaten zum Projekt'!$C$5),MONTH('Basisdaten zum Projekt'!$C$5),1)=D99,1,0))</f>
        <v>40</v>
      </c>
      <c r="D99" s="161">
        <f t="shared" si="35"/>
        <v>45839</v>
      </c>
      <c r="E99" s="162"/>
      <c r="F99" s="115">
        <f t="shared" si="32"/>
        <v>0</v>
      </c>
      <c r="G99" s="163"/>
      <c r="H99" s="162"/>
      <c r="I99" s="115">
        <f t="shared" si="33"/>
        <v>0</v>
      </c>
      <c r="J99" s="164"/>
      <c r="M99" s="161">
        <f t="shared" si="15"/>
        <v>45839</v>
      </c>
      <c r="N99" s="166"/>
      <c r="O99" s="166"/>
      <c r="P99" s="166"/>
      <c r="Q99" s="166"/>
      <c r="R99" s="166"/>
      <c r="S99" s="166"/>
      <c r="T99" s="166"/>
      <c r="U99" s="166"/>
      <c r="V99" s="166"/>
      <c r="W99" s="166"/>
      <c r="X99" s="166"/>
      <c r="Y99" s="166"/>
      <c r="Z99" s="166"/>
      <c r="AA99" s="166"/>
      <c r="AB99" s="166"/>
      <c r="AC99" s="137">
        <f t="shared" si="34"/>
        <v>0</v>
      </c>
      <c r="AD99" s="167"/>
    </row>
    <row r="100" spans="2:30" outlineLevel="1" x14ac:dyDescent="0.25">
      <c r="B100" s="160" t="str">
        <f>IF(C100&gt;0,IFERROR(_xlfn.IFS(D100&lt;=DATE(YEAR('Basisdaten zum Projekt'!$E$12),MONTH('Basisdaten zum Projekt'!$E$12),1),'Basisdaten zum Projekt'!$A$12,D100&lt;=DATE(YEAR('Basisdaten zum Projekt'!$E$13),MONTH('Basisdaten zum Projekt'!$E$13),1),'Basisdaten zum Projekt'!$A$13,D100&lt;=DATE(YEAR('Basisdaten zum Projekt'!$E$14),MONTH('Basisdaten zum Projekt'!$E$14),1),'Basisdaten zum Projekt'!$A$14,D100&lt;=DATE(YEAR('Basisdaten zum Projekt'!$E$15),MONTH('Basisdaten zum Projekt'!$E$15),1),'Basisdaten zum Projekt'!$A$15,D100&lt;=DATE(YEAR('Basisdaten zum Projekt'!$E$16),MONTH('Basisdaten zum Projekt'!$E$16),1),'Basisdaten zum Projekt'!$A$16),""),"")</f>
        <v/>
      </c>
      <c r="C100" s="160">
        <f>IF(C99&gt;0,C99+1,IF(DATE(YEAR('Basisdaten zum Projekt'!$C$5),MONTH('Basisdaten zum Projekt'!$C$5),1)=D100,1,0))</f>
        <v>41</v>
      </c>
      <c r="D100" s="161">
        <f t="shared" si="35"/>
        <v>45870</v>
      </c>
      <c r="E100" s="162"/>
      <c r="F100" s="115">
        <f t="shared" si="32"/>
        <v>0</v>
      </c>
      <c r="G100" s="163"/>
      <c r="H100" s="162"/>
      <c r="I100" s="115">
        <f t="shared" si="33"/>
        <v>0</v>
      </c>
      <c r="J100" s="164"/>
      <c r="M100" s="161">
        <f t="shared" si="15"/>
        <v>45870</v>
      </c>
      <c r="N100" s="166"/>
      <c r="O100" s="166"/>
      <c r="P100" s="166"/>
      <c r="Q100" s="166"/>
      <c r="R100" s="166"/>
      <c r="S100" s="166"/>
      <c r="T100" s="166"/>
      <c r="U100" s="166"/>
      <c r="V100" s="166"/>
      <c r="W100" s="166"/>
      <c r="X100" s="166"/>
      <c r="Y100" s="166"/>
      <c r="Z100" s="166"/>
      <c r="AA100" s="166"/>
      <c r="AB100" s="166"/>
      <c r="AC100" s="137">
        <f t="shared" si="34"/>
        <v>0</v>
      </c>
      <c r="AD100" s="167"/>
    </row>
    <row r="101" spans="2:30" outlineLevel="1" x14ac:dyDescent="0.25">
      <c r="B101" s="160" t="str">
        <f>IF(C101&gt;0,IFERROR(_xlfn.IFS(D101&lt;=DATE(YEAR('Basisdaten zum Projekt'!$E$12),MONTH('Basisdaten zum Projekt'!$E$12),1),'Basisdaten zum Projekt'!$A$12,D101&lt;=DATE(YEAR('Basisdaten zum Projekt'!$E$13),MONTH('Basisdaten zum Projekt'!$E$13),1),'Basisdaten zum Projekt'!$A$13,D101&lt;=DATE(YEAR('Basisdaten zum Projekt'!$E$14),MONTH('Basisdaten zum Projekt'!$E$14),1),'Basisdaten zum Projekt'!$A$14,D101&lt;=DATE(YEAR('Basisdaten zum Projekt'!$E$15),MONTH('Basisdaten zum Projekt'!$E$15),1),'Basisdaten zum Projekt'!$A$15,D101&lt;=DATE(YEAR('Basisdaten zum Projekt'!$E$16),MONTH('Basisdaten zum Projekt'!$E$16),1),'Basisdaten zum Projekt'!$A$16),""),"")</f>
        <v/>
      </c>
      <c r="C101" s="160">
        <f>IF(C100&gt;0,C100+1,IF(DATE(YEAR('Basisdaten zum Projekt'!$C$5),MONTH('Basisdaten zum Projekt'!$C$5),1)=D101,1,0))</f>
        <v>42</v>
      </c>
      <c r="D101" s="161">
        <f t="shared" si="35"/>
        <v>45901</v>
      </c>
      <c r="E101" s="162"/>
      <c r="F101" s="115">
        <f t="shared" si="32"/>
        <v>0</v>
      </c>
      <c r="G101" s="163"/>
      <c r="H101" s="162"/>
      <c r="I101" s="115">
        <f t="shared" si="33"/>
        <v>0</v>
      </c>
      <c r="J101" s="164"/>
      <c r="M101" s="161">
        <f t="shared" si="15"/>
        <v>45901</v>
      </c>
      <c r="N101" s="166"/>
      <c r="O101" s="166"/>
      <c r="P101" s="166"/>
      <c r="Q101" s="166"/>
      <c r="R101" s="166"/>
      <c r="S101" s="166"/>
      <c r="T101" s="166"/>
      <c r="U101" s="166"/>
      <c r="V101" s="166"/>
      <c r="W101" s="166"/>
      <c r="X101" s="166"/>
      <c r="Y101" s="166"/>
      <c r="Z101" s="166"/>
      <c r="AA101" s="166"/>
      <c r="AB101" s="166"/>
      <c r="AC101" s="137">
        <f t="shared" si="34"/>
        <v>0</v>
      </c>
      <c r="AD101" s="167"/>
    </row>
    <row r="102" spans="2:30" outlineLevel="1" x14ac:dyDescent="0.25">
      <c r="B102" s="160" t="str">
        <f>IF(C102&gt;0,IFERROR(_xlfn.IFS(D102&lt;=DATE(YEAR('Basisdaten zum Projekt'!$E$12),MONTH('Basisdaten zum Projekt'!$E$12),1),'Basisdaten zum Projekt'!$A$12,D102&lt;=DATE(YEAR('Basisdaten zum Projekt'!$E$13),MONTH('Basisdaten zum Projekt'!$E$13),1),'Basisdaten zum Projekt'!$A$13,D102&lt;=DATE(YEAR('Basisdaten zum Projekt'!$E$14),MONTH('Basisdaten zum Projekt'!$E$14),1),'Basisdaten zum Projekt'!$A$14,D102&lt;=DATE(YEAR('Basisdaten zum Projekt'!$E$15),MONTH('Basisdaten zum Projekt'!$E$15),1),'Basisdaten zum Projekt'!$A$15,D102&lt;=DATE(YEAR('Basisdaten zum Projekt'!$E$16),MONTH('Basisdaten zum Projekt'!$E$16),1),'Basisdaten zum Projekt'!$A$16),""),"")</f>
        <v/>
      </c>
      <c r="C102" s="160">
        <f>IF(C101&gt;0,C101+1,IF(DATE(YEAR('Basisdaten zum Projekt'!$C$5),MONTH('Basisdaten zum Projekt'!$C$5),1)=D102,1,0))</f>
        <v>43</v>
      </c>
      <c r="D102" s="161">
        <f t="shared" si="35"/>
        <v>45931</v>
      </c>
      <c r="E102" s="162"/>
      <c r="F102" s="115">
        <f t="shared" si="32"/>
        <v>0</v>
      </c>
      <c r="G102" s="163"/>
      <c r="H102" s="162"/>
      <c r="I102" s="115">
        <f t="shared" si="33"/>
        <v>0</v>
      </c>
      <c r="J102" s="164"/>
      <c r="M102" s="161">
        <f t="shared" si="15"/>
        <v>45931</v>
      </c>
      <c r="N102" s="166"/>
      <c r="O102" s="166"/>
      <c r="P102" s="166"/>
      <c r="Q102" s="166"/>
      <c r="R102" s="166"/>
      <c r="S102" s="166"/>
      <c r="T102" s="166"/>
      <c r="U102" s="166"/>
      <c r="V102" s="166"/>
      <c r="W102" s="166"/>
      <c r="X102" s="166"/>
      <c r="Y102" s="166"/>
      <c r="Z102" s="166"/>
      <c r="AA102" s="166"/>
      <c r="AB102" s="166"/>
      <c r="AC102" s="137">
        <f t="shared" si="34"/>
        <v>0</v>
      </c>
      <c r="AD102" s="167"/>
    </row>
    <row r="103" spans="2:30" outlineLevel="1" x14ac:dyDescent="0.25">
      <c r="B103" s="160" t="str">
        <f>IF(C103&gt;0,IFERROR(_xlfn.IFS(D103&lt;=DATE(YEAR('Basisdaten zum Projekt'!$E$12),MONTH('Basisdaten zum Projekt'!$E$12),1),'Basisdaten zum Projekt'!$A$12,D103&lt;=DATE(YEAR('Basisdaten zum Projekt'!$E$13),MONTH('Basisdaten zum Projekt'!$E$13),1),'Basisdaten zum Projekt'!$A$13,D103&lt;=DATE(YEAR('Basisdaten zum Projekt'!$E$14),MONTH('Basisdaten zum Projekt'!$E$14),1),'Basisdaten zum Projekt'!$A$14,D103&lt;=DATE(YEAR('Basisdaten zum Projekt'!$E$15),MONTH('Basisdaten zum Projekt'!$E$15),1),'Basisdaten zum Projekt'!$A$15,D103&lt;=DATE(YEAR('Basisdaten zum Projekt'!$E$16),MONTH('Basisdaten zum Projekt'!$E$16),1),'Basisdaten zum Projekt'!$A$16),""),"")</f>
        <v/>
      </c>
      <c r="C103" s="160">
        <f>IF(C102&gt;0,C102+1,IF(DATE(YEAR('Basisdaten zum Projekt'!$C$5),MONTH('Basisdaten zum Projekt'!$C$5),1)=D103,1,0))</f>
        <v>44</v>
      </c>
      <c r="D103" s="161">
        <f t="shared" si="35"/>
        <v>45962</v>
      </c>
      <c r="E103" s="162"/>
      <c r="F103" s="115">
        <f t="shared" si="32"/>
        <v>0</v>
      </c>
      <c r="G103" s="163"/>
      <c r="H103" s="162"/>
      <c r="I103" s="115">
        <f t="shared" si="33"/>
        <v>0</v>
      </c>
      <c r="J103" s="164"/>
      <c r="M103" s="161">
        <f t="shared" si="15"/>
        <v>45962</v>
      </c>
      <c r="N103" s="166"/>
      <c r="O103" s="166"/>
      <c r="P103" s="166"/>
      <c r="Q103" s="166"/>
      <c r="R103" s="166"/>
      <c r="S103" s="166"/>
      <c r="T103" s="166"/>
      <c r="U103" s="166"/>
      <c r="V103" s="166"/>
      <c r="W103" s="166"/>
      <c r="X103" s="166"/>
      <c r="Y103" s="166"/>
      <c r="Z103" s="166"/>
      <c r="AA103" s="166"/>
      <c r="AB103" s="166"/>
      <c r="AC103" s="137">
        <f t="shared" si="34"/>
        <v>0</v>
      </c>
      <c r="AD103" s="167"/>
    </row>
    <row r="104" spans="2:30" outlineLevel="1" x14ac:dyDescent="0.25">
      <c r="B104" s="160" t="str">
        <f>IF(C104&gt;0,IFERROR(_xlfn.IFS(D104&lt;=DATE(YEAR('Basisdaten zum Projekt'!$E$12),MONTH('Basisdaten zum Projekt'!$E$12),1),'Basisdaten zum Projekt'!$A$12,D104&lt;=DATE(YEAR('Basisdaten zum Projekt'!$E$13),MONTH('Basisdaten zum Projekt'!$E$13),1),'Basisdaten zum Projekt'!$A$13,D104&lt;=DATE(YEAR('Basisdaten zum Projekt'!$E$14),MONTH('Basisdaten zum Projekt'!$E$14),1),'Basisdaten zum Projekt'!$A$14,D104&lt;=DATE(YEAR('Basisdaten zum Projekt'!$E$15),MONTH('Basisdaten zum Projekt'!$E$15),1),'Basisdaten zum Projekt'!$A$15,D104&lt;=DATE(YEAR('Basisdaten zum Projekt'!$E$16),MONTH('Basisdaten zum Projekt'!$E$16),1),'Basisdaten zum Projekt'!$A$16),""),"")</f>
        <v/>
      </c>
      <c r="C104" s="160">
        <f>IF(C103&gt;0,C103+1,IF(DATE(YEAR('Basisdaten zum Projekt'!$C$5),MONTH('Basisdaten zum Projekt'!$C$5),1)=D104,1,0))</f>
        <v>45</v>
      </c>
      <c r="D104" s="161">
        <f t="shared" si="35"/>
        <v>45992</v>
      </c>
      <c r="E104" s="162"/>
      <c r="F104" s="115">
        <f t="shared" si="32"/>
        <v>0</v>
      </c>
      <c r="G104" s="163"/>
      <c r="H104" s="162"/>
      <c r="I104" s="115">
        <f t="shared" si="33"/>
        <v>0</v>
      </c>
      <c r="J104" s="164"/>
      <c r="M104" s="161">
        <f t="shared" si="15"/>
        <v>45992</v>
      </c>
      <c r="N104" s="166"/>
      <c r="O104" s="166"/>
      <c r="P104" s="166"/>
      <c r="Q104" s="166"/>
      <c r="R104" s="166"/>
      <c r="S104" s="166"/>
      <c r="T104" s="166"/>
      <c r="U104" s="166"/>
      <c r="V104" s="166"/>
      <c r="W104" s="166"/>
      <c r="X104" s="166"/>
      <c r="Y104" s="166"/>
      <c r="Z104" s="166"/>
      <c r="AA104" s="166"/>
      <c r="AB104" s="166"/>
      <c r="AC104" s="137">
        <f t="shared" si="34"/>
        <v>0</v>
      </c>
      <c r="AD104" s="167"/>
    </row>
    <row r="105" spans="2:30" ht="15.75" thickBot="1" x14ac:dyDescent="0.3">
      <c r="B105" s="169"/>
      <c r="C105" s="170"/>
      <c r="D105" s="171">
        <f>D104</f>
        <v>45992</v>
      </c>
      <c r="E105" s="172"/>
      <c r="F105" s="173">
        <f>SUM(F93:F104)</f>
        <v>0</v>
      </c>
      <c r="G105" s="174">
        <f>SUM(G93:G104)</f>
        <v>0</v>
      </c>
      <c r="H105" s="175"/>
      <c r="I105" s="173">
        <f>SUM(I93:I104)</f>
        <v>0</v>
      </c>
      <c r="J105" s="174">
        <f>SUM(J93:J104)</f>
        <v>0</v>
      </c>
      <c r="M105" s="171">
        <f t="shared" si="15"/>
        <v>45992</v>
      </c>
      <c r="N105" s="177">
        <f>SUM(N93:N104)</f>
        <v>0</v>
      </c>
      <c r="O105" s="177">
        <f>SUM(O93:O104)</f>
        <v>0</v>
      </c>
      <c r="P105" s="177">
        <f>SUM(P93:P104)</f>
        <v>0</v>
      </c>
      <c r="Q105" s="177">
        <f>SUM(Q93:Q104)</f>
        <v>0</v>
      </c>
      <c r="R105" s="177">
        <f>SUM(R93:R104)</f>
        <v>0</v>
      </c>
      <c r="S105" s="177">
        <f t="shared" ref="S105:AB105" si="36">SUM(S93:S104)</f>
        <v>0</v>
      </c>
      <c r="T105" s="177">
        <f t="shared" si="36"/>
        <v>0</v>
      </c>
      <c r="U105" s="177">
        <f t="shared" si="36"/>
        <v>0</v>
      </c>
      <c r="V105" s="177">
        <f t="shared" si="36"/>
        <v>0</v>
      </c>
      <c r="W105" s="177">
        <f t="shared" si="36"/>
        <v>0</v>
      </c>
      <c r="X105" s="177">
        <f t="shared" si="36"/>
        <v>0</v>
      </c>
      <c r="Y105" s="177">
        <f t="shared" si="36"/>
        <v>0</v>
      </c>
      <c r="Z105" s="177">
        <f t="shared" si="36"/>
        <v>0</v>
      </c>
      <c r="AA105" s="177">
        <f t="shared" si="36"/>
        <v>0</v>
      </c>
      <c r="AB105" s="177">
        <f t="shared" si="36"/>
        <v>0</v>
      </c>
      <c r="AC105" s="177">
        <f>SUM(AC93:AC104)</f>
        <v>0</v>
      </c>
      <c r="AD105" s="167"/>
    </row>
    <row r="106" spans="2:30" ht="28.5" customHeight="1" x14ac:dyDescent="0.25">
      <c r="B106" s="19"/>
      <c r="C106" s="19"/>
      <c r="N106" s="178">
        <f>IFERROR(N105/$H$6,0)</f>
        <v>0</v>
      </c>
      <c r="O106" s="178">
        <f>IFERROR(O105/$H$6,0)</f>
        <v>0</v>
      </c>
      <c r="P106" s="178">
        <f>IFERROR(P105/$H$6,0)</f>
        <v>0</v>
      </c>
      <c r="Q106" s="178">
        <f>IFERROR(Q105/$H$6,0)</f>
        <v>0</v>
      </c>
      <c r="R106" s="178">
        <f>IFERROR(R105/$H$6,0)</f>
        <v>0</v>
      </c>
      <c r="S106" s="178">
        <f t="shared" ref="S106:AB106" si="37">IFERROR(S105/$H$6,0)</f>
        <v>0</v>
      </c>
      <c r="T106" s="178">
        <f t="shared" si="37"/>
        <v>0</v>
      </c>
      <c r="U106" s="178">
        <f t="shared" si="37"/>
        <v>0</v>
      </c>
      <c r="V106" s="178">
        <f t="shared" si="37"/>
        <v>0</v>
      </c>
      <c r="W106" s="178">
        <f t="shared" si="37"/>
        <v>0</v>
      </c>
      <c r="X106" s="178">
        <f t="shared" si="37"/>
        <v>0</v>
      </c>
      <c r="Y106" s="178">
        <f t="shared" si="37"/>
        <v>0</v>
      </c>
      <c r="Z106" s="178">
        <f t="shared" si="37"/>
        <v>0</v>
      </c>
      <c r="AA106" s="178">
        <f t="shared" si="37"/>
        <v>0</v>
      </c>
      <c r="AB106" s="178">
        <f t="shared" si="37"/>
        <v>0</v>
      </c>
      <c r="AC106" s="178">
        <f>IFERROR(AC105/$H$6,0)</f>
        <v>0</v>
      </c>
      <c r="AD106" s="180" t="s">
        <v>370</v>
      </c>
    </row>
    <row r="107" spans="2:30" x14ac:dyDescent="0.25">
      <c r="B107" s="19"/>
      <c r="C107" s="19"/>
      <c r="N107" s="181"/>
      <c r="O107" s="181"/>
      <c r="P107" s="181"/>
      <c r="Q107" s="181"/>
      <c r="R107" s="181"/>
      <c r="S107" s="281"/>
      <c r="T107" s="282"/>
      <c r="U107" s="283"/>
      <c r="V107" s="283"/>
      <c r="W107" s="283"/>
      <c r="X107" s="283"/>
      <c r="Y107" s="283"/>
      <c r="Z107" s="283"/>
      <c r="AA107" s="283"/>
      <c r="AB107" s="284"/>
      <c r="AC107" s="181"/>
      <c r="AD107" s="182"/>
    </row>
    <row r="108" spans="2:30" outlineLevel="1" x14ac:dyDescent="0.25">
      <c r="B108" s="160" t="str">
        <f>IF(C108&gt;0,IFERROR(_xlfn.IFS(D108&lt;=DATE(YEAR('Basisdaten zum Projekt'!$E$12),MONTH('Basisdaten zum Projekt'!$E$12),1),'Basisdaten zum Projekt'!$A$12,D108&lt;=DATE(YEAR('Basisdaten zum Projekt'!$E$13),MONTH('Basisdaten zum Projekt'!$E$13),1),'Basisdaten zum Projekt'!$A$13,D108&lt;=DATE(YEAR('Basisdaten zum Projekt'!$E$14),MONTH('Basisdaten zum Projekt'!$E$14),1),'Basisdaten zum Projekt'!$A$14,D108&lt;=DATE(YEAR('Basisdaten zum Projekt'!$E$15),MONTH('Basisdaten zum Projekt'!$E$15),1),'Basisdaten zum Projekt'!$A$15,D108&lt;=DATE(YEAR('Basisdaten zum Projekt'!$E$16),MONTH('Basisdaten zum Projekt'!$E$16),1),'Basisdaten zum Projekt'!$A$16),""),"")</f>
        <v/>
      </c>
      <c r="C108" s="160">
        <f>IF(C104&gt;0,C104+1,IF(DATE(YEAR('Basisdaten zum Projekt'!$C$5),MONTH('Basisdaten zum Projekt'!$C$5),1)=D108,1,0))</f>
        <v>46</v>
      </c>
      <c r="D108" s="161">
        <f>DATE(YEAR(D104),MONTH(D104)+1,DAY(D104))</f>
        <v>46023</v>
      </c>
      <c r="E108" s="162"/>
      <c r="F108" s="115">
        <f t="shared" ref="F108:F119" si="38">215/12*E108</f>
        <v>0</v>
      </c>
      <c r="G108" s="163"/>
      <c r="H108" s="162"/>
      <c r="I108" s="115">
        <f t="shared" ref="I108:I119" si="39">215/12*H108</f>
        <v>0</v>
      </c>
      <c r="J108" s="164"/>
      <c r="M108" s="161">
        <f t="shared" ref="M108:M150" si="40">D108</f>
        <v>46023</v>
      </c>
      <c r="N108" s="166"/>
      <c r="O108" s="166"/>
      <c r="P108" s="166"/>
      <c r="Q108" s="166"/>
      <c r="R108" s="166"/>
      <c r="S108" s="166"/>
      <c r="T108" s="166"/>
      <c r="U108" s="166"/>
      <c r="V108" s="166"/>
      <c r="W108" s="166"/>
      <c r="X108" s="166"/>
      <c r="Y108" s="166"/>
      <c r="Z108" s="166"/>
      <c r="AA108" s="166"/>
      <c r="AB108" s="166"/>
      <c r="AC108" s="137">
        <f t="shared" ref="AC108:AC119" si="41">SUM(N108:AB108)</f>
        <v>0</v>
      </c>
      <c r="AD108" s="167"/>
    </row>
    <row r="109" spans="2:30" outlineLevel="1" x14ac:dyDescent="0.25">
      <c r="B109" s="160" t="str">
        <f>IF(C109&gt;0,IFERROR(_xlfn.IFS(D109&lt;=DATE(YEAR('Basisdaten zum Projekt'!$E$12),MONTH('Basisdaten zum Projekt'!$E$12),1),'Basisdaten zum Projekt'!$A$12,D109&lt;=DATE(YEAR('Basisdaten zum Projekt'!$E$13),MONTH('Basisdaten zum Projekt'!$E$13),1),'Basisdaten zum Projekt'!$A$13,D109&lt;=DATE(YEAR('Basisdaten zum Projekt'!$E$14),MONTH('Basisdaten zum Projekt'!$E$14),1),'Basisdaten zum Projekt'!$A$14,D109&lt;=DATE(YEAR('Basisdaten zum Projekt'!$E$15),MONTH('Basisdaten zum Projekt'!$E$15),1),'Basisdaten zum Projekt'!$A$15,D109&lt;=DATE(YEAR('Basisdaten zum Projekt'!$E$16),MONTH('Basisdaten zum Projekt'!$E$16),1),'Basisdaten zum Projekt'!$A$16),""),"")</f>
        <v/>
      </c>
      <c r="C109" s="160">
        <f>IF(C108&gt;0,C108+1,IF(DATE(YEAR('Basisdaten zum Projekt'!$C$5),MONTH('Basisdaten zum Projekt'!$C$5),1)=D109,1,0))</f>
        <v>47</v>
      </c>
      <c r="D109" s="161">
        <f t="shared" ref="D109:D119" si="42">DATE(YEAR(D108),MONTH(D108)+1,DAY(D108))</f>
        <v>46054</v>
      </c>
      <c r="E109" s="162"/>
      <c r="F109" s="115">
        <f t="shared" si="38"/>
        <v>0</v>
      </c>
      <c r="G109" s="163"/>
      <c r="H109" s="162"/>
      <c r="I109" s="115">
        <f t="shared" si="39"/>
        <v>0</v>
      </c>
      <c r="J109" s="164"/>
      <c r="M109" s="161">
        <f t="shared" si="40"/>
        <v>46054</v>
      </c>
      <c r="N109" s="166"/>
      <c r="O109" s="166"/>
      <c r="P109" s="166"/>
      <c r="Q109" s="166"/>
      <c r="R109" s="166"/>
      <c r="S109" s="166"/>
      <c r="T109" s="166"/>
      <c r="U109" s="166"/>
      <c r="V109" s="166"/>
      <c r="W109" s="166"/>
      <c r="X109" s="166"/>
      <c r="Y109" s="166"/>
      <c r="Z109" s="166"/>
      <c r="AA109" s="166"/>
      <c r="AB109" s="166"/>
      <c r="AC109" s="137">
        <f t="shared" si="41"/>
        <v>0</v>
      </c>
      <c r="AD109" s="167"/>
    </row>
    <row r="110" spans="2:30" outlineLevel="1" x14ac:dyDescent="0.25">
      <c r="B110" s="160" t="str">
        <f>IF(C110&gt;0,IFERROR(_xlfn.IFS(D110&lt;=DATE(YEAR('Basisdaten zum Projekt'!$E$12),MONTH('Basisdaten zum Projekt'!$E$12),1),'Basisdaten zum Projekt'!$A$12,D110&lt;=DATE(YEAR('Basisdaten zum Projekt'!$E$13),MONTH('Basisdaten zum Projekt'!$E$13),1),'Basisdaten zum Projekt'!$A$13,D110&lt;=DATE(YEAR('Basisdaten zum Projekt'!$E$14),MONTH('Basisdaten zum Projekt'!$E$14),1),'Basisdaten zum Projekt'!$A$14,D110&lt;=DATE(YEAR('Basisdaten zum Projekt'!$E$15),MONTH('Basisdaten zum Projekt'!$E$15),1),'Basisdaten zum Projekt'!$A$15,D110&lt;=DATE(YEAR('Basisdaten zum Projekt'!$E$16),MONTH('Basisdaten zum Projekt'!$E$16),1),'Basisdaten zum Projekt'!$A$16),""),"")</f>
        <v/>
      </c>
      <c r="C110" s="160">
        <f>IF(C109&gt;0,C109+1,IF(DATE(YEAR('Basisdaten zum Projekt'!$C$5),MONTH('Basisdaten zum Projekt'!$C$5),1)=D110,1,0))</f>
        <v>48</v>
      </c>
      <c r="D110" s="161">
        <f t="shared" si="42"/>
        <v>46082</v>
      </c>
      <c r="E110" s="162"/>
      <c r="F110" s="115">
        <f t="shared" si="38"/>
        <v>0</v>
      </c>
      <c r="G110" s="163"/>
      <c r="H110" s="162"/>
      <c r="I110" s="115">
        <f t="shared" si="39"/>
        <v>0</v>
      </c>
      <c r="J110" s="164"/>
      <c r="M110" s="161">
        <f t="shared" si="40"/>
        <v>46082</v>
      </c>
      <c r="N110" s="166"/>
      <c r="O110" s="166"/>
      <c r="P110" s="166"/>
      <c r="Q110" s="166"/>
      <c r="R110" s="166"/>
      <c r="S110" s="166"/>
      <c r="T110" s="166"/>
      <c r="U110" s="166"/>
      <c r="V110" s="166"/>
      <c r="W110" s="166"/>
      <c r="X110" s="166"/>
      <c r="Y110" s="166"/>
      <c r="Z110" s="166"/>
      <c r="AA110" s="166"/>
      <c r="AB110" s="166"/>
      <c r="AC110" s="137">
        <f t="shared" si="41"/>
        <v>0</v>
      </c>
      <c r="AD110" s="167"/>
    </row>
    <row r="111" spans="2:30" outlineLevel="1" x14ac:dyDescent="0.25">
      <c r="B111" s="160" t="str">
        <f>IF(C111&gt;0,IFERROR(_xlfn.IFS(D111&lt;=DATE(YEAR('Basisdaten zum Projekt'!$E$12),MONTH('Basisdaten zum Projekt'!$E$12),1),'Basisdaten zum Projekt'!$A$12,D111&lt;=DATE(YEAR('Basisdaten zum Projekt'!$E$13),MONTH('Basisdaten zum Projekt'!$E$13),1),'Basisdaten zum Projekt'!$A$13,D111&lt;=DATE(YEAR('Basisdaten zum Projekt'!$E$14),MONTH('Basisdaten zum Projekt'!$E$14),1),'Basisdaten zum Projekt'!$A$14,D111&lt;=DATE(YEAR('Basisdaten zum Projekt'!$E$15),MONTH('Basisdaten zum Projekt'!$E$15),1),'Basisdaten zum Projekt'!$A$15,D111&lt;=DATE(YEAR('Basisdaten zum Projekt'!$E$16),MONTH('Basisdaten zum Projekt'!$E$16),1),'Basisdaten zum Projekt'!$A$16),""),"")</f>
        <v/>
      </c>
      <c r="C111" s="160">
        <f>IF(C110&gt;0,C110+1,IF(DATE(YEAR('Basisdaten zum Projekt'!$C$5),MONTH('Basisdaten zum Projekt'!$C$5),1)=D111,1,0))</f>
        <v>49</v>
      </c>
      <c r="D111" s="161">
        <f t="shared" si="42"/>
        <v>46113</v>
      </c>
      <c r="E111" s="162"/>
      <c r="F111" s="115">
        <f t="shared" si="38"/>
        <v>0</v>
      </c>
      <c r="G111" s="163"/>
      <c r="H111" s="162"/>
      <c r="I111" s="115">
        <f t="shared" si="39"/>
        <v>0</v>
      </c>
      <c r="J111" s="164"/>
      <c r="M111" s="161">
        <f t="shared" si="40"/>
        <v>46113</v>
      </c>
      <c r="N111" s="166"/>
      <c r="O111" s="166"/>
      <c r="P111" s="166"/>
      <c r="Q111" s="166"/>
      <c r="R111" s="166"/>
      <c r="S111" s="166"/>
      <c r="T111" s="166"/>
      <c r="U111" s="166"/>
      <c r="V111" s="166"/>
      <c r="W111" s="166"/>
      <c r="X111" s="166"/>
      <c r="Y111" s="166"/>
      <c r="Z111" s="166"/>
      <c r="AA111" s="166"/>
      <c r="AB111" s="166"/>
      <c r="AC111" s="137">
        <f t="shared" si="41"/>
        <v>0</v>
      </c>
      <c r="AD111" s="167"/>
    </row>
    <row r="112" spans="2:30" outlineLevel="1" x14ac:dyDescent="0.25">
      <c r="B112" s="160" t="str">
        <f>IF(C112&gt;0,IFERROR(_xlfn.IFS(D112&lt;=DATE(YEAR('Basisdaten zum Projekt'!$E$12),MONTH('Basisdaten zum Projekt'!$E$12),1),'Basisdaten zum Projekt'!$A$12,D112&lt;=DATE(YEAR('Basisdaten zum Projekt'!$E$13),MONTH('Basisdaten zum Projekt'!$E$13),1),'Basisdaten zum Projekt'!$A$13,D112&lt;=DATE(YEAR('Basisdaten zum Projekt'!$E$14),MONTH('Basisdaten zum Projekt'!$E$14),1),'Basisdaten zum Projekt'!$A$14,D112&lt;=DATE(YEAR('Basisdaten zum Projekt'!$E$15),MONTH('Basisdaten zum Projekt'!$E$15),1),'Basisdaten zum Projekt'!$A$15,D112&lt;=DATE(YEAR('Basisdaten zum Projekt'!$E$16),MONTH('Basisdaten zum Projekt'!$E$16),1),'Basisdaten zum Projekt'!$A$16),""),"")</f>
        <v/>
      </c>
      <c r="C112" s="160">
        <f>IF(C111&gt;0,C111+1,IF(DATE(YEAR('Basisdaten zum Projekt'!$C$5),MONTH('Basisdaten zum Projekt'!$C$5),1)=D112,1,0))</f>
        <v>50</v>
      </c>
      <c r="D112" s="161">
        <f t="shared" si="42"/>
        <v>46143</v>
      </c>
      <c r="E112" s="162"/>
      <c r="F112" s="115">
        <f t="shared" si="38"/>
        <v>0</v>
      </c>
      <c r="G112" s="163"/>
      <c r="H112" s="162"/>
      <c r="I112" s="115">
        <f t="shared" si="39"/>
        <v>0</v>
      </c>
      <c r="J112" s="164"/>
      <c r="M112" s="161">
        <f t="shared" si="40"/>
        <v>46143</v>
      </c>
      <c r="N112" s="166"/>
      <c r="O112" s="166"/>
      <c r="P112" s="166"/>
      <c r="Q112" s="166"/>
      <c r="R112" s="166"/>
      <c r="S112" s="166"/>
      <c r="T112" s="166"/>
      <c r="U112" s="166"/>
      <c r="V112" s="166"/>
      <c r="W112" s="166"/>
      <c r="X112" s="166"/>
      <c r="Y112" s="166"/>
      <c r="Z112" s="166"/>
      <c r="AA112" s="166"/>
      <c r="AB112" s="166"/>
      <c r="AC112" s="137">
        <f t="shared" si="41"/>
        <v>0</v>
      </c>
      <c r="AD112" s="167"/>
    </row>
    <row r="113" spans="2:30" outlineLevel="1" x14ac:dyDescent="0.25">
      <c r="B113" s="160" t="str">
        <f>IF(C113&gt;0,IFERROR(_xlfn.IFS(D113&lt;=DATE(YEAR('Basisdaten zum Projekt'!$E$12),MONTH('Basisdaten zum Projekt'!$E$12),1),'Basisdaten zum Projekt'!$A$12,D113&lt;=DATE(YEAR('Basisdaten zum Projekt'!$E$13),MONTH('Basisdaten zum Projekt'!$E$13),1),'Basisdaten zum Projekt'!$A$13,D113&lt;=DATE(YEAR('Basisdaten zum Projekt'!$E$14),MONTH('Basisdaten zum Projekt'!$E$14),1),'Basisdaten zum Projekt'!$A$14,D113&lt;=DATE(YEAR('Basisdaten zum Projekt'!$E$15),MONTH('Basisdaten zum Projekt'!$E$15),1),'Basisdaten zum Projekt'!$A$15,D113&lt;=DATE(YEAR('Basisdaten zum Projekt'!$E$16),MONTH('Basisdaten zum Projekt'!$E$16),1),'Basisdaten zum Projekt'!$A$16),""),"")</f>
        <v/>
      </c>
      <c r="C113" s="160">
        <f>IF(C112&gt;0,C112+1,IF(DATE(YEAR('Basisdaten zum Projekt'!$C$5),MONTH('Basisdaten zum Projekt'!$C$5),1)=D113,1,0))</f>
        <v>51</v>
      </c>
      <c r="D113" s="161">
        <f t="shared" si="42"/>
        <v>46174</v>
      </c>
      <c r="E113" s="162"/>
      <c r="F113" s="115">
        <f t="shared" si="38"/>
        <v>0</v>
      </c>
      <c r="G113" s="163"/>
      <c r="H113" s="162"/>
      <c r="I113" s="115">
        <f t="shared" si="39"/>
        <v>0</v>
      </c>
      <c r="J113" s="164"/>
      <c r="M113" s="161">
        <f t="shared" si="40"/>
        <v>46174</v>
      </c>
      <c r="N113" s="166"/>
      <c r="O113" s="166"/>
      <c r="P113" s="166"/>
      <c r="Q113" s="166"/>
      <c r="R113" s="166"/>
      <c r="S113" s="166"/>
      <c r="T113" s="166"/>
      <c r="U113" s="166"/>
      <c r="V113" s="166"/>
      <c r="W113" s="166"/>
      <c r="X113" s="166"/>
      <c r="Y113" s="166"/>
      <c r="Z113" s="166"/>
      <c r="AA113" s="166"/>
      <c r="AB113" s="166"/>
      <c r="AC113" s="137">
        <f t="shared" si="41"/>
        <v>0</v>
      </c>
      <c r="AD113" s="167"/>
    </row>
    <row r="114" spans="2:30" outlineLevel="1" x14ac:dyDescent="0.25">
      <c r="B114" s="160" t="str">
        <f>IF(C114&gt;0,IFERROR(_xlfn.IFS(D114&lt;=DATE(YEAR('Basisdaten zum Projekt'!$E$12),MONTH('Basisdaten zum Projekt'!$E$12),1),'Basisdaten zum Projekt'!$A$12,D114&lt;=DATE(YEAR('Basisdaten zum Projekt'!$E$13),MONTH('Basisdaten zum Projekt'!$E$13),1),'Basisdaten zum Projekt'!$A$13,D114&lt;=DATE(YEAR('Basisdaten zum Projekt'!$E$14),MONTH('Basisdaten zum Projekt'!$E$14),1),'Basisdaten zum Projekt'!$A$14,D114&lt;=DATE(YEAR('Basisdaten zum Projekt'!$E$15),MONTH('Basisdaten zum Projekt'!$E$15),1),'Basisdaten zum Projekt'!$A$15,D114&lt;=DATE(YEAR('Basisdaten zum Projekt'!$E$16),MONTH('Basisdaten zum Projekt'!$E$16),1),'Basisdaten zum Projekt'!$A$16),""),"")</f>
        <v/>
      </c>
      <c r="C114" s="160">
        <f>IF(C113&gt;0,C113+1,IF(DATE(YEAR('Basisdaten zum Projekt'!$C$5),MONTH('Basisdaten zum Projekt'!$C$5),1)=D114,1,0))</f>
        <v>52</v>
      </c>
      <c r="D114" s="161">
        <f t="shared" si="42"/>
        <v>46204</v>
      </c>
      <c r="E114" s="162"/>
      <c r="F114" s="115">
        <f t="shared" si="38"/>
        <v>0</v>
      </c>
      <c r="G114" s="163"/>
      <c r="H114" s="162"/>
      <c r="I114" s="115">
        <f t="shared" si="39"/>
        <v>0</v>
      </c>
      <c r="J114" s="164"/>
      <c r="M114" s="161">
        <f t="shared" si="40"/>
        <v>46204</v>
      </c>
      <c r="N114" s="166"/>
      <c r="O114" s="166"/>
      <c r="P114" s="166"/>
      <c r="Q114" s="166"/>
      <c r="R114" s="166"/>
      <c r="S114" s="166"/>
      <c r="T114" s="166"/>
      <c r="U114" s="166"/>
      <c r="V114" s="166"/>
      <c r="W114" s="166"/>
      <c r="X114" s="166"/>
      <c r="Y114" s="166"/>
      <c r="Z114" s="166"/>
      <c r="AA114" s="166"/>
      <c r="AB114" s="166"/>
      <c r="AC114" s="137">
        <f t="shared" si="41"/>
        <v>0</v>
      </c>
      <c r="AD114" s="167"/>
    </row>
    <row r="115" spans="2:30" outlineLevel="1" x14ac:dyDescent="0.25">
      <c r="B115" s="160" t="str">
        <f>IF(C115&gt;0,IFERROR(_xlfn.IFS(D115&lt;=DATE(YEAR('Basisdaten zum Projekt'!$E$12),MONTH('Basisdaten zum Projekt'!$E$12),1),'Basisdaten zum Projekt'!$A$12,D115&lt;=DATE(YEAR('Basisdaten zum Projekt'!$E$13),MONTH('Basisdaten zum Projekt'!$E$13),1),'Basisdaten zum Projekt'!$A$13,D115&lt;=DATE(YEAR('Basisdaten zum Projekt'!$E$14),MONTH('Basisdaten zum Projekt'!$E$14),1),'Basisdaten zum Projekt'!$A$14,D115&lt;=DATE(YEAR('Basisdaten zum Projekt'!$E$15),MONTH('Basisdaten zum Projekt'!$E$15),1),'Basisdaten zum Projekt'!$A$15,D115&lt;=DATE(YEAR('Basisdaten zum Projekt'!$E$16),MONTH('Basisdaten zum Projekt'!$E$16),1),'Basisdaten zum Projekt'!$A$16),""),"")</f>
        <v/>
      </c>
      <c r="C115" s="160">
        <f>IF(C114&gt;0,C114+1,IF(DATE(YEAR('Basisdaten zum Projekt'!$C$5),MONTH('Basisdaten zum Projekt'!$C$5),1)=D115,1,0))</f>
        <v>53</v>
      </c>
      <c r="D115" s="161">
        <f t="shared" si="42"/>
        <v>46235</v>
      </c>
      <c r="E115" s="162"/>
      <c r="F115" s="115">
        <f t="shared" si="38"/>
        <v>0</v>
      </c>
      <c r="G115" s="163"/>
      <c r="H115" s="162"/>
      <c r="I115" s="115">
        <f t="shared" si="39"/>
        <v>0</v>
      </c>
      <c r="J115" s="164"/>
      <c r="M115" s="161">
        <f t="shared" si="40"/>
        <v>46235</v>
      </c>
      <c r="N115" s="166"/>
      <c r="O115" s="166"/>
      <c r="P115" s="166"/>
      <c r="Q115" s="166"/>
      <c r="R115" s="166"/>
      <c r="S115" s="166"/>
      <c r="T115" s="166"/>
      <c r="U115" s="166"/>
      <c r="V115" s="166"/>
      <c r="W115" s="166"/>
      <c r="X115" s="166"/>
      <c r="Y115" s="166"/>
      <c r="Z115" s="166"/>
      <c r="AA115" s="166"/>
      <c r="AB115" s="166"/>
      <c r="AC115" s="137">
        <f t="shared" si="41"/>
        <v>0</v>
      </c>
      <c r="AD115" s="167"/>
    </row>
    <row r="116" spans="2:30" outlineLevel="1" x14ac:dyDescent="0.25">
      <c r="B116" s="160" t="str">
        <f>IF(C116&gt;0,IFERROR(_xlfn.IFS(D116&lt;=DATE(YEAR('Basisdaten zum Projekt'!$E$12),MONTH('Basisdaten zum Projekt'!$E$12),1),'Basisdaten zum Projekt'!$A$12,D116&lt;=DATE(YEAR('Basisdaten zum Projekt'!$E$13),MONTH('Basisdaten zum Projekt'!$E$13),1),'Basisdaten zum Projekt'!$A$13,D116&lt;=DATE(YEAR('Basisdaten zum Projekt'!$E$14),MONTH('Basisdaten zum Projekt'!$E$14),1),'Basisdaten zum Projekt'!$A$14,D116&lt;=DATE(YEAR('Basisdaten zum Projekt'!$E$15),MONTH('Basisdaten zum Projekt'!$E$15),1),'Basisdaten zum Projekt'!$A$15,D116&lt;=DATE(YEAR('Basisdaten zum Projekt'!$E$16),MONTH('Basisdaten zum Projekt'!$E$16),1),'Basisdaten zum Projekt'!$A$16),""),"")</f>
        <v/>
      </c>
      <c r="C116" s="160">
        <f>IF(C115&gt;0,C115+1,IF(DATE(YEAR('Basisdaten zum Projekt'!$C$5),MONTH('Basisdaten zum Projekt'!$C$5),1)=D116,1,0))</f>
        <v>54</v>
      </c>
      <c r="D116" s="161">
        <f t="shared" si="42"/>
        <v>46266</v>
      </c>
      <c r="E116" s="162"/>
      <c r="F116" s="115">
        <f t="shared" si="38"/>
        <v>0</v>
      </c>
      <c r="G116" s="163"/>
      <c r="H116" s="162"/>
      <c r="I116" s="115">
        <f t="shared" si="39"/>
        <v>0</v>
      </c>
      <c r="J116" s="164"/>
      <c r="M116" s="161">
        <f t="shared" si="40"/>
        <v>46266</v>
      </c>
      <c r="N116" s="166"/>
      <c r="O116" s="166"/>
      <c r="P116" s="166"/>
      <c r="Q116" s="166"/>
      <c r="R116" s="166"/>
      <c r="S116" s="166"/>
      <c r="T116" s="166"/>
      <c r="U116" s="166"/>
      <c r="V116" s="166"/>
      <c r="W116" s="166"/>
      <c r="X116" s="166"/>
      <c r="Y116" s="166"/>
      <c r="Z116" s="166"/>
      <c r="AA116" s="166"/>
      <c r="AB116" s="166"/>
      <c r="AC116" s="137">
        <f t="shared" si="41"/>
        <v>0</v>
      </c>
      <c r="AD116" s="167"/>
    </row>
    <row r="117" spans="2:30" outlineLevel="1" x14ac:dyDescent="0.25">
      <c r="B117" s="160" t="str">
        <f>IF(C117&gt;0,IFERROR(_xlfn.IFS(D117&lt;=DATE(YEAR('Basisdaten zum Projekt'!$E$12),MONTH('Basisdaten zum Projekt'!$E$12),1),'Basisdaten zum Projekt'!$A$12,D117&lt;=DATE(YEAR('Basisdaten zum Projekt'!$E$13),MONTH('Basisdaten zum Projekt'!$E$13),1),'Basisdaten zum Projekt'!$A$13,D117&lt;=DATE(YEAR('Basisdaten zum Projekt'!$E$14),MONTH('Basisdaten zum Projekt'!$E$14),1),'Basisdaten zum Projekt'!$A$14,D117&lt;=DATE(YEAR('Basisdaten zum Projekt'!$E$15),MONTH('Basisdaten zum Projekt'!$E$15),1),'Basisdaten zum Projekt'!$A$15,D117&lt;=DATE(YEAR('Basisdaten zum Projekt'!$E$16),MONTH('Basisdaten zum Projekt'!$E$16),1),'Basisdaten zum Projekt'!$A$16),""),"")</f>
        <v/>
      </c>
      <c r="C117" s="160">
        <f>IF(C116&gt;0,C116+1,IF(DATE(YEAR('Basisdaten zum Projekt'!$C$5),MONTH('Basisdaten zum Projekt'!$C$5),1)=D117,1,0))</f>
        <v>55</v>
      </c>
      <c r="D117" s="161">
        <f t="shared" si="42"/>
        <v>46296</v>
      </c>
      <c r="E117" s="162"/>
      <c r="F117" s="115">
        <f t="shared" si="38"/>
        <v>0</v>
      </c>
      <c r="G117" s="163"/>
      <c r="H117" s="162"/>
      <c r="I117" s="115">
        <f t="shared" si="39"/>
        <v>0</v>
      </c>
      <c r="J117" s="164"/>
      <c r="M117" s="161">
        <f t="shared" si="40"/>
        <v>46296</v>
      </c>
      <c r="N117" s="166"/>
      <c r="O117" s="166"/>
      <c r="P117" s="166"/>
      <c r="Q117" s="166"/>
      <c r="R117" s="166"/>
      <c r="S117" s="166"/>
      <c r="T117" s="166"/>
      <c r="U117" s="166"/>
      <c r="V117" s="166"/>
      <c r="W117" s="166"/>
      <c r="X117" s="166"/>
      <c r="Y117" s="166"/>
      <c r="Z117" s="166"/>
      <c r="AA117" s="166"/>
      <c r="AB117" s="166"/>
      <c r="AC117" s="137">
        <f t="shared" si="41"/>
        <v>0</v>
      </c>
      <c r="AD117" s="167"/>
    </row>
    <row r="118" spans="2:30" outlineLevel="1" x14ac:dyDescent="0.25">
      <c r="B118" s="160" t="str">
        <f>IF(C118&gt;0,IFERROR(_xlfn.IFS(D118&lt;=DATE(YEAR('Basisdaten zum Projekt'!$E$12),MONTH('Basisdaten zum Projekt'!$E$12),1),'Basisdaten zum Projekt'!$A$12,D118&lt;=DATE(YEAR('Basisdaten zum Projekt'!$E$13),MONTH('Basisdaten zum Projekt'!$E$13),1),'Basisdaten zum Projekt'!$A$13,D118&lt;=DATE(YEAR('Basisdaten zum Projekt'!$E$14),MONTH('Basisdaten zum Projekt'!$E$14),1),'Basisdaten zum Projekt'!$A$14,D118&lt;=DATE(YEAR('Basisdaten zum Projekt'!$E$15),MONTH('Basisdaten zum Projekt'!$E$15),1),'Basisdaten zum Projekt'!$A$15,D118&lt;=DATE(YEAR('Basisdaten zum Projekt'!$E$16),MONTH('Basisdaten zum Projekt'!$E$16),1),'Basisdaten zum Projekt'!$A$16),""),"")</f>
        <v/>
      </c>
      <c r="C118" s="160">
        <f>IF(C117&gt;0,C117+1,IF(DATE(YEAR('Basisdaten zum Projekt'!$C$5),MONTH('Basisdaten zum Projekt'!$C$5),1)=D118,1,0))</f>
        <v>56</v>
      </c>
      <c r="D118" s="161">
        <f t="shared" si="42"/>
        <v>46327</v>
      </c>
      <c r="E118" s="162"/>
      <c r="F118" s="115">
        <f t="shared" si="38"/>
        <v>0</v>
      </c>
      <c r="G118" s="163"/>
      <c r="H118" s="162"/>
      <c r="I118" s="115">
        <f t="shared" si="39"/>
        <v>0</v>
      </c>
      <c r="J118" s="164"/>
      <c r="M118" s="161">
        <f t="shared" si="40"/>
        <v>46327</v>
      </c>
      <c r="N118" s="166"/>
      <c r="O118" s="166"/>
      <c r="P118" s="166"/>
      <c r="Q118" s="166"/>
      <c r="R118" s="166"/>
      <c r="S118" s="166"/>
      <c r="T118" s="166"/>
      <c r="U118" s="166"/>
      <c r="V118" s="166"/>
      <c r="W118" s="166"/>
      <c r="X118" s="166"/>
      <c r="Y118" s="166"/>
      <c r="Z118" s="166"/>
      <c r="AA118" s="166"/>
      <c r="AB118" s="166"/>
      <c r="AC118" s="137">
        <f t="shared" si="41"/>
        <v>0</v>
      </c>
      <c r="AD118" s="167"/>
    </row>
    <row r="119" spans="2:30" outlineLevel="1" x14ac:dyDescent="0.25">
      <c r="B119" s="160" t="str">
        <f>IF(C119&gt;0,IFERROR(_xlfn.IFS(D119&lt;=DATE(YEAR('Basisdaten zum Projekt'!$E$12),MONTH('Basisdaten zum Projekt'!$E$12),1),'Basisdaten zum Projekt'!$A$12,D119&lt;=DATE(YEAR('Basisdaten zum Projekt'!$E$13),MONTH('Basisdaten zum Projekt'!$E$13),1),'Basisdaten zum Projekt'!$A$13,D119&lt;=DATE(YEAR('Basisdaten zum Projekt'!$E$14),MONTH('Basisdaten zum Projekt'!$E$14),1),'Basisdaten zum Projekt'!$A$14,D119&lt;=DATE(YEAR('Basisdaten zum Projekt'!$E$15),MONTH('Basisdaten zum Projekt'!$E$15),1),'Basisdaten zum Projekt'!$A$15,D119&lt;=DATE(YEAR('Basisdaten zum Projekt'!$E$16),MONTH('Basisdaten zum Projekt'!$E$16),1),'Basisdaten zum Projekt'!$A$16),""),"")</f>
        <v/>
      </c>
      <c r="C119" s="160">
        <f>IF(C118&gt;0,C118+1,IF(DATE(YEAR('Basisdaten zum Projekt'!$C$5),MONTH('Basisdaten zum Projekt'!$C$5),1)=D119,1,0))</f>
        <v>57</v>
      </c>
      <c r="D119" s="161">
        <f t="shared" si="42"/>
        <v>46357</v>
      </c>
      <c r="E119" s="162"/>
      <c r="F119" s="115">
        <f t="shared" si="38"/>
        <v>0</v>
      </c>
      <c r="G119" s="163"/>
      <c r="H119" s="162"/>
      <c r="I119" s="115">
        <f t="shared" si="39"/>
        <v>0</v>
      </c>
      <c r="J119" s="164"/>
      <c r="M119" s="161">
        <f t="shared" si="40"/>
        <v>46357</v>
      </c>
      <c r="N119" s="166"/>
      <c r="O119" s="166"/>
      <c r="P119" s="166"/>
      <c r="Q119" s="166"/>
      <c r="R119" s="166"/>
      <c r="S119" s="166"/>
      <c r="T119" s="166"/>
      <c r="U119" s="166"/>
      <c r="V119" s="166"/>
      <c r="W119" s="166"/>
      <c r="X119" s="166"/>
      <c r="Y119" s="166"/>
      <c r="Z119" s="166"/>
      <c r="AA119" s="166"/>
      <c r="AB119" s="166"/>
      <c r="AC119" s="137">
        <f t="shared" si="41"/>
        <v>0</v>
      </c>
      <c r="AD119" s="167"/>
    </row>
    <row r="120" spans="2:30" ht="15.75" thickBot="1" x14ac:dyDescent="0.3">
      <c r="B120" s="169"/>
      <c r="C120" s="170"/>
      <c r="D120" s="171">
        <f>D119</f>
        <v>46357</v>
      </c>
      <c r="E120" s="172"/>
      <c r="F120" s="173">
        <f>SUM(F108:F119)</f>
        <v>0</v>
      </c>
      <c r="G120" s="174">
        <f>SUM(G108:G119)</f>
        <v>0</v>
      </c>
      <c r="H120" s="175"/>
      <c r="I120" s="173">
        <f>SUM(I108:I119)</f>
        <v>0</v>
      </c>
      <c r="J120" s="174">
        <f>SUM(J108:J119)</f>
        <v>0</v>
      </c>
      <c r="M120" s="171">
        <f t="shared" si="40"/>
        <v>46357</v>
      </c>
      <c r="N120" s="177">
        <f>SUM(N108:N119)</f>
        <v>0</v>
      </c>
      <c r="O120" s="177">
        <f>SUM(O108:O119)</f>
        <v>0</v>
      </c>
      <c r="P120" s="177">
        <f>SUM(P108:P119)</f>
        <v>0</v>
      </c>
      <c r="Q120" s="177">
        <f>SUM(Q108:Q119)</f>
        <v>0</v>
      </c>
      <c r="R120" s="177">
        <f>SUM(R108:R119)</f>
        <v>0</v>
      </c>
      <c r="S120" s="177">
        <f t="shared" ref="S120:AB120" si="43">SUM(S108:S119)</f>
        <v>0</v>
      </c>
      <c r="T120" s="177">
        <f t="shared" si="43"/>
        <v>0</v>
      </c>
      <c r="U120" s="177">
        <f t="shared" si="43"/>
        <v>0</v>
      </c>
      <c r="V120" s="177">
        <f t="shared" si="43"/>
        <v>0</v>
      </c>
      <c r="W120" s="177">
        <f t="shared" si="43"/>
        <v>0</v>
      </c>
      <c r="X120" s="177">
        <f t="shared" si="43"/>
        <v>0</v>
      </c>
      <c r="Y120" s="177">
        <f t="shared" si="43"/>
        <v>0</v>
      </c>
      <c r="Z120" s="177">
        <f t="shared" si="43"/>
        <v>0</v>
      </c>
      <c r="AA120" s="177">
        <f t="shared" si="43"/>
        <v>0</v>
      </c>
      <c r="AB120" s="177">
        <f t="shared" si="43"/>
        <v>0</v>
      </c>
      <c r="AC120" s="177">
        <f>SUM(AC108:AC119)</f>
        <v>0</v>
      </c>
      <c r="AD120" s="167"/>
    </row>
    <row r="121" spans="2:30" ht="28.5" customHeight="1" x14ac:dyDescent="0.25">
      <c r="B121" s="19"/>
      <c r="C121" s="19"/>
      <c r="N121" s="178">
        <f>IFERROR(N120/$H$6,0)</f>
        <v>0</v>
      </c>
      <c r="O121" s="178">
        <f>IFERROR(O120/$H$6,0)</f>
        <v>0</v>
      </c>
      <c r="P121" s="178">
        <f>IFERROR(P120/$H$6,0)</f>
        <v>0</v>
      </c>
      <c r="Q121" s="178">
        <f>IFERROR(Q120/$H$6,0)</f>
        <v>0</v>
      </c>
      <c r="R121" s="178">
        <f>IFERROR(R120/$H$6,0)</f>
        <v>0</v>
      </c>
      <c r="S121" s="178">
        <f t="shared" ref="S121:AB121" si="44">IFERROR(S120/$H$6,0)</f>
        <v>0</v>
      </c>
      <c r="T121" s="178">
        <f t="shared" si="44"/>
        <v>0</v>
      </c>
      <c r="U121" s="178">
        <f t="shared" si="44"/>
        <v>0</v>
      </c>
      <c r="V121" s="178">
        <f t="shared" si="44"/>
        <v>0</v>
      </c>
      <c r="W121" s="178">
        <f t="shared" si="44"/>
        <v>0</v>
      </c>
      <c r="X121" s="178">
        <f t="shared" si="44"/>
        <v>0</v>
      </c>
      <c r="Y121" s="178">
        <f t="shared" si="44"/>
        <v>0</v>
      </c>
      <c r="Z121" s="178">
        <f t="shared" si="44"/>
        <v>0</v>
      </c>
      <c r="AA121" s="178">
        <f t="shared" si="44"/>
        <v>0</v>
      </c>
      <c r="AB121" s="178">
        <f t="shared" si="44"/>
        <v>0</v>
      </c>
      <c r="AC121" s="178">
        <f>IFERROR(AC120/$H$6,0)</f>
        <v>0</v>
      </c>
      <c r="AD121" s="180" t="s">
        <v>370</v>
      </c>
    </row>
    <row r="122" spans="2:30" ht="15.75" thickBot="1" x14ac:dyDescent="0.3">
      <c r="B122" s="19"/>
      <c r="C122" s="19"/>
      <c r="N122" s="181"/>
      <c r="O122" s="181"/>
      <c r="P122" s="181"/>
      <c r="Q122" s="181"/>
      <c r="R122" s="181"/>
      <c r="S122" s="281"/>
      <c r="T122" s="282"/>
      <c r="U122" s="283"/>
      <c r="V122" s="283"/>
      <c r="W122" s="283"/>
      <c r="X122" s="283"/>
      <c r="Y122" s="283"/>
      <c r="Z122" s="283"/>
      <c r="AA122" s="283"/>
      <c r="AB122" s="284"/>
      <c r="AC122" s="181"/>
      <c r="AD122" s="188"/>
    </row>
    <row r="123" spans="2:30" outlineLevel="1" x14ac:dyDescent="0.25">
      <c r="B123" s="160" t="str">
        <f>IF(C123&gt;0,IFERROR(_xlfn.IFS(D123&lt;=DATE(YEAR('Basisdaten zum Projekt'!$E$12),MONTH('Basisdaten zum Projekt'!$E$12),1),'Basisdaten zum Projekt'!$A$12,D123&lt;=DATE(YEAR('Basisdaten zum Projekt'!$E$13),MONTH('Basisdaten zum Projekt'!$E$13),1),'Basisdaten zum Projekt'!$A$13,D123&lt;=DATE(YEAR('Basisdaten zum Projekt'!$E$14),MONTH('Basisdaten zum Projekt'!$E$14),1),'Basisdaten zum Projekt'!$A$14,D123&lt;=DATE(YEAR('Basisdaten zum Projekt'!$E$15),MONTH('Basisdaten zum Projekt'!$E$15),1),'Basisdaten zum Projekt'!$A$15,D123&lt;=DATE(YEAR('Basisdaten zum Projekt'!$E$16),MONTH('Basisdaten zum Projekt'!$E$16),1),'Basisdaten zum Projekt'!$A$16),""),"")</f>
        <v/>
      </c>
      <c r="C123" s="160">
        <f>IF(C119&gt;0,C119+1,IF(DATE(YEAR('Basisdaten zum Projekt'!$C$5),MONTH('Basisdaten zum Projekt'!$C$5),1)=D123,1,0))</f>
        <v>58</v>
      </c>
      <c r="D123" s="161">
        <f>DATE(YEAR(D119),MONTH(D119)+1,DAY(D119))</f>
        <v>46388</v>
      </c>
      <c r="E123" s="183"/>
      <c r="F123" s="184">
        <f t="shared" ref="F123:F134" si="45">215/12*E123</f>
        <v>0</v>
      </c>
      <c r="G123" s="185"/>
      <c r="H123" s="183"/>
      <c r="I123" s="184">
        <f t="shared" ref="I123:I134" si="46">215/12*H123</f>
        <v>0</v>
      </c>
      <c r="J123" s="186"/>
      <c r="M123" s="161">
        <f t="shared" si="40"/>
        <v>46388</v>
      </c>
      <c r="N123" s="166"/>
      <c r="O123" s="166"/>
      <c r="P123" s="166"/>
      <c r="Q123" s="166"/>
      <c r="R123" s="166"/>
      <c r="S123" s="166"/>
      <c r="T123" s="166"/>
      <c r="U123" s="166"/>
      <c r="V123" s="166"/>
      <c r="W123" s="166"/>
      <c r="X123" s="166"/>
      <c r="Y123" s="166"/>
      <c r="Z123" s="166"/>
      <c r="AA123" s="166"/>
      <c r="AB123" s="166"/>
      <c r="AC123" s="137">
        <f t="shared" ref="AC123:AC134" si="47">SUM(N123:AB123)</f>
        <v>0</v>
      </c>
      <c r="AD123" s="167"/>
    </row>
    <row r="124" spans="2:30" outlineLevel="1" x14ac:dyDescent="0.25">
      <c r="B124" s="160" t="str">
        <f>IF(C124&gt;0,IFERROR(_xlfn.IFS(D124&lt;=DATE(YEAR('Basisdaten zum Projekt'!$E$12),MONTH('Basisdaten zum Projekt'!$E$12),1),'Basisdaten zum Projekt'!$A$12,D124&lt;=DATE(YEAR('Basisdaten zum Projekt'!$E$13),MONTH('Basisdaten zum Projekt'!$E$13),1),'Basisdaten zum Projekt'!$A$13,D124&lt;=DATE(YEAR('Basisdaten zum Projekt'!$E$14),MONTH('Basisdaten zum Projekt'!$E$14),1),'Basisdaten zum Projekt'!$A$14,D124&lt;=DATE(YEAR('Basisdaten zum Projekt'!$E$15),MONTH('Basisdaten zum Projekt'!$E$15),1),'Basisdaten zum Projekt'!$A$15,D124&lt;=DATE(YEAR('Basisdaten zum Projekt'!$E$16),MONTH('Basisdaten zum Projekt'!$E$16),1),'Basisdaten zum Projekt'!$A$16),""),"")</f>
        <v/>
      </c>
      <c r="C124" s="160">
        <f>IF(C123&gt;0,C123+1,IF(DATE(YEAR('Basisdaten zum Projekt'!$C$5),MONTH('Basisdaten zum Projekt'!$C$5),1)=D124,1,0))</f>
        <v>59</v>
      </c>
      <c r="D124" s="161">
        <f t="shared" ref="D124:D134" si="48">DATE(YEAR(D123),MONTH(D123)+1,DAY(D123))</f>
        <v>46419</v>
      </c>
      <c r="E124" s="162"/>
      <c r="F124" s="115">
        <f t="shared" si="45"/>
        <v>0</v>
      </c>
      <c r="G124" s="163"/>
      <c r="H124" s="162"/>
      <c r="I124" s="115">
        <f t="shared" si="46"/>
        <v>0</v>
      </c>
      <c r="J124" s="164"/>
      <c r="M124" s="161">
        <f t="shared" si="40"/>
        <v>46419</v>
      </c>
      <c r="N124" s="166"/>
      <c r="O124" s="166"/>
      <c r="P124" s="166"/>
      <c r="Q124" s="166"/>
      <c r="R124" s="166"/>
      <c r="S124" s="166"/>
      <c r="T124" s="166"/>
      <c r="U124" s="166"/>
      <c r="V124" s="166"/>
      <c r="W124" s="166"/>
      <c r="X124" s="166"/>
      <c r="Y124" s="166"/>
      <c r="Z124" s="166"/>
      <c r="AA124" s="166"/>
      <c r="AB124" s="166"/>
      <c r="AC124" s="137">
        <f t="shared" si="47"/>
        <v>0</v>
      </c>
      <c r="AD124" s="167"/>
    </row>
    <row r="125" spans="2:30" outlineLevel="1" x14ac:dyDescent="0.25">
      <c r="B125" s="160" t="str">
        <f>IF(C125&gt;0,IFERROR(_xlfn.IFS(D125&lt;=DATE(YEAR('Basisdaten zum Projekt'!$E$12),MONTH('Basisdaten zum Projekt'!$E$12),1),'Basisdaten zum Projekt'!$A$12,D125&lt;=DATE(YEAR('Basisdaten zum Projekt'!$E$13),MONTH('Basisdaten zum Projekt'!$E$13),1),'Basisdaten zum Projekt'!$A$13,D125&lt;=DATE(YEAR('Basisdaten zum Projekt'!$E$14),MONTH('Basisdaten zum Projekt'!$E$14),1),'Basisdaten zum Projekt'!$A$14,D125&lt;=DATE(YEAR('Basisdaten zum Projekt'!$E$15),MONTH('Basisdaten zum Projekt'!$E$15),1),'Basisdaten zum Projekt'!$A$15,D125&lt;=DATE(YEAR('Basisdaten zum Projekt'!$E$16),MONTH('Basisdaten zum Projekt'!$E$16),1),'Basisdaten zum Projekt'!$A$16),""),"")</f>
        <v/>
      </c>
      <c r="C125" s="160">
        <f>IF(C124&gt;0,C124+1,IF(DATE(YEAR('Basisdaten zum Projekt'!$C$5),MONTH('Basisdaten zum Projekt'!$C$5),1)=D125,1,0))</f>
        <v>60</v>
      </c>
      <c r="D125" s="161">
        <f t="shared" si="48"/>
        <v>46447</v>
      </c>
      <c r="E125" s="162"/>
      <c r="F125" s="115">
        <f t="shared" si="45"/>
        <v>0</v>
      </c>
      <c r="G125" s="163"/>
      <c r="H125" s="162"/>
      <c r="I125" s="115">
        <f t="shared" si="46"/>
        <v>0</v>
      </c>
      <c r="J125" s="164"/>
      <c r="M125" s="161">
        <f t="shared" si="40"/>
        <v>46447</v>
      </c>
      <c r="N125" s="166"/>
      <c r="O125" s="166"/>
      <c r="P125" s="166"/>
      <c r="Q125" s="166"/>
      <c r="R125" s="166"/>
      <c r="S125" s="166"/>
      <c r="T125" s="166"/>
      <c r="U125" s="166"/>
      <c r="V125" s="166"/>
      <c r="W125" s="166"/>
      <c r="X125" s="166"/>
      <c r="Y125" s="166"/>
      <c r="Z125" s="166"/>
      <c r="AA125" s="166"/>
      <c r="AB125" s="166"/>
      <c r="AC125" s="137">
        <f t="shared" si="47"/>
        <v>0</v>
      </c>
      <c r="AD125" s="167"/>
    </row>
    <row r="126" spans="2:30" outlineLevel="1" x14ac:dyDescent="0.25">
      <c r="B126" s="160" t="str">
        <f>IF(C126&gt;0,IFERROR(_xlfn.IFS(D126&lt;=DATE(YEAR('Basisdaten zum Projekt'!$E$12),MONTH('Basisdaten zum Projekt'!$E$12),1),'Basisdaten zum Projekt'!$A$12,D126&lt;=DATE(YEAR('Basisdaten zum Projekt'!$E$13),MONTH('Basisdaten zum Projekt'!$E$13),1),'Basisdaten zum Projekt'!$A$13,D126&lt;=DATE(YEAR('Basisdaten zum Projekt'!$E$14),MONTH('Basisdaten zum Projekt'!$E$14),1),'Basisdaten zum Projekt'!$A$14,D126&lt;=DATE(YEAR('Basisdaten zum Projekt'!$E$15),MONTH('Basisdaten zum Projekt'!$E$15),1),'Basisdaten zum Projekt'!$A$15,D126&lt;=DATE(YEAR('Basisdaten zum Projekt'!$E$16),MONTH('Basisdaten zum Projekt'!$E$16),1),'Basisdaten zum Projekt'!$A$16),""),"")</f>
        <v/>
      </c>
      <c r="C126" s="160">
        <f>IF(C125&gt;0,C125+1,IF(DATE(YEAR('Basisdaten zum Projekt'!$C$5),MONTH('Basisdaten zum Projekt'!$C$5),1)=D126,1,0))</f>
        <v>61</v>
      </c>
      <c r="D126" s="161">
        <f t="shared" si="48"/>
        <v>46478</v>
      </c>
      <c r="E126" s="162"/>
      <c r="F126" s="115">
        <f t="shared" si="45"/>
        <v>0</v>
      </c>
      <c r="G126" s="163"/>
      <c r="H126" s="162"/>
      <c r="I126" s="115">
        <f t="shared" si="46"/>
        <v>0</v>
      </c>
      <c r="J126" s="164"/>
      <c r="M126" s="161">
        <f t="shared" si="40"/>
        <v>46478</v>
      </c>
      <c r="N126" s="166"/>
      <c r="O126" s="166"/>
      <c r="P126" s="166"/>
      <c r="Q126" s="166"/>
      <c r="R126" s="166"/>
      <c r="S126" s="166"/>
      <c r="T126" s="166"/>
      <c r="U126" s="166"/>
      <c r="V126" s="166"/>
      <c r="W126" s="166"/>
      <c r="X126" s="166"/>
      <c r="Y126" s="166"/>
      <c r="Z126" s="166"/>
      <c r="AA126" s="166"/>
      <c r="AB126" s="166"/>
      <c r="AC126" s="137">
        <f t="shared" si="47"/>
        <v>0</v>
      </c>
      <c r="AD126" s="167"/>
    </row>
    <row r="127" spans="2:30" outlineLevel="1" x14ac:dyDescent="0.25">
      <c r="B127" s="160" t="str">
        <f>IF(C127&gt;0,IFERROR(_xlfn.IFS(D127&lt;=DATE(YEAR('Basisdaten zum Projekt'!$E$12),MONTH('Basisdaten zum Projekt'!$E$12),1),'Basisdaten zum Projekt'!$A$12,D127&lt;=DATE(YEAR('Basisdaten zum Projekt'!$E$13),MONTH('Basisdaten zum Projekt'!$E$13),1),'Basisdaten zum Projekt'!$A$13,D127&lt;=DATE(YEAR('Basisdaten zum Projekt'!$E$14),MONTH('Basisdaten zum Projekt'!$E$14),1),'Basisdaten zum Projekt'!$A$14,D127&lt;=DATE(YEAR('Basisdaten zum Projekt'!$E$15),MONTH('Basisdaten zum Projekt'!$E$15),1),'Basisdaten zum Projekt'!$A$15,D127&lt;=DATE(YEAR('Basisdaten zum Projekt'!$E$16),MONTH('Basisdaten zum Projekt'!$E$16),1),'Basisdaten zum Projekt'!$A$16),""),"")</f>
        <v/>
      </c>
      <c r="C127" s="160">
        <f>IF(C126&gt;0,C126+1,IF(DATE(YEAR('Basisdaten zum Projekt'!$C$5),MONTH('Basisdaten zum Projekt'!$C$5),1)=D127,1,0))</f>
        <v>62</v>
      </c>
      <c r="D127" s="161">
        <f t="shared" si="48"/>
        <v>46508</v>
      </c>
      <c r="E127" s="162"/>
      <c r="F127" s="115">
        <f t="shared" si="45"/>
        <v>0</v>
      </c>
      <c r="G127" s="163"/>
      <c r="H127" s="162"/>
      <c r="I127" s="115">
        <f t="shared" si="46"/>
        <v>0</v>
      </c>
      <c r="J127" s="164"/>
      <c r="M127" s="161">
        <f t="shared" si="40"/>
        <v>46508</v>
      </c>
      <c r="N127" s="166"/>
      <c r="O127" s="166"/>
      <c r="P127" s="166"/>
      <c r="Q127" s="166"/>
      <c r="R127" s="166"/>
      <c r="S127" s="166"/>
      <c r="T127" s="166"/>
      <c r="U127" s="166"/>
      <c r="V127" s="166"/>
      <c r="W127" s="166"/>
      <c r="X127" s="166"/>
      <c r="Y127" s="166"/>
      <c r="Z127" s="166"/>
      <c r="AA127" s="166"/>
      <c r="AB127" s="166"/>
      <c r="AC127" s="137">
        <f t="shared" si="47"/>
        <v>0</v>
      </c>
      <c r="AD127" s="167"/>
    </row>
    <row r="128" spans="2:30" outlineLevel="1" x14ac:dyDescent="0.25">
      <c r="B128" s="160" t="str">
        <f>IF(C128&gt;0,IFERROR(_xlfn.IFS(D128&lt;=DATE(YEAR('Basisdaten zum Projekt'!$E$12),MONTH('Basisdaten zum Projekt'!$E$12),1),'Basisdaten zum Projekt'!$A$12,D128&lt;=DATE(YEAR('Basisdaten zum Projekt'!$E$13),MONTH('Basisdaten zum Projekt'!$E$13),1),'Basisdaten zum Projekt'!$A$13,D128&lt;=DATE(YEAR('Basisdaten zum Projekt'!$E$14),MONTH('Basisdaten zum Projekt'!$E$14),1),'Basisdaten zum Projekt'!$A$14,D128&lt;=DATE(YEAR('Basisdaten zum Projekt'!$E$15),MONTH('Basisdaten zum Projekt'!$E$15),1),'Basisdaten zum Projekt'!$A$15,D128&lt;=DATE(YEAR('Basisdaten zum Projekt'!$E$16),MONTH('Basisdaten zum Projekt'!$E$16),1),'Basisdaten zum Projekt'!$A$16),""),"")</f>
        <v/>
      </c>
      <c r="C128" s="160">
        <f>IF(C127&gt;0,C127+1,IF(DATE(YEAR('Basisdaten zum Projekt'!$C$5),MONTH('Basisdaten zum Projekt'!$C$5),1)=D128,1,0))</f>
        <v>63</v>
      </c>
      <c r="D128" s="161">
        <f t="shared" si="48"/>
        <v>46539</v>
      </c>
      <c r="E128" s="162"/>
      <c r="F128" s="115">
        <f t="shared" si="45"/>
        <v>0</v>
      </c>
      <c r="G128" s="163"/>
      <c r="H128" s="162"/>
      <c r="I128" s="115">
        <f t="shared" si="46"/>
        <v>0</v>
      </c>
      <c r="J128" s="164"/>
      <c r="M128" s="161">
        <f t="shared" si="40"/>
        <v>46539</v>
      </c>
      <c r="N128" s="166"/>
      <c r="O128" s="166"/>
      <c r="P128" s="166"/>
      <c r="Q128" s="166"/>
      <c r="R128" s="166"/>
      <c r="S128" s="166"/>
      <c r="T128" s="166"/>
      <c r="U128" s="166"/>
      <c r="V128" s="166"/>
      <c r="W128" s="166"/>
      <c r="X128" s="166"/>
      <c r="Y128" s="166"/>
      <c r="Z128" s="166"/>
      <c r="AA128" s="166"/>
      <c r="AB128" s="166"/>
      <c r="AC128" s="137">
        <f t="shared" si="47"/>
        <v>0</v>
      </c>
      <c r="AD128" s="167"/>
    </row>
    <row r="129" spans="2:30" outlineLevel="1" x14ac:dyDescent="0.25">
      <c r="B129" s="160" t="str">
        <f>IF(C129&gt;0,IFERROR(_xlfn.IFS(D129&lt;=DATE(YEAR('Basisdaten zum Projekt'!$E$12),MONTH('Basisdaten zum Projekt'!$E$12),1),'Basisdaten zum Projekt'!$A$12,D129&lt;=DATE(YEAR('Basisdaten zum Projekt'!$E$13),MONTH('Basisdaten zum Projekt'!$E$13),1),'Basisdaten zum Projekt'!$A$13,D129&lt;=DATE(YEAR('Basisdaten zum Projekt'!$E$14),MONTH('Basisdaten zum Projekt'!$E$14),1),'Basisdaten zum Projekt'!$A$14,D129&lt;=DATE(YEAR('Basisdaten zum Projekt'!$E$15),MONTH('Basisdaten zum Projekt'!$E$15),1),'Basisdaten zum Projekt'!$A$15,D129&lt;=DATE(YEAR('Basisdaten zum Projekt'!$E$16),MONTH('Basisdaten zum Projekt'!$E$16),1),'Basisdaten zum Projekt'!$A$16),""),"")</f>
        <v/>
      </c>
      <c r="C129" s="160">
        <f>IF(C128&gt;0,C128+1,IF(DATE(YEAR('Basisdaten zum Projekt'!$C$5),MONTH('Basisdaten zum Projekt'!$C$5),1)=D129,1,0))</f>
        <v>64</v>
      </c>
      <c r="D129" s="161">
        <f t="shared" si="48"/>
        <v>46569</v>
      </c>
      <c r="E129" s="162"/>
      <c r="F129" s="115">
        <f t="shared" si="45"/>
        <v>0</v>
      </c>
      <c r="G129" s="163"/>
      <c r="H129" s="162"/>
      <c r="I129" s="115">
        <f t="shared" si="46"/>
        <v>0</v>
      </c>
      <c r="J129" s="164"/>
      <c r="M129" s="161">
        <f t="shared" si="40"/>
        <v>46569</v>
      </c>
      <c r="N129" s="166"/>
      <c r="O129" s="166"/>
      <c r="P129" s="166"/>
      <c r="Q129" s="166"/>
      <c r="R129" s="166"/>
      <c r="S129" s="166"/>
      <c r="T129" s="166"/>
      <c r="U129" s="166"/>
      <c r="V129" s="166"/>
      <c r="W129" s="166"/>
      <c r="X129" s="166"/>
      <c r="Y129" s="166"/>
      <c r="Z129" s="166"/>
      <c r="AA129" s="166"/>
      <c r="AB129" s="166"/>
      <c r="AC129" s="137">
        <f t="shared" si="47"/>
        <v>0</v>
      </c>
      <c r="AD129" s="167"/>
    </row>
    <row r="130" spans="2:30" outlineLevel="1" x14ac:dyDescent="0.25">
      <c r="B130" s="160" t="str">
        <f>IF(C130&gt;0,IFERROR(_xlfn.IFS(D130&lt;=DATE(YEAR('Basisdaten zum Projekt'!$E$12),MONTH('Basisdaten zum Projekt'!$E$12),1),'Basisdaten zum Projekt'!$A$12,D130&lt;=DATE(YEAR('Basisdaten zum Projekt'!$E$13),MONTH('Basisdaten zum Projekt'!$E$13),1),'Basisdaten zum Projekt'!$A$13,D130&lt;=DATE(YEAR('Basisdaten zum Projekt'!$E$14),MONTH('Basisdaten zum Projekt'!$E$14),1),'Basisdaten zum Projekt'!$A$14,D130&lt;=DATE(YEAR('Basisdaten zum Projekt'!$E$15),MONTH('Basisdaten zum Projekt'!$E$15),1),'Basisdaten zum Projekt'!$A$15,D130&lt;=DATE(YEAR('Basisdaten zum Projekt'!$E$16),MONTH('Basisdaten zum Projekt'!$E$16),1),'Basisdaten zum Projekt'!$A$16),""),"")</f>
        <v/>
      </c>
      <c r="C130" s="160">
        <f>IF(C129&gt;0,C129+1,IF(DATE(YEAR('Basisdaten zum Projekt'!$C$5),MONTH('Basisdaten zum Projekt'!$C$5),1)=D130,1,0))</f>
        <v>65</v>
      </c>
      <c r="D130" s="161">
        <f t="shared" si="48"/>
        <v>46600</v>
      </c>
      <c r="E130" s="162"/>
      <c r="F130" s="115">
        <f t="shared" si="45"/>
        <v>0</v>
      </c>
      <c r="G130" s="163"/>
      <c r="H130" s="162"/>
      <c r="I130" s="115">
        <f t="shared" si="46"/>
        <v>0</v>
      </c>
      <c r="J130" s="164"/>
      <c r="M130" s="161">
        <f t="shared" si="40"/>
        <v>46600</v>
      </c>
      <c r="N130" s="166"/>
      <c r="O130" s="166"/>
      <c r="P130" s="166"/>
      <c r="Q130" s="166"/>
      <c r="R130" s="166"/>
      <c r="S130" s="166"/>
      <c r="T130" s="166"/>
      <c r="U130" s="166"/>
      <c r="V130" s="166"/>
      <c r="W130" s="166"/>
      <c r="X130" s="166"/>
      <c r="Y130" s="166"/>
      <c r="Z130" s="166"/>
      <c r="AA130" s="166"/>
      <c r="AB130" s="166"/>
      <c r="AC130" s="137">
        <f t="shared" si="47"/>
        <v>0</v>
      </c>
      <c r="AD130" s="167"/>
    </row>
    <row r="131" spans="2:30" outlineLevel="1" x14ac:dyDescent="0.25">
      <c r="B131" s="160" t="str">
        <f>IF(C131&gt;0,IFERROR(_xlfn.IFS(D131&lt;=DATE(YEAR('Basisdaten zum Projekt'!$E$12),MONTH('Basisdaten zum Projekt'!$E$12),1),'Basisdaten zum Projekt'!$A$12,D131&lt;=DATE(YEAR('Basisdaten zum Projekt'!$E$13),MONTH('Basisdaten zum Projekt'!$E$13),1),'Basisdaten zum Projekt'!$A$13,D131&lt;=DATE(YEAR('Basisdaten zum Projekt'!$E$14),MONTH('Basisdaten zum Projekt'!$E$14),1),'Basisdaten zum Projekt'!$A$14,D131&lt;=DATE(YEAR('Basisdaten zum Projekt'!$E$15),MONTH('Basisdaten zum Projekt'!$E$15),1),'Basisdaten zum Projekt'!$A$15,D131&lt;=DATE(YEAR('Basisdaten zum Projekt'!$E$16),MONTH('Basisdaten zum Projekt'!$E$16),1),'Basisdaten zum Projekt'!$A$16),""),"")</f>
        <v/>
      </c>
      <c r="C131" s="160">
        <f>IF(C130&gt;0,C130+1,IF(DATE(YEAR('Basisdaten zum Projekt'!$C$5),MONTH('Basisdaten zum Projekt'!$C$5),1)=D131,1,0))</f>
        <v>66</v>
      </c>
      <c r="D131" s="161">
        <f t="shared" si="48"/>
        <v>46631</v>
      </c>
      <c r="E131" s="162"/>
      <c r="F131" s="115">
        <f t="shared" si="45"/>
        <v>0</v>
      </c>
      <c r="G131" s="163"/>
      <c r="H131" s="162"/>
      <c r="I131" s="115">
        <f t="shared" si="46"/>
        <v>0</v>
      </c>
      <c r="J131" s="164"/>
      <c r="M131" s="161">
        <f t="shared" si="40"/>
        <v>46631</v>
      </c>
      <c r="N131" s="166"/>
      <c r="O131" s="166"/>
      <c r="P131" s="166"/>
      <c r="Q131" s="166"/>
      <c r="R131" s="166"/>
      <c r="S131" s="166"/>
      <c r="T131" s="166"/>
      <c r="U131" s="166"/>
      <c r="V131" s="166"/>
      <c r="W131" s="166"/>
      <c r="X131" s="166"/>
      <c r="Y131" s="166"/>
      <c r="Z131" s="166"/>
      <c r="AA131" s="166"/>
      <c r="AB131" s="166"/>
      <c r="AC131" s="137">
        <f t="shared" si="47"/>
        <v>0</v>
      </c>
      <c r="AD131" s="167"/>
    </row>
    <row r="132" spans="2:30" outlineLevel="1" x14ac:dyDescent="0.25">
      <c r="B132" s="160" t="str">
        <f>IF(C132&gt;0,IFERROR(_xlfn.IFS(D132&lt;=DATE(YEAR('Basisdaten zum Projekt'!$E$12),MONTH('Basisdaten zum Projekt'!$E$12),1),'Basisdaten zum Projekt'!$A$12,D132&lt;=DATE(YEAR('Basisdaten zum Projekt'!$E$13),MONTH('Basisdaten zum Projekt'!$E$13),1),'Basisdaten zum Projekt'!$A$13,D132&lt;=DATE(YEAR('Basisdaten zum Projekt'!$E$14),MONTH('Basisdaten zum Projekt'!$E$14),1),'Basisdaten zum Projekt'!$A$14,D132&lt;=DATE(YEAR('Basisdaten zum Projekt'!$E$15),MONTH('Basisdaten zum Projekt'!$E$15),1),'Basisdaten zum Projekt'!$A$15,D132&lt;=DATE(YEAR('Basisdaten zum Projekt'!$E$16),MONTH('Basisdaten zum Projekt'!$E$16),1),'Basisdaten zum Projekt'!$A$16),""),"")</f>
        <v/>
      </c>
      <c r="C132" s="160">
        <f>IF(C131&gt;0,C131+1,IF(DATE(YEAR('Basisdaten zum Projekt'!$C$5),MONTH('Basisdaten zum Projekt'!$C$5),1)=D132,1,0))</f>
        <v>67</v>
      </c>
      <c r="D132" s="161">
        <f t="shared" si="48"/>
        <v>46661</v>
      </c>
      <c r="E132" s="162"/>
      <c r="F132" s="115">
        <f t="shared" si="45"/>
        <v>0</v>
      </c>
      <c r="G132" s="163"/>
      <c r="H132" s="162"/>
      <c r="I132" s="115">
        <f t="shared" si="46"/>
        <v>0</v>
      </c>
      <c r="J132" s="164"/>
      <c r="M132" s="161">
        <f t="shared" si="40"/>
        <v>46661</v>
      </c>
      <c r="N132" s="166"/>
      <c r="O132" s="166"/>
      <c r="P132" s="166"/>
      <c r="Q132" s="166"/>
      <c r="R132" s="166"/>
      <c r="S132" s="166"/>
      <c r="T132" s="166"/>
      <c r="U132" s="166"/>
      <c r="V132" s="166"/>
      <c r="W132" s="166"/>
      <c r="X132" s="166"/>
      <c r="Y132" s="166"/>
      <c r="Z132" s="166"/>
      <c r="AA132" s="166"/>
      <c r="AB132" s="166"/>
      <c r="AC132" s="137">
        <f t="shared" si="47"/>
        <v>0</v>
      </c>
      <c r="AD132" s="167"/>
    </row>
    <row r="133" spans="2:30" outlineLevel="1" x14ac:dyDescent="0.25">
      <c r="B133" s="160" t="str">
        <f>IF(C133&gt;0,IFERROR(_xlfn.IFS(D133&lt;=DATE(YEAR('Basisdaten zum Projekt'!$E$12),MONTH('Basisdaten zum Projekt'!$E$12),1),'Basisdaten zum Projekt'!$A$12,D133&lt;=DATE(YEAR('Basisdaten zum Projekt'!$E$13),MONTH('Basisdaten zum Projekt'!$E$13),1),'Basisdaten zum Projekt'!$A$13,D133&lt;=DATE(YEAR('Basisdaten zum Projekt'!$E$14),MONTH('Basisdaten zum Projekt'!$E$14),1),'Basisdaten zum Projekt'!$A$14,D133&lt;=DATE(YEAR('Basisdaten zum Projekt'!$E$15),MONTH('Basisdaten zum Projekt'!$E$15),1),'Basisdaten zum Projekt'!$A$15,D133&lt;=DATE(YEAR('Basisdaten zum Projekt'!$E$16),MONTH('Basisdaten zum Projekt'!$E$16),1),'Basisdaten zum Projekt'!$A$16),""),"")</f>
        <v/>
      </c>
      <c r="C133" s="160">
        <f>IF(C132&gt;0,C132+1,IF(DATE(YEAR('Basisdaten zum Projekt'!$C$5),MONTH('Basisdaten zum Projekt'!$C$5),1)=D133,1,0))</f>
        <v>68</v>
      </c>
      <c r="D133" s="161">
        <f t="shared" si="48"/>
        <v>46692</v>
      </c>
      <c r="E133" s="162"/>
      <c r="F133" s="115">
        <f t="shared" si="45"/>
        <v>0</v>
      </c>
      <c r="G133" s="163"/>
      <c r="H133" s="162"/>
      <c r="I133" s="115">
        <f t="shared" si="46"/>
        <v>0</v>
      </c>
      <c r="J133" s="164"/>
      <c r="M133" s="161">
        <f t="shared" si="40"/>
        <v>46692</v>
      </c>
      <c r="N133" s="166"/>
      <c r="O133" s="166"/>
      <c r="P133" s="166"/>
      <c r="Q133" s="166"/>
      <c r="R133" s="166"/>
      <c r="S133" s="166"/>
      <c r="T133" s="166"/>
      <c r="U133" s="166"/>
      <c r="V133" s="166"/>
      <c r="W133" s="166"/>
      <c r="X133" s="166"/>
      <c r="Y133" s="166"/>
      <c r="Z133" s="166"/>
      <c r="AA133" s="166"/>
      <c r="AB133" s="166"/>
      <c r="AC133" s="137">
        <f t="shared" si="47"/>
        <v>0</v>
      </c>
      <c r="AD133" s="167"/>
    </row>
    <row r="134" spans="2:30" outlineLevel="1" x14ac:dyDescent="0.25">
      <c r="B134" s="160" t="str">
        <f>IF(C134&gt;0,IFERROR(_xlfn.IFS(D134&lt;=DATE(YEAR('Basisdaten zum Projekt'!$E$12),MONTH('Basisdaten zum Projekt'!$E$12),1),'Basisdaten zum Projekt'!$A$12,D134&lt;=DATE(YEAR('Basisdaten zum Projekt'!$E$13),MONTH('Basisdaten zum Projekt'!$E$13),1),'Basisdaten zum Projekt'!$A$13,D134&lt;=DATE(YEAR('Basisdaten zum Projekt'!$E$14),MONTH('Basisdaten zum Projekt'!$E$14),1),'Basisdaten zum Projekt'!$A$14,D134&lt;=DATE(YEAR('Basisdaten zum Projekt'!$E$15),MONTH('Basisdaten zum Projekt'!$E$15),1),'Basisdaten zum Projekt'!$A$15,D134&lt;=DATE(YEAR('Basisdaten zum Projekt'!$E$16),MONTH('Basisdaten zum Projekt'!$E$16),1),'Basisdaten zum Projekt'!$A$16),""),"")</f>
        <v/>
      </c>
      <c r="C134" s="160">
        <f>IF(C133&gt;0,C133+1,IF(DATE(YEAR('Basisdaten zum Projekt'!$C$5),MONTH('Basisdaten zum Projekt'!$C$5),1)=D134,1,0))</f>
        <v>69</v>
      </c>
      <c r="D134" s="161">
        <f t="shared" si="48"/>
        <v>46722</v>
      </c>
      <c r="E134" s="162"/>
      <c r="F134" s="115">
        <f t="shared" si="45"/>
        <v>0</v>
      </c>
      <c r="G134" s="163"/>
      <c r="H134" s="162"/>
      <c r="I134" s="115">
        <f t="shared" si="46"/>
        <v>0</v>
      </c>
      <c r="J134" s="164"/>
      <c r="M134" s="161">
        <f t="shared" si="40"/>
        <v>46722</v>
      </c>
      <c r="N134" s="166"/>
      <c r="O134" s="166"/>
      <c r="P134" s="166"/>
      <c r="Q134" s="166"/>
      <c r="R134" s="166"/>
      <c r="S134" s="166"/>
      <c r="T134" s="166"/>
      <c r="U134" s="166"/>
      <c r="V134" s="166"/>
      <c r="W134" s="166"/>
      <c r="X134" s="166"/>
      <c r="Y134" s="166"/>
      <c r="Z134" s="166"/>
      <c r="AA134" s="166"/>
      <c r="AB134" s="166"/>
      <c r="AC134" s="137">
        <f t="shared" si="47"/>
        <v>0</v>
      </c>
      <c r="AD134" s="167"/>
    </row>
    <row r="135" spans="2:30" ht="15.75" thickBot="1" x14ac:dyDescent="0.3">
      <c r="B135" s="169"/>
      <c r="C135" s="170"/>
      <c r="D135" s="171">
        <f>D134</f>
        <v>46722</v>
      </c>
      <c r="E135" s="172"/>
      <c r="F135" s="173">
        <f>SUM(F123:F134)</f>
        <v>0</v>
      </c>
      <c r="G135" s="174">
        <f>SUM(G123:G134)</f>
        <v>0</v>
      </c>
      <c r="H135" s="175"/>
      <c r="I135" s="173">
        <f>SUM(I123:I134)</f>
        <v>0</v>
      </c>
      <c r="J135" s="174">
        <f>SUM(J123:J134)</f>
        <v>0</v>
      </c>
      <c r="M135" s="171">
        <f t="shared" si="40"/>
        <v>46722</v>
      </c>
      <c r="N135" s="177">
        <f>SUM(N123:N134)</f>
        <v>0</v>
      </c>
      <c r="O135" s="177">
        <f>SUM(O123:O134)</f>
        <v>0</v>
      </c>
      <c r="P135" s="177">
        <f>SUM(P123:P134)</f>
        <v>0</v>
      </c>
      <c r="Q135" s="177">
        <f>SUM(Q123:Q134)</f>
        <v>0</v>
      </c>
      <c r="R135" s="177">
        <f>SUM(R123:R134)</f>
        <v>0</v>
      </c>
      <c r="S135" s="177">
        <f t="shared" ref="S135:AB135" si="49">SUM(S123:S134)</f>
        <v>0</v>
      </c>
      <c r="T135" s="177">
        <f t="shared" si="49"/>
        <v>0</v>
      </c>
      <c r="U135" s="177">
        <f t="shared" si="49"/>
        <v>0</v>
      </c>
      <c r="V135" s="177">
        <f t="shared" si="49"/>
        <v>0</v>
      </c>
      <c r="W135" s="177">
        <f t="shared" si="49"/>
        <v>0</v>
      </c>
      <c r="X135" s="177">
        <f t="shared" si="49"/>
        <v>0</v>
      </c>
      <c r="Y135" s="177">
        <f t="shared" si="49"/>
        <v>0</v>
      </c>
      <c r="Z135" s="177">
        <f t="shared" si="49"/>
        <v>0</v>
      </c>
      <c r="AA135" s="177">
        <f t="shared" si="49"/>
        <v>0</v>
      </c>
      <c r="AB135" s="177">
        <f t="shared" si="49"/>
        <v>0</v>
      </c>
      <c r="AC135" s="177">
        <f>SUM(AC123:AC134)</f>
        <v>0</v>
      </c>
      <c r="AD135" s="167"/>
    </row>
    <row r="136" spans="2:30" ht="28.5" customHeight="1" x14ac:dyDescent="0.25">
      <c r="B136" s="19"/>
      <c r="C136" s="19"/>
      <c r="N136" s="178">
        <f>IFERROR(N135/$H$6,0)</f>
        <v>0</v>
      </c>
      <c r="O136" s="178">
        <f>IFERROR(O135/$H$6,0)</f>
        <v>0</v>
      </c>
      <c r="P136" s="178">
        <f>IFERROR(P135/$H$6,0)</f>
        <v>0</v>
      </c>
      <c r="Q136" s="178">
        <f>IFERROR(Q135/$H$6,0)</f>
        <v>0</v>
      </c>
      <c r="R136" s="178">
        <f>IFERROR(R135/$H$6,0)</f>
        <v>0</v>
      </c>
      <c r="S136" s="178">
        <f t="shared" ref="S136:AB136" si="50">IFERROR(S135/$H$6,0)</f>
        <v>0</v>
      </c>
      <c r="T136" s="178">
        <f t="shared" si="50"/>
        <v>0</v>
      </c>
      <c r="U136" s="178">
        <f t="shared" si="50"/>
        <v>0</v>
      </c>
      <c r="V136" s="178">
        <f t="shared" si="50"/>
        <v>0</v>
      </c>
      <c r="W136" s="178">
        <f t="shared" si="50"/>
        <v>0</v>
      </c>
      <c r="X136" s="178">
        <f t="shared" si="50"/>
        <v>0</v>
      </c>
      <c r="Y136" s="178">
        <f t="shared" si="50"/>
        <v>0</v>
      </c>
      <c r="Z136" s="178">
        <f t="shared" si="50"/>
        <v>0</v>
      </c>
      <c r="AA136" s="178">
        <f t="shared" si="50"/>
        <v>0</v>
      </c>
      <c r="AB136" s="178">
        <f t="shared" si="50"/>
        <v>0</v>
      </c>
      <c r="AC136" s="178">
        <f>IFERROR(AC135/$H$6,0)</f>
        <v>0</v>
      </c>
      <c r="AD136" s="180" t="s">
        <v>370</v>
      </c>
    </row>
    <row r="137" spans="2:30" ht="15.75" thickBot="1" x14ac:dyDescent="0.3">
      <c r="B137" s="19"/>
      <c r="C137" s="19"/>
      <c r="N137" s="181"/>
      <c r="O137" s="181"/>
      <c r="P137" s="181"/>
      <c r="Q137" s="181"/>
      <c r="R137" s="181"/>
      <c r="S137" s="281"/>
      <c r="T137" s="282"/>
      <c r="U137" s="283"/>
      <c r="V137" s="283"/>
      <c r="W137" s="283"/>
      <c r="X137" s="283"/>
      <c r="Y137" s="283"/>
      <c r="Z137" s="283"/>
      <c r="AA137" s="283"/>
      <c r="AB137" s="284"/>
      <c r="AC137" s="181"/>
      <c r="AD137" s="188"/>
    </row>
    <row r="138" spans="2:30" outlineLevel="1" x14ac:dyDescent="0.25">
      <c r="B138" s="160" t="str">
        <f>IF(C138&gt;0,IFERROR(_xlfn.IFS(D138&lt;=DATE(YEAR('Basisdaten zum Projekt'!$E$12),MONTH('Basisdaten zum Projekt'!$E$12),1),'Basisdaten zum Projekt'!$A$12,D138&lt;=DATE(YEAR('Basisdaten zum Projekt'!$E$13),MONTH('Basisdaten zum Projekt'!$E$13),1),'Basisdaten zum Projekt'!$A$13,D138&lt;=DATE(YEAR('Basisdaten zum Projekt'!$E$14),MONTH('Basisdaten zum Projekt'!$E$14),1),'Basisdaten zum Projekt'!$A$14,D138&lt;=DATE(YEAR('Basisdaten zum Projekt'!$E$15),MONTH('Basisdaten zum Projekt'!$E$15),1),'Basisdaten zum Projekt'!$A$15,D138&lt;=DATE(YEAR('Basisdaten zum Projekt'!$E$16),MONTH('Basisdaten zum Projekt'!$E$16),1),'Basisdaten zum Projekt'!$A$16),""),"")</f>
        <v/>
      </c>
      <c r="C138" s="160">
        <f>IF(C134&gt;0,C134+1,IF(DATE(YEAR('Basisdaten zum Projekt'!$C$5),MONTH('Basisdaten zum Projekt'!$C$5),1)=D138,1,0))</f>
        <v>70</v>
      </c>
      <c r="D138" s="161">
        <f>DATE(YEAR(D134),MONTH(D134)+1,DAY(D134))</f>
        <v>46753</v>
      </c>
      <c r="E138" s="183"/>
      <c r="F138" s="184">
        <f t="shared" ref="F138:F149" si="51">215/12*E138</f>
        <v>0</v>
      </c>
      <c r="G138" s="185"/>
      <c r="H138" s="183"/>
      <c r="I138" s="184">
        <f t="shared" ref="I138:I149" si="52">215/12*H138</f>
        <v>0</v>
      </c>
      <c r="J138" s="186"/>
      <c r="M138" s="161">
        <f t="shared" si="40"/>
        <v>46753</v>
      </c>
      <c r="N138" s="166"/>
      <c r="O138" s="166"/>
      <c r="P138" s="166"/>
      <c r="Q138" s="166"/>
      <c r="R138" s="166"/>
      <c r="S138" s="166"/>
      <c r="T138" s="166"/>
      <c r="U138" s="166"/>
      <c r="V138" s="166"/>
      <c r="W138" s="166"/>
      <c r="X138" s="166"/>
      <c r="Y138" s="166"/>
      <c r="Z138" s="166"/>
      <c r="AA138" s="166"/>
      <c r="AB138" s="166"/>
      <c r="AC138" s="137">
        <f t="shared" ref="AC138:AC149" si="53">SUM(N138:AB138)</f>
        <v>0</v>
      </c>
      <c r="AD138" s="167"/>
    </row>
    <row r="139" spans="2:30" outlineLevel="1" x14ac:dyDescent="0.25">
      <c r="B139" s="160" t="str">
        <f>IF(C139&gt;0,IFERROR(_xlfn.IFS(D139&lt;=DATE(YEAR('Basisdaten zum Projekt'!$E$12),MONTH('Basisdaten zum Projekt'!$E$12),1),'Basisdaten zum Projekt'!$A$12,D139&lt;=DATE(YEAR('Basisdaten zum Projekt'!$E$13),MONTH('Basisdaten zum Projekt'!$E$13),1),'Basisdaten zum Projekt'!$A$13,D139&lt;=DATE(YEAR('Basisdaten zum Projekt'!$E$14),MONTH('Basisdaten zum Projekt'!$E$14),1),'Basisdaten zum Projekt'!$A$14,D139&lt;=DATE(YEAR('Basisdaten zum Projekt'!$E$15),MONTH('Basisdaten zum Projekt'!$E$15),1),'Basisdaten zum Projekt'!$A$15,D139&lt;=DATE(YEAR('Basisdaten zum Projekt'!$E$16),MONTH('Basisdaten zum Projekt'!$E$16),1),'Basisdaten zum Projekt'!$A$16),""),"")</f>
        <v/>
      </c>
      <c r="C139" s="160">
        <f>IF(C138&gt;0,C138+1,IF(DATE(YEAR('Basisdaten zum Projekt'!$C$5),MONTH('Basisdaten zum Projekt'!$C$5),1)=D139,1,0))</f>
        <v>71</v>
      </c>
      <c r="D139" s="161">
        <f t="shared" ref="D139:D149" si="54">DATE(YEAR(D138),MONTH(D138)+1,DAY(D138))</f>
        <v>46784</v>
      </c>
      <c r="E139" s="162"/>
      <c r="F139" s="115">
        <f t="shared" si="51"/>
        <v>0</v>
      </c>
      <c r="G139" s="163"/>
      <c r="H139" s="162"/>
      <c r="I139" s="115">
        <f t="shared" si="52"/>
        <v>0</v>
      </c>
      <c r="J139" s="164"/>
      <c r="M139" s="161">
        <f t="shared" si="40"/>
        <v>46784</v>
      </c>
      <c r="N139" s="166"/>
      <c r="O139" s="166"/>
      <c r="P139" s="166"/>
      <c r="Q139" s="166"/>
      <c r="R139" s="166"/>
      <c r="S139" s="166"/>
      <c r="T139" s="166"/>
      <c r="U139" s="166"/>
      <c r="V139" s="166"/>
      <c r="W139" s="166"/>
      <c r="X139" s="166"/>
      <c r="Y139" s="166"/>
      <c r="Z139" s="166"/>
      <c r="AA139" s="166"/>
      <c r="AB139" s="166"/>
      <c r="AC139" s="137">
        <f t="shared" si="53"/>
        <v>0</v>
      </c>
      <c r="AD139" s="167"/>
    </row>
    <row r="140" spans="2:30" outlineLevel="1" x14ac:dyDescent="0.25">
      <c r="B140" s="160" t="str">
        <f>IF(C140&gt;0,IFERROR(_xlfn.IFS(D140&lt;=DATE(YEAR('Basisdaten zum Projekt'!$E$12),MONTH('Basisdaten zum Projekt'!$E$12),1),'Basisdaten zum Projekt'!$A$12,D140&lt;=DATE(YEAR('Basisdaten zum Projekt'!$E$13),MONTH('Basisdaten zum Projekt'!$E$13),1),'Basisdaten zum Projekt'!$A$13,D140&lt;=DATE(YEAR('Basisdaten zum Projekt'!$E$14),MONTH('Basisdaten zum Projekt'!$E$14),1),'Basisdaten zum Projekt'!$A$14,D140&lt;=DATE(YEAR('Basisdaten zum Projekt'!$E$15),MONTH('Basisdaten zum Projekt'!$E$15),1),'Basisdaten zum Projekt'!$A$15,D140&lt;=DATE(YEAR('Basisdaten zum Projekt'!$E$16),MONTH('Basisdaten zum Projekt'!$E$16),1),'Basisdaten zum Projekt'!$A$16),""),"")</f>
        <v/>
      </c>
      <c r="C140" s="160">
        <f>IF(C139&gt;0,C139+1,IF(DATE(YEAR('Basisdaten zum Projekt'!$C$5),MONTH('Basisdaten zum Projekt'!$C$5),1)=D140,1,0))</f>
        <v>72</v>
      </c>
      <c r="D140" s="161">
        <f t="shared" si="54"/>
        <v>46813</v>
      </c>
      <c r="E140" s="162"/>
      <c r="F140" s="115">
        <f t="shared" si="51"/>
        <v>0</v>
      </c>
      <c r="G140" s="163"/>
      <c r="H140" s="162"/>
      <c r="I140" s="115">
        <f t="shared" si="52"/>
        <v>0</v>
      </c>
      <c r="J140" s="164"/>
      <c r="M140" s="161">
        <f t="shared" si="40"/>
        <v>46813</v>
      </c>
      <c r="N140" s="166"/>
      <c r="O140" s="166"/>
      <c r="P140" s="166"/>
      <c r="Q140" s="166"/>
      <c r="R140" s="166"/>
      <c r="S140" s="166"/>
      <c r="T140" s="166"/>
      <c r="U140" s="166"/>
      <c r="V140" s="166"/>
      <c r="W140" s="166"/>
      <c r="X140" s="166"/>
      <c r="Y140" s="166"/>
      <c r="Z140" s="166"/>
      <c r="AA140" s="166"/>
      <c r="AB140" s="166"/>
      <c r="AC140" s="137">
        <f t="shared" si="53"/>
        <v>0</v>
      </c>
      <c r="AD140" s="167"/>
    </row>
    <row r="141" spans="2:30" outlineLevel="1" x14ac:dyDescent="0.25">
      <c r="B141" s="160" t="str">
        <f>IF(C141&gt;0,IFERROR(_xlfn.IFS(D141&lt;=DATE(YEAR('Basisdaten zum Projekt'!$E$12),MONTH('Basisdaten zum Projekt'!$E$12),1),'Basisdaten zum Projekt'!$A$12,D141&lt;=DATE(YEAR('Basisdaten zum Projekt'!$E$13),MONTH('Basisdaten zum Projekt'!$E$13),1),'Basisdaten zum Projekt'!$A$13,D141&lt;=DATE(YEAR('Basisdaten zum Projekt'!$E$14),MONTH('Basisdaten zum Projekt'!$E$14),1),'Basisdaten zum Projekt'!$A$14,D141&lt;=DATE(YEAR('Basisdaten zum Projekt'!$E$15),MONTH('Basisdaten zum Projekt'!$E$15),1),'Basisdaten zum Projekt'!$A$15,D141&lt;=DATE(YEAR('Basisdaten zum Projekt'!$E$16),MONTH('Basisdaten zum Projekt'!$E$16),1),'Basisdaten zum Projekt'!$A$16),""),"")</f>
        <v/>
      </c>
      <c r="C141" s="160">
        <f>IF(C140&gt;0,C140+1,IF(DATE(YEAR('Basisdaten zum Projekt'!$C$5),MONTH('Basisdaten zum Projekt'!$C$5),1)=D141,1,0))</f>
        <v>73</v>
      </c>
      <c r="D141" s="161">
        <f t="shared" si="54"/>
        <v>46844</v>
      </c>
      <c r="E141" s="162"/>
      <c r="F141" s="115">
        <f t="shared" si="51"/>
        <v>0</v>
      </c>
      <c r="G141" s="163"/>
      <c r="H141" s="162"/>
      <c r="I141" s="115">
        <f t="shared" si="52"/>
        <v>0</v>
      </c>
      <c r="J141" s="164"/>
      <c r="M141" s="161">
        <f t="shared" si="40"/>
        <v>46844</v>
      </c>
      <c r="N141" s="166"/>
      <c r="O141" s="166"/>
      <c r="P141" s="166"/>
      <c r="Q141" s="166"/>
      <c r="R141" s="166"/>
      <c r="S141" s="166"/>
      <c r="T141" s="166"/>
      <c r="U141" s="166"/>
      <c r="V141" s="166"/>
      <c r="W141" s="166"/>
      <c r="X141" s="166"/>
      <c r="Y141" s="166"/>
      <c r="Z141" s="166"/>
      <c r="AA141" s="166"/>
      <c r="AB141" s="166"/>
      <c r="AC141" s="137">
        <f t="shared" si="53"/>
        <v>0</v>
      </c>
      <c r="AD141" s="167"/>
    </row>
    <row r="142" spans="2:30" outlineLevel="1" x14ac:dyDescent="0.25">
      <c r="B142" s="160" t="str">
        <f>IF(C142&gt;0,IFERROR(_xlfn.IFS(D142&lt;=DATE(YEAR('Basisdaten zum Projekt'!$E$12),MONTH('Basisdaten zum Projekt'!$E$12),1),'Basisdaten zum Projekt'!$A$12,D142&lt;=DATE(YEAR('Basisdaten zum Projekt'!$E$13),MONTH('Basisdaten zum Projekt'!$E$13),1),'Basisdaten zum Projekt'!$A$13,D142&lt;=DATE(YEAR('Basisdaten zum Projekt'!$E$14),MONTH('Basisdaten zum Projekt'!$E$14),1),'Basisdaten zum Projekt'!$A$14,D142&lt;=DATE(YEAR('Basisdaten zum Projekt'!$E$15),MONTH('Basisdaten zum Projekt'!$E$15),1),'Basisdaten zum Projekt'!$A$15,D142&lt;=DATE(YEAR('Basisdaten zum Projekt'!$E$16),MONTH('Basisdaten zum Projekt'!$E$16),1),'Basisdaten zum Projekt'!$A$16),""),"")</f>
        <v/>
      </c>
      <c r="C142" s="160">
        <f>IF(C141&gt;0,C141+1,IF(DATE(YEAR('Basisdaten zum Projekt'!$C$5),MONTH('Basisdaten zum Projekt'!$C$5),1)=D142,1,0))</f>
        <v>74</v>
      </c>
      <c r="D142" s="161">
        <f t="shared" si="54"/>
        <v>46874</v>
      </c>
      <c r="E142" s="162"/>
      <c r="F142" s="115">
        <f t="shared" si="51"/>
        <v>0</v>
      </c>
      <c r="G142" s="163"/>
      <c r="H142" s="162"/>
      <c r="I142" s="115">
        <f t="shared" si="52"/>
        <v>0</v>
      </c>
      <c r="J142" s="164"/>
      <c r="M142" s="161">
        <f t="shared" si="40"/>
        <v>46874</v>
      </c>
      <c r="N142" s="166"/>
      <c r="O142" s="166"/>
      <c r="P142" s="166"/>
      <c r="Q142" s="166"/>
      <c r="R142" s="166"/>
      <c r="S142" s="166"/>
      <c r="T142" s="166"/>
      <c r="U142" s="166"/>
      <c r="V142" s="166"/>
      <c r="W142" s="166"/>
      <c r="X142" s="166"/>
      <c r="Y142" s="166"/>
      <c r="Z142" s="166"/>
      <c r="AA142" s="166"/>
      <c r="AB142" s="166"/>
      <c r="AC142" s="137">
        <f t="shared" si="53"/>
        <v>0</v>
      </c>
      <c r="AD142" s="167"/>
    </row>
    <row r="143" spans="2:30" outlineLevel="1" x14ac:dyDescent="0.25">
      <c r="B143" s="160" t="str">
        <f>IF(C143&gt;0,IFERROR(_xlfn.IFS(D143&lt;=DATE(YEAR('Basisdaten zum Projekt'!$E$12),MONTH('Basisdaten zum Projekt'!$E$12),1),'Basisdaten zum Projekt'!$A$12,D143&lt;=DATE(YEAR('Basisdaten zum Projekt'!$E$13),MONTH('Basisdaten zum Projekt'!$E$13),1),'Basisdaten zum Projekt'!$A$13,D143&lt;=DATE(YEAR('Basisdaten zum Projekt'!$E$14),MONTH('Basisdaten zum Projekt'!$E$14),1),'Basisdaten zum Projekt'!$A$14,D143&lt;=DATE(YEAR('Basisdaten zum Projekt'!$E$15),MONTH('Basisdaten zum Projekt'!$E$15),1),'Basisdaten zum Projekt'!$A$15,D143&lt;=DATE(YEAR('Basisdaten zum Projekt'!$E$16),MONTH('Basisdaten zum Projekt'!$E$16),1),'Basisdaten zum Projekt'!$A$16),""),"")</f>
        <v/>
      </c>
      <c r="C143" s="160">
        <f>IF(C142&gt;0,C142+1,IF(DATE(YEAR('Basisdaten zum Projekt'!$C$5),MONTH('Basisdaten zum Projekt'!$C$5),1)=D143,1,0))</f>
        <v>75</v>
      </c>
      <c r="D143" s="161">
        <f t="shared" si="54"/>
        <v>46905</v>
      </c>
      <c r="E143" s="162"/>
      <c r="F143" s="115">
        <f t="shared" si="51"/>
        <v>0</v>
      </c>
      <c r="G143" s="163"/>
      <c r="H143" s="162"/>
      <c r="I143" s="115">
        <f t="shared" si="52"/>
        <v>0</v>
      </c>
      <c r="J143" s="164"/>
      <c r="M143" s="161">
        <f t="shared" si="40"/>
        <v>46905</v>
      </c>
      <c r="N143" s="166"/>
      <c r="O143" s="166"/>
      <c r="P143" s="166"/>
      <c r="Q143" s="166"/>
      <c r="R143" s="166"/>
      <c r="S143" s="166"/>
      <c r="T143" s="166"/>
      <c r="U143" s="166"/>
      <c r="V143" s="166"/>
      <c r="W143" s="166"/>
      <c r="X143" s="166"/>
      <c r="Y143" s="166"/>
      <c r="Z143" s="166"/>
      <c r="AA143" s="166"/>
      <c r="AB143" s="166"/>
      <c r="AC143" s="137">
        <f t="shared" si="53"/>
        <v>0</v>
      </c>
      <c r="AD143" s="167"/>
    </row>
    <row r="144" spans="2:30" outlineLevel="1" x14ac:dyDescent="0.25">
      <c r="B144" s="160" t="str">
        <f>IF(C144&gt;0,IFERROR(_xlfn.IFS(D144&lt;=DATE(YEAR('Basisdaten zum Projekt'!$E$12),MONTH('Basisdaten zum Projekt'!$E$12),1),'Basisdaten zum Projekt'!$A$12,D144&lt;=DATE(YEAR('Basisdaten zum Projekt'!$E$13),MONTH('Basisdaten zum Projekt'!$E$13),1),'Basisdaten zum Projekt'!$A$13,D144&lt;=DATE(YEAR('Basisdaten zum Projekt'!$E$14),MONTH('Basisdaten zum Projekt'!$E$14),1),'Basisdaten zum Projekt'!$A$14,D144&lt;=DATE(YEAR('Basisdaten zum Projekt'!$E$15),MONTH('Basisdaten zum Projekt'!$E$15),1),'Basisdaten zum Projekt'!$A$15,D144&lt;=DATE(YEAR('Basisdaten zum Projekt'!$E$16),MONTH('Basisdaten zum Projekt'!$E$16),1),'Basisdaten zum Projekt'!$A$16),""),"")</f>
        <v/>
      </c>
      <c r="C144" s="160">
        <f>IF(C143&gt;0,C143+1,IF(DATE(YEAR('Basisdaten zum Projekt'!$C$5),MONTH('Basisdaten zum Projekt'!$C$5),1)=D144,1,0))</f>
        <v>76</v>
      </c>
      <c r="D144" s="161">
        <f t="shared" si="54"/>
        <v>46935</v>
      </c>
      <c r="E144" s="162"/>
      <c r="F144" s="115">
        <f t="shared" si="51"/>
        <v>0</v>
      </c>
      <c r="G144" s="163"/>
      <c r="H144" s="162"/>
      <c r="I144" s="115">
        <f t="shared" si="52"/>
        <v>0</v>
      </c>
      <c r="J144" s="164"/>
      <c r="M144" s="161">
        <f t="shared" si="40"/>
        <v>46935</v>
      </c>
      <c r="N144" s="166"/>
      <c r="O144" s="166"/>
      <c r="P144" s="166"/>
      <c r="Q144" s="166"/>
      <c r="R144" s="166"/>
      <c r="S144" s="166"/>
      <c r="T144" s="166"/>
      <c r="U144" s="166"/>
      <c r="V144" s="166"/>
      <c r="W144" s="166"/>
      <c r="X144" s="166"/>
      <c r="Y144" s="166"/>
      <c r="Z144" s="166"/>
      <c r="AA144" s="166"/>
      <c r="AB144" s="166"/>
      <c r="AC144" s="137">
        <f t="shared" si="53"/>
        <v>0</v>
      </c>
      <c r="AD144" s="167"/>
    </row>
    <row r="145" spans="1:30" outlineLevel="1" x14ac:dyDescent="0.25">
      <c r="B145" s="160" t="str">
        <f>IF(C145&gt;0,IFERROR(_xlfn.IFS(D145&lt;=DATE(YEAR('Basisdaten zum Projekt'!$E$12),MONTH('Basisdaten zum Projekt'!$E$12),1),'Basisdaten zum Projekt'!$A$12,D145&lt;=DATE(YEAR('Basisdaten zum Projekt'!$E$13),MONTH('Basisdaten zum Projekt'!$E$13),1),'Basisdaten zum Projekt'!$A$13,D145&lt;=DATE(YEAR('Basisdaten zum Projekt'!$E$14),MONTH('Basisdaten zum Projekt'!$E$14),1),'Basisdaten zum Projekt'!$A$14,D145&lt;=DATE(YEAR('Basisdaten zum Projekt'!$E$15),MONTH('Basisdaten zum Projekt'!$E$15),1),'Basisdaten zum Projekt'!$A$15,D145&lt;=DATE(YEAR('Basisdaten zum Projekt'!$E$16),MONTH('Basisdaten zum Projekt'!$E$16),1),'Basisdaten zum Projekt'!$A$16),""),"")</f>
        <v/>
      </c>
      <c r="C145" s="160">
        <f>IF(C144&gt;0,C144+1,IF(DATE(YEAR('Basisdaten zum Projekt'!$C$5),MONTH('Basisdaten zum Projekt'!$C$5),1)=D145,1,0))</f>
        <v>77</v>
      </c>
      <c r="D145" s="161">
        <f t="shared" si="54"/>
        <v>46966</v>
      </c>
      <c r="E145" s="162"/>
      <c r="F145" s="115">
        <f t="shared" si="51"/>
        <v>0</v>
      </c>
      <c r="G145" s="163"/>
      <c r="H145" s="162"/>
      <c r="I145" s="115">
        <f t="shared" si="52"/>
        <v>0</v>
      </c>
      <c r="J145" s="164"/>
      <c r="M145" s="161">
        <f t="shared" si="40"/>
        <v>46966</v>
      </c>
      <c r="N145" s="166"/>
      <c r="O145" s="166"/>
      <c r="P145" s="166"/>
      <c r="Q145" s="166"/>
      <c r="R145" s="166"/>
      <c r="S145" s="166"/>
      <c r="T145" s="166"/>
      <c r="U145" s="166"/>
      <c r="V145" s="166"/>
      <c r="W145" s="166"/>
      <c r="X145" s="166"/>
      <c r="Y145" s="166"/>
      <c r="Z145" s="166"/>
      <c r="AA145" s="166"/>
      <c r="AB145" s="166"/>
      <c r="AC145" s="137">
        <f t="shared" si="53"/>
        <v>0</v>
      </c>
      <c r="AD145" s="167"/>
    </row>
    <row r="146" spans="1:30" outlineLevel="1" x14ac:dyDescent="0.25">
      <c r="B146" s="160" t="str">
        <f>IF(C146&gt;0,IFERROR(_xlfn.IFS(D146&lt;=DATE(YEAR('Basisdaten zum Projekt'!$E$12),MONTH('Basisdaten zum Projekt'!$E$12),1),'Basisdaten zum Projekt'!$A$12,D146&lt;=DATE(YEAR('Basisdaten zum Projekt'!$E$13),MONTH('Basisdaten zum Projekt'!$E$13),1),'Basisdaten zum Projekt'!$A$13,D146&lt;=DATE(YEAR('Basisdaten zum Projekt'!$E$14),MONTH('Basisdaten zum Projekt'!$E$14),1),'Basisdaten zum Projekt'!$A$14,D146&lt;=DATE(YEAR('Basisdaten zum Projekt'!$E$15),MONTH('Basisdaten zum Projekt'!$E$15),1),'Basisdaten zum Projekt'!$A$15,D146&lt;=DATE(YEAR('Basisdaten zum Projekt'!$E$16),MONTH('Basisdaten zum Projekt'!$E$16),1),'Basisdaten zum Projekt'!$A$16),""),"")</f>
        <v/>
      </c>
      <c r="C146" s="160">
        <f>IF(C145&gt;0,C145+1,IF(DATE(YEAR('Basisdaten zum Projekt'!$C$5),MONTH('Basisdaten zum Projekt'!$C$5),1)=D146,1,0))</f>
        <v>78</v>
      </c>
      <c r="D146" s="161">
        <f t="shared" si="54"/>
        <v>46997</v>
      </c>
      <c r="E146" s="162"/>
      <c r="F146" s="115">
        <f t="shared" si="51"/>
        <v>0</v>
      </c>
      <c r="G146" s="163"/>
      <c r="H146" s="162"/>
      <c r="I146" s="115">
        <f t="shared" si="52"/>
        <v>0</v>
      </c>
      <c r="J146" s="164"/>
      <c r="M146" s="161">
        <f t="shared" si="40"/>
        <v>46997</v>
      </c>
      <c r="N146" s="166"/>
      <c r="O146" s="166"/>
      <c r="P146" s="166"/>
      <c r="Q146" s="166"/>
      <c r="R146" s="166"/>
      <c r="S146" s="166"/>
      <c r="T146" s="166"/>
      <c r="U146" s="166"/>
      <c r="V146" s="166"/>
      <c r="W146" s="166"/>
      <c r="X146" s="166"/>
      <c r="Y146" s="166"/>
      <c r="Z146" s="166"/>
      <c r="AA146" s="166"/>
      <c r="AB146" s="166"/>
      <c r="AC146" s="137">
        <f t="shared" si="53"/>
        <v>0</v>
      </c>
      <c r="AD146" s="167"/>
    </row>
    <row r="147" spans="1:30" outlineLevel="1" x14ac:dyDescent="0.25">
      <c r="B147" s="160" t="str">
        <f>IF(C147&gt;0,IFERROR(_xlfn.IFS(D147&lt;=DATE(YEAR('Basisdaten zum Projekt'!$E$12),MONTH('Basisdaten zum Projekt'!$E$12),1),'Basisdaten zum Projekt'!$A$12,D147&lt;=DATE(YEAR('Basisdaten zum Projekt'!$E$13),MONTH('Basisdaten zum Projekt'!$E$13),1),'Basisdaten zum Projekt'!$A$13,D147&lt;=DATE(YEAR('Basisdaten zum Projekt'!$E$14),MONTH('Basisdaten zum Projekt'!$E$14),1),'Basisdaten zum Projekt'!$A$14,D147&lt;=DATE(YEAR('Basisdaten zum Projekt'!$E$15),MONTH('Basisdaten zum Projekt'!$E$15),1),'Basisdaten zum Projekt'!$A$15,D147&lt;=DATE(YEAR('Basisdaten zum Projekt'!$E$16),MONTH('Basisdaten zum Projekt'!$E$16),1),'Basisdaten zum Projekt'!$A$16),""),"")</f>
        <v/>
      </c>
      <c r="C147" s="160">
        <f>IF(C146&gt;0,C146+1,IF(DATE(YEAR('Basisdaten zum Projekt'!$C$5),MONTH('Basisdaten zum Projekt'!$C$5),1)=D147,1,0))</f>
        <v>79</v>
      </c>
      <c r="D147" s="161">
        <f t="shared" si="54"/>
        <v>47027</v>
      </c>
      <c r="E147" s="162"/>
      <c r="F147" s="115">
        <f t="shared" si="51"/>
        <v>0</v>
      </c>
      <c r="G147" s="163"/>
      <c r="H147" s="162"/>
      <c r="I147" s="115">
        <f t="shared" si="52"/>
        <v>0</v>
      </c>
      <c r="J147" s="164"/>
      <c r="M147" s="161">
        <f t="shared" si="40"/>
        <v>47027</v>
      </c>
      <c r="N147" s="166"/>
      <c r="O147" s="166"/>
      <c r="P147" s="166"/>
      <c r="Q147" s="166"/>
      <c r="R147" s="166"/>
      <c r="S147" s="166"/>
      <c r="T147" s="166"/>
      <c r="U147" s="166"/>
      <c r="V147" s="166"/>
      <c r="W147" s="166"/>
      <c r="X147" s="166"/>
      <c r="Y147" s="166"/>
      <c r="Z147" s="166"/>
      <c r="AA147" s="166"/>
      <c r="AB147" s="166"/>
      <c r="AC147" s="137">
        <f t="shared" si="53"/>
        <v>0</v>
      </c>
      <c r="AD147" s="167"/>
    </row>
    <row r="148" spans="1:30" outlineLevel="1" x14ac:dyDescent="0.25">
      <c r="B148" s="160" t="str">
        <f>IF(C148&gt;0,IFERROR(_xlfn.IFS(D148&lt;=DATE(YEAR('Basisdaten zum Projekt'!$E$12),MONTH('Basisdaten zum Projekt'!$E$12),1),'Basisdaten zum Projekt'!$A$12,D148&lt;=DATE(YEAR('Basisdaten zum Projekt'!$E$13),MONTH('Basisdaten zum Projekt'!$E$13),1),'Basisdaten zum Projekt'!$A$13,D148&lt;=DATE(YEAR('Basisdaten zum Projekt'!$E$14),MONTH('Basisdaten zum Projekt'!$E$14),1),'Basisdaten zum Projekt'!$A$14,D148&lt;=DATE(YEAR('Basisdaten zum Projekt'!$E$15),MONTH('Basisdaten zum Projekt'!$E$15),1),'Basisdaten zum Projekt'!$A$15,D148&lt;=DATE(YEAR('Basisdaten zum Projekt'!$E$16),MONTH('Basisdaten zum Projekt'!$E$16),1),'Basisdaten zum Projekt'!$A$16),""),"")</f>
        <v/>
      </c>
      <c r="C148" s="160">
        <f>IF(C147&gt;0,C147+1,IF(DATE(YEAR('Basisdaten zum Projekt'!$C$5),MONTH('Basisdaten zum Projekt'!$C$5),1)=D148,1,0))</f>
        <v>80</v>
      </c>
      <c r="D148" s="161">
        <f t="shared" si="54"/>
        <v>47058</v>
      </c>
      <c r="E148" s="162"/>
      <c r="F148" s="115">
        <f t="shared" si="51"/>
        <v>0</v>
      </c>
      <c r="G148" s="163"/>
      <c r="H148" s="162"/>
      <c r="I148" s="115">
        <f t="shared" si="52"/>
        <v>0</v>
      </c>
      <c r="J148" s="164"/>
      <c r="M148" s="161">
        <f t="shared" si="40"/>
        <v>47058</v>
      </c>
      <c r="N148" s="166"/>
      <c r="O148" s="166"/>
      <c r="P148" s="166"/>
      <c r="Q148" s="166"/>
      <c r="R148" s="166"/>
      <c r="S148" s="166"/>
      <c r="T148" s="166"/>
      <c r="U148" s="166"/>
      <c r="V148" s="166"/>
      <c r="W148" s="166"/>
      <c r="X148" s="166"/>
      <c r="Y148" s="166"/>
      <c r="Z148" s="166"/>
      <c r="AA148" s="166"/>
      <c r="AB148" s="166"/>
      <c r="AC148" s="137">
        <f t="shared" si="53"/>
        <v>0</v>
      </c>
      <c r="AD148" s="167"/>
    </row>
    <row r="149" spans="1:30" outlineLevel="1" x14ac:dyDescent="0.25">
      <c r="B149" s="160" t="str">
        <f>IF(C149&gt;0,IFERROR(_xlfn.IFS(D149&lt;=DATE(YEAR('Basisdaten zum Projekt'!$E$12),MONTH('Basisdaten zum Projekt'!$E$12),1),'Basisdaten zum Projekt'!$A$12,D149&lt;=DATE(YEAR('Basisdaten zum Projekt'!$E$13),MONTH('Basisdaten zum Projekt'!$E$13),1),'Basisdaten zum Projekt'!$A$13,D149&lt;=DATE(YEAR('Basisdaten zum Projekt'!$E$14),MONTH('Basisdaten zum Projekt'!$E$14),1),'Basisdaten zum Projekt'!$A$14,D149&lt;=DATE(YEAR('Basisdaten zum Projekt'!$E$15),MONTH('Basisdaten zum Projekt'!$E$15),1),'Basisdaten zum Projekt'!$A$15,D149&lt;=DATE(YEAR('Basisdaten zum Projekt'!$E$16),MONTH('Basisdaten zum Projekt'!$E$16),1),'Basisdaten zum Projekt'!$A$16),""),"")</f>
        <v/>
      </c>
      <c r="C149" s="160">
        <f>IF(C148&gt;0,C148+1,IF(DATE(YEAR('Basisdaten zum Projekt'!$C$5),MONTH('Basisdaten zum Projekt'!$C$5),1)=D149,1,0))</f>
        <v>81</v>
      </c>
      <c r="D149" s="161">
        <f t="shared" si="54"/>
        <v>47088</v>
      </c>
      <c r="E149" s="162"/>
      <c r="F149" s="115">
        <f t="shared" si="51"/>
        <v>0</v>
      </c>
      <c r="G149" s="163"/>
      <c r="H149" s="162"/>
      <c r="I149" s="115">
        <f t="shared" si="52"/>
        <v>0</v>
      </c>
      <c r="J149" s="164"/>
      <c r="M149" s="161">
        <f t="shared" si="40"/>
        <v>47088</v>
      </c>
      <c r="N149" s="166"/>
      <c r="O149" s="166"/>
      <c r="P149" s="166"/>
      <c r="Q149" s="166"/>
      <c r="R149" s="166"/>
      <c r="S149" s="166"/>
      <c r="T149" s="166"/>
      <c r="U149" s="166"/>
      <c r="V149" s="166"/>
      <c r="W149" s="166"/>
      <c r="X149" s="166"/>
      <c r="Y149" s="166"/>
      <c r="Z149" s="166"/>
      <c r="AA149" s="166"/>
      <c r="AB149" s="166"/>
      <c r="AC149" s="137">
        <f t="shared" si="53"/>
        <v>0</v>
      </c>
      <c r="AD149" s="167"/>
    </row>
    <row r="150" spans="1:30" ht="15.75" thickBot="1" x14ac:dyDescent="0.3">
      <c r="B150" s="169"/>
      <c r="C150" s="170"/>
      <c r="D150" s="171">
        <f>D149</f>
        <v>47088</v>
      </c>
      <c r="E150" s="172"/>
      <c r="F150" s="173">
        <f>SUM(F138:F149)</f>
        <v>0</v>
      </c>
      <c r="G150" s="174">
        <f>SUM(G138:G149)</f>
        <v>0</v>
      </c>
      <c r="H150" s="175"/>
      <c r="I150" s="173">
        <f>SUM(I138:I149)</f>
        <v>0</v>
      </c>
      <c r="J150" s="174">
        <f>SUM(J138:J149)</f>
        <v>0</v>
      </c>
      <c r="M150" s="171">
        <f t="shared" si="40"/>
        <v>47088</v>
      </c>
      <c r="N150" s="177">
        <f>SUM(N138:N149)</f>
        <v>0</v>
      </c>
      <c r="O150" s="177">
        <f>SUM(O138:O149)</f>
        <v>0</v>
      </c>
      <c r="P150" s="177">
        <f>SUM(P138:P149)</f>
        <v>0</v>
      </c>
      <c r="Q150" s="177">
        <f>SUM(Q138:Q149)</f>
        <v>0</v>
      </c>
      <c r="R150" s="177">
        <f>SUM(R138:R149)</f>
        <v>0</v>
      </c>
      <c r="S150" s="177">
        <f t="shared" ref="S150:AB150" si="55">SUM(S138:S149)</f>
        <v>0</v>
      </c>
      <c r="T150" s="177">
        <f t="shared" si="55"/>
        <v>0</v>
      </c>
      <c r="U150" s="177">
        <f t="shared" si="55"/>
        <v>0</v>
      </c>
      <c r="V150" s="177">
        <f t="shared" si="55"/>
        <v>0</v>
      </c>
      <c r="W150" s="177">
        <f t="shared" si="55"/>
        <v>0</v>
      </c>
      <c r="X150" s="177">
        <f t="shared" si="55"/>
        <v>0</v>
      </c>
      <c r="Y150" s="177">
        <f t="shared" si="55"/>
        <v>0</v>
      </c>
      <c r="Z150" s="177">
        <f t="shared" si="55"/>
        <v>0</v>
      </c>
      <c r="AA150" s="177">
        <f t="shared" si="55"/>
        <v>0</v>
      </c>
      <c r="AB150" s="177">
        <f t="shared" si="55"/>
        <v>0</v>
      </c>
      <c r="AC150" s="177">
        <f>SUM(AC138:AC149)</f>
        <v>0</v>
      </c>
      <c r="AD150" s="167"/>
    </row>
    <row r="151" spans="1:30" ht="28.5" customHeight="1" x14ac:dyDescent="0.25">
      <c r="A151" s="19"/>
      <c r="B151" s="19"/>
      <c r="C151" s="19"/>
      <c r="D151" s="19"/>
      <c r="N151" s="178">
        <f>IFERROR(N150/$H$6,0)</f>
        <v>0</v>
      </c>
      <c r="O151" s="178">
        <f>IFERROR(O150/$H$6,0)</f>
        <v>0</v>
      </c>
      <c r="P151" s="178">
        <f>IFERROR(P150/$H$6,0)</f>
        <v>0</v>
      </c>
      <c r="Q151" s="178">
        <f>IFERROR(Q150/$H$6,0)</f>
        <v>0</v>
      </c>
      <c r="R151" s="178">
        <f>IFERROR(R150/$H$6,0)</f>
        <v>0</v>
      </c>
      <c r="S151" s="178">
        <f t="shared" ref="S151:AB151" si="56">IFERROR(S150/$H$6,0)</f>
        <v>0</v>
      </c>
      <c r="T151" s="178">
        <f t="shared" si="56"/>
        <v>0</v>
      </c>
      <c r="U151" s="178">
        <f t="shared" si="56"/>
        <v>0</v>
      </c>
      <c r="V151" s="178">
        <f t="shared" si="56"/>
        <v>0</v>
      </c>
      <c r="W151" s="178">
        <f t="shared" si="56"/>
        <v>0</v>
      </c>
      <c r="X151" s="178">
        <f t="shared" si="56"/>
        <v>0</v>
      </c>
      <c r="Y151" s="178">
        <f t="shared" si="56"/>
        <v>0</v>
      </c>
      <c r="Z151" s="178">
        <f t="shared" si="56"/>
        <v>0</v>
      </c>
      <c r="AA151" s="178">
        <f t="shared" si="56"/>
        <v>0</v>
      </c>
      <c r="AB151" s="178">
        <f t="shared" si="56"/>
        <v>0</v>
      </c>
      <c r="AC151" s="178">
        <f>IFERROR(AC150/$H$6,0)</f>
        <v>0</v>
      </c>
      <c r="AD151" s="180" t="s">
        <v>370</v>
      </c>
    </row>
    <row r="152" spans="1:30" x14ac:dyDescent="0.25">
      <c r="A152" s="19"/>
      <c r="B152" s="19"/>
      <c r="C152" s="19"/>
      <c r="D152" s="19"/>
      <c r="N152" s="189"/>
      <c r="O152" s="189"/>
      <c r="P152" s="189"/>
      <c r="Q152" s="189"/>
      <c r="R152" s="189"/>
      <c r="S152" s="132"/>
      <c r="T152" s="132"/>
      <c r="U152" s="132"/>
      <c r="V152" s="132"/>
      <c r="W152" s="132"/>
      <c r="X152" s="132"/>
      <c r="Y152" s="132"/>
      <c r="Z152" s="132"/>
      <c r="AA152" s="132"/>
      <c r="AB152" s="132"/>
      <c r="AC152" s="189"/>
      <c r="AD152" s="188"/>
    </row>
    <row r="153" spans="1:30" x14ac:dyDescent="0.25">
      <c r="L153" s="168"/>
      <c r="N153" s="132"/>
      <c r="O153" s="132"/>
      <c r="P153" s="132"/>
      <c r="Q153" s="132"/>
      <c r="R153" s="132"/>
      <c r="AC153" s="132"/>
    </row>
    <row r="154" spans="1:30" x14ac:dyDescent="0.25">
      <c r="L154" s="168"/>
      <c r="N154" s="132"/>
      <c r="O154" s="132"/>
      <c r="P154" s="132"/>
      <c r="Q154" s="132"/>
      <c r="R154" s="132"/>
      <c r="AC154" s="132"/>
    </row>
    <row r="155" spans="1:30" x14ac:dyDescent="0.25">
      <c r="N155" s="132"/>
      <c r="O155" s="132"/>
      <c r="P155" s="132"/>
      <c r="Q155" s="132"/>
      <c r="R155" s="132"/>
      <c r="AC155" s="132"/>
    </row>
    <row r="156" spans="1:30" x14ac:dyDescent="0.25">
      <c r="N156" s="132"/>
      <c r="O156" s="132"/>
      <c r="P156" s="132"/>
      <c r="Q156" s="132"/>
      <c r="R156" s="132"/>
      <c r="AC156" s="132"/>
    </row>
    <row r="157" spans="1:30" x14ac:dyDescent="0.25">
      <c r="N157" s="132"/>
      <c r="O157" s="132"/>
      <c r="P157" s="132"/>
      <c r="Q157" s="132"/>
      <c r="R157" s="132"/>
      <c r="AC157" s="132"/>
    </row>
    <row r="158" spans="1:30" x14ac:dyDescent="0.25">
      <c r="N158" s="132"/>
      <c r="O158" s="132"/>
      <c r="P158" s="132"/>
      <c r="Q158" s="132"/>
      <c r="R158" s="132"/>
      <c r="AC158" s="132"/>
    </row>
    <row r="159" spans="1:30" x14ac:dyDescent="0.25">
      <c r="N159" s="132"/>
      <c r="O159" s="132"/>
      <c r="P159" s="132"/>
      <c r="Q159" s="132"/>
      <c r="R159" s="132"/>
      <c r="AC159" s="132"/>
    </row>
    <row r="160" spans="1:30" x14ac:dyDescent="0.25">
      <c r="N160" s="132"/>
      <c r="O160" s="132"/>
      <c r="P160" s="132"/>
      <c r="Q160" s="132"/>
      <c r="R160" s="132"/>
      <c r="AC160" s="132"/>
    </row>
    <row r="161" spans="14:29" x14ac:dyDescent="0.25">
      <c r="N161" s="132"/>
      <c r="O161" s="132"/>
      <c r="P161" s="132"/>
      <c r="Q161" s="132"/>
      <c r="R161" s="132"/>
      <c r="AC161" s="132"/>
    </row>
    <row r="162" spans="14:29" x14ac:dyDescent="0.25">
      <c r="N162" s="132"/>
      <c r="O162" s="132"/>
      <c r="P162" s="132"/>
      <c r="Q162" s="132"/>
      <c r="R162" s="132"/>
      <c r="AC162" s="132"/>
    </row>
    <row r="163" spans="14:29" x14ac:dyDescent="0.25">
      <c r="N163" s="132"/>
      <c r="O163" s="132"/>
      <c r="P163" s="132"/>
      <c r="Q163" s="132"/>
      <c r="R163" s="132"/>
      <c r="AC163" s="132"/>
    </row>
    <row r="164" spans="14:29" x14ac:dyDescent="0.25">
      <c r="N164" s="132"/>
      <c r="O164" s="132"/>
      <c r="P164" s="132"/>
      <c r="Q164" s="132"/>
      <c r="R164" s="132"/>
      <c r="AC164" s="132"/>
    </row>
    <row r="165" spans="14:29" x14ac:dyDescent="0.25">
      <c r="N165" s="132"/>
      <c r="O165" s="132"/>
      <c r="P165" s="132"/>
      <c r="Q165" s="132"/>
      <c r="R165" s="132"/>
      <c r="AC165" s="132"/>
    </row>
    <row r="166" spans="14:29" x14ac:dyDescent="0.25">
      <c r="N166" s="132"/>
      <c r="O166" s="132"/>
      <c r="P166" s="132"/>
      <c r="Q166" s="132"/>
      <c r="R166" s="132"/>
      <c r="AC166" s="132"/>
    </row>
    <row r="167" spans="14:29" x14ac:dyDescent="0.25">
      <c r="N167" s="132"/>
      <c r="O167" s="132"/>
      <c r="P167" s="132"/>
      <c r="Q167" s="132"/>
      <c r="R167" s="132"/>
      <c r="AC167" s="132"/>
    </row>
    <row r="168" spans="14:29" x14ac:dyDescent="0.25">
      <c r="N168" s="132"/>
      <c r="O168" s="132"/>
      <c r="P168" s="132"/>
      <c r="Q168" s="132"/>
      <c r="R168" s="132"/>
      <c r="AC168" s="132"/>
    </row>
    <row r="169" spans="14:29" x14ac:dyDescent="0.25">
      <c r="N169" s="132"/>
      <c r="O169" s="132"/>
      <c r="P169" s="132"/>
      <c r="Q169" s="132"/>
      <c r="R169" s="132"/>
      <c r="AC169" s="132"/>
    </row>
    <row r="170" spans="14:29" x14ac:dyDescent="0.25">
      <c r="N170" s="132"/>
      <c r="O170" s="132"/>
      <c r="P170" s="132"/>
      <c r="Q170" s="132"/>
      <c r="R170" s="132"/>
      <c r="AC170" s="132"/>
    </row>
    <row r="171" spans="14:29" x14ac:dyDescent="0.25">
      <c r="N171" s="132"/>
      <c r="O171" s="132"/>
      <c r="P171" s="132"/>
      <c r="Q171" s="132"/>
      <c r="R171" s="132"/>
      <c r="AC171" s="132"/>
    </row>
    <row r="172" spans="14:29" x14ac:dyDescent="0.25">
      <c r="N172" s="132"/>
      <c r="O172" s="132"/>
      <c r="P172" s="132"/>
      <c r="Q172" s="132"/>
      <c r="R172" s="132"/>
      <c r="AC172" s="132"/>
    </row>
    <row r="173" spans="14:29" x14ac:dyDescent="0.25">
      <c r="N173" s="132"/>
      <c r="O173" s="132"/>
      <c r="P173" s="132"/>
      <c r="Q173" s="132"/>
      <c r="R173" s="132"/>
      <c r="AC173" s="132"/>
    </row>
    <row r="174" spans="14:29" x14ac:dyDescent="0.25">
      <c r="N174" s="132"/>
      <c r="O174" s="132"/>
      <c r="P174" s="132"/>
      <c r="Q174" s="132"/>
      <c r="R174" s="132"/>
      <c r="AC174" s="132"/>
    </row>
    <row r="175" spans="14:29" x14ac:dyDescent="0.25">
      <c r="N175" s="132"/>
      <c r="O175" s="132"/>
      <c r="P175" s="132"/>
      <c r="Q175" s="132"/>
      <c r="R175" s="132"/>
      <c r="AC175" s="132"/>
    </row>
    <row r="176" spans="14:29" x14ac:dyDescent="0.25">
      <c r="N176" s="132"/>
      <c r="O176" s="132"/>
      <c r="P176" s="132"/>
      <c r="Q176" s="132"/>
      <c r="R176" s="132"/>
      <c r="AC176" s="132"/>
    </row>
    <row r="177" spans="14:18" x14ac:dyDescent="0.25">
      <c r="N177" s="132"/>
      <c r="O177" s="132"/>
      <c r="P177" s="132"/>
      <c r="Q177" s="132"/>
      <c r="R177" s="132"/>
    </row>
    <row r="178" spans="14:18" x14ac:dyDescent="0.25">
      <c r="N178" s="132"/>
      <c r="O178" s="132"/>
      <c r="P178" s="132"/>
      <c r="Q178" s="132"/>
      <c r="R178" s="132"/>
    </row>
    <row r="179" spans="14:18" x14ac:dyDescent="0.25">
      <c r="N179" s="132"/>
      <c r="O179" s="132"/>
      <c r="P179" s="132"/>
      <c r="Q179" s="132"/>
      <c r="R179" s="132"/>
    </row>
    <row r="180" spans="14:18" x14ac:dyDescent="0.25">
      <c r="N180" s="132"/>
      <c r="O180" s="132"/>
      <c r="P180" s="132"/>
      <c r="Q180" s="132"/>
      <c r="R180" s="132"/>
    </row>
  </sheetData>
  <mergeCells count="62">
    <mergeCell ref="C3:H3"/>
    <mergeCell ref="M3:AE3"/>
    <mergeCell ref="D6:E6"/>
    <mergeCell ref="C8:C13"/>
    <mergeCell ref="C17:K17"/>
    <mergeCell ref="M17:AE18"/>
    <mergeCell ref="C14:C15"/>
    <mergeCell ref="D14:D15"/>
    <mergeCell ref="C19:E19"/>
    <mergeCell ref="G19:I19"/>
    <mergeCell ref="A20:B20"/>
    <mergeCell ref="A21:A22"/>
    <mergeCell ref="B21:B22"/>
    <mergeCell ref="C21:C22"/>
    <mergeCell ref="D21:D22"/>
    <mergeCell ref="E21:E22"/>
    <mergeCell ref="F21:F22"/>
    <mergeCell ref="G21:G22"/>
    <mergeCell ref="H21:H22"/>
    <mergeCell ref="I21:I22"/>
    <mergeCell ref="J21:J22"/>
    <mergeCell ref="K21:K22"/>
    <mergeCell ref="A23:A24"/>
    <mergeCell ref="B23:B24"/>
    <mergeCell ref="C23:C24"/>
    <mergeCell ref="D23:D24"/>
    <mergeCell ref="E23:E24"/>
    <mergeCell ref="F23:F24"/>
    <mergeCell ref="A25:A26"/>
    <mergeCell ref="B25:B26"/>
    <mergeCell ref="C25:C26"/>
    <mergeCell ref="D25:D26"/>
    <mergeCell ref="E25:E26"/>
    <mergeCell ref="K25:K26"/>
    <mergeCell ref="G23:G24"/>
    <mergeCell ref="H23:H24"/>
    <mergeCell ref="I23:I24"/>
    <mergeCell ref="J23:J24"/>
    <mergeCell ref="K23:K24"/>
    <mergeCell ref="F25:F26"/>
    <mergeCell ref="G25:G26"/>
    <mergeCell ref="H25:H26"/>
    <mergeCell ref="I25:I26"/>
    <mergeCell ref="J25:J26"/>
    <mergeCell ref="A27:A28"/>
    <mergeCell ref="B27:B28"/>
    <mergeCell ref="C27:C28"/>
    <mergeCell ref="D27:D28"/>
    <mergeCell ref="E27:E28"/>
    <mergeCell ref="E46:G46"/>
    <mergeCell ref="H46:J46"/>
    <mergeCell ref="N46:AC46"/>
    <mergeCell ref="J27:J28"/>
    <mergeCell ref="K27:K28"/>
    <mergeCell ref="H35:H41"/>
    <mergeCell ref="B44:J44"/>
    <mergeCell ref="M44:AE44"/>
    <mergeCell ref="C32:I32"/>
    <mergeCell ref="F27:F28"/>
    <mergeCell ref="G27:G28"/>
    <mergeCell ref="H27:H28"/>
    <mergeCell ref="I27:I28"/>
  </mergeCells>
  <conditionalFormatting sqref="J30">
    <cfRule type="cellIs" dxfId="1911" priority="232" operator="notEqual">
      <formula>0</formula>
    </cfRule>
  </conditionalFormatting>
  <conditionalFormatting sqref="C48:C59 F48 C93:C104 C108:C119 C123:C134 C138:C149 F50 G151:G186">
    <cfRule type="cellIs" dxfId="1910" priority="231" operator="equal">
      <formula>0</formula>
    </cfRule>
  </conditionalFormatting>
  <conditionalFormatting sqref="AC48:AC59">
    <cfRule type="cellIs" dxfId="1909" priority="230" operator="equal">
      <formula>0</formula>
    </cfRule>
  </conditionalFormatting>
  <conditionalFormatting sqref="F60:F62">
    <cfRule type="cellIs" dxfId="1908" priority="229" operator="equal">
      <formula>0</formula>
    </cfRule>
  </conditionalFormatting>
  <conditionalFormatting sqref="F49">
    <cfRule type="cellIs" dxfId="1907" priority="228" operator="equal">
      <formula>0</formula>
    </cfRule>
  </conditionalFormatting>
  <conditionalFormatting sqref="F75:F77">
    <cfRule type="cellIs" dxfId="1906" priority="227" operator="equal">
      <formula>0</formula>
    </cfRule>
  </conditionalFormatting>
  <conditionalFormatting sqref="F90:F92">
    <cfRule type="cellIs" dxfId="1905" priority="226" operator="equal">
      <formula>0</formula>
    </cfRule>
  </conditionalFormatting>
  <conditionalFormatting sqref="F105:F107">
    <cfRule type="cellIs" dxfId="1904" priority="225" operator="equal">
      <formula>0</formula>
    </cfRule>
  </conditionalFormatting>
  <conditionalFormatting sqref="F120:F122">
    <cfRule type="cellIs" dxfId="1903" priority="224" operator="equal">
      <formula>0</formula>
    </cfRule>
  </conditionalFormatting>
  <conditionalFormatting sqref="F135:F137">
    <cfRule type="cellIs" dxfId="1902" priority="223" operator="equal">
      <formula>0</formula>
    </cfRule>
  </conditionalFormatting>
  <conditionalFormatting sqref="F51:F59">
    <cfRule type="cellIs" dxfId="1901" priority="222" operator="equal">
      <formula>0</formula>
    </cfRule>
  </conditionalFormatting>
  <conditionalFormatting sqref="E42:H43 AC15:AC16">
    <cfRule type="cellIs" dxfId="1900" priority="221" operator="equal">
      <formula>0</formula>
    </cfRule>
  </conditionalFormatting>
  <conditionalFormatting sqref="I43:J43">
    <cfRule type="cellIs" dxfId="1899" priority="220" operator="notEqual">
      <formula>0</formula>
    </cfRule>
  </conditionalFormatting>
  <conditionalFormatting sqref="K30:K31">
    <cfRule type="cellIs" dxfId="1898" priority="218" operator="notEqual">
      <formula>0</formula>
    </cfRule>
  </conditionalFormatting>
  <conditionalFormatting sqref="I42:J42">
    <cfRule type="cellIs" dxfId="1897" priority="217" operator="equal">
      <formula>0</formula>
    </cfRule>
  </conditionalFormatting>
  <conditionalFormatting sqref="B93:B104 B108:B119 B122:B134 B138:B149 B48:B59">
    <cfRule type="cellIs" dxfId="1896" priority="216" operator="equal">
      <formula>"P1"</formula>
    </cfRule>
  </conditionalFormatting>
  <conditionalFormatting sqref="B93:B104 B108:B119 B122:B134 B138:B149 B48:B59">
    <cfRule type="cellIs" dxfId="1895" priority="215" operator="equal">
      <formula>"P2"</formula>
    </cfRule>
  </conditionalFormatting>
  <conditionalFormatting sqref="B93:B104 B108:B119 B122:B134 B138:B149 B48:B59">
    <cfRule type="cellIs" dxfId="1894" priority="214" operator="equal">
      <formula>"P3"</formula>
    </cfRule>
  </conditionalFormatting>
  <conditionalFormatting sqref="B93:B104 B108:B119 B122:B134 B138:B149 B48:B59">
    <cfRule type="cellIs" dxfId="1893" priority="213" operator="equal">
      <formula>"P4"</formula>
    </cfRule>
  </conditionalFormatting>
  <conditionalFormatting sqref="B93:B104 B108:B119 B123:B134 B138:B149 B48:B59">
    <cfRule type="cellIs" dxfId="1892" priority="212" operator="equal">
      <formula>"P5"</formula>
    </cfRule>
  </conditionalFormatting>
  <conditionalFormatting sqref="I48 I50">
    <cfRule type="cellIs" dxfId="1891" priority="211" operator="equal">
      <formula>0</formula>
    </cfRule>
  </conditionalFormatting>
  <conditionalFormatting sqref="I60">
    <cfRule type="cellIs" dxfId="1890" priority="210" operator="equal">
      <formula>0</formula>
    </cfRule>
  </conditionalFormatting>
  <conditionalFormatting sqref="I49">
    <cfRule type="cellIs" dxfId="1889" priority="209" operator="equal">
      <formula>0</formula>
    </cfRule>
  </conditionalFormatting>
  <conditionalFormatting sqref="I51:I59">
    <cfRule type="cellIs" dxfId="1888" priority="208" operator="equal">
      <formula>0</formula>
    </cfRule>
  </conditionalFormatting>
  <conditionalFormatting sqref="I75">
    <cfRule type="cellIs" dxfId="1887" priority="207" operator="equal">
      <formula>0</formula>
    </cfRule>
  </conditionalFormatting>
  <conditionalFormatting sqref="I90">
    <cfRule type="cellIs" dxfId="1886" priority="206" operator="equal">
      <formula>0</formula>
    </cfRule>
  </conditionalFormatting>
  <conditionalFormatting sqref="I105">
    <cfRule type="cellIs" dxfId="1885" priority="205" operator="equal">
      <formula>0</formula>
    </cfRule>
  </conditionalFormatting>
  <conditionalFormatting sqref="I120">
    <cfRule type="cellIs" dxfId="1884" priority="204" operator="equal">
      <formula>0</formula>
    </cfRule>
  </conditionalFormatting>
  <conditionalFormatting sqref="I135">
    <cfRule type="cellIs" dxfId="1883" priority="203" operator="equal">
      <formula>0</formula>
    </cfRule>
  </conditionalFormatting>
  <conditionalFormatting sqref="H62">
    <cfRule type="cellIs" dxfId="1882" priority="202" operator="equal">
      <formula>0</formula>
    </cfRule>
  </conditionalFormatting>
  <conditionalFormatting sqref="H77">
    <cfRule type="cellIs" dxfId="1881" priority="201" operator="equal">
      <formula>0</formula>
    </cfRule>
  </conditionalFormatting>
  <conditionalFormatting sqref="H92">
    <cfRule type="cellIs" dxfId="1880" priority="200" operator="equal">
      <formula>0</formula>
    </cfRule>
  </conditionalFormatting>
  <conditionalFormatting sqref="H107">
    <cfRule type="cellIs" dxfId="1879" priority="199" operator="equal">
      <formula>0</formula>
    </cfRule>
  </conditionalFormatting>
  <conditionalFormatting sqref="H122">
    <cfRule type="cellIs" dxfId="1878" priority="198" operator="equal">
      <formula>0</formula>
    </cfRule>
  </conditionalFormatting>
  <conditionalFormatting sqref="H137">
    <cfRule type="cellIs" dxfId="1877" priority="197" operator="equal">
      <formula>0</formula>
    </cfRule>
  </conditionalFormatting>
  <conditionalFormatting sqref="F63 F65">
    <cfRule type="cellIs" dxfId="1876" priority="196" operator="equal">
      <formula>0</formula>
    </cfRule>
  </conditionalFormatting>
  <conditionalFormatting sqref="F64">
    <cfRule type="cellIs" dxfId="1875" priority="195" operator="equal">
      <formula>0</formula>
    </cfRule>
  </conditionalFormatting>
  <conditionalFormatting sqref="F66:F74">
    <cfRule type="cellIs" dxfId="1874" priority="194" operator="equal">
      <formula>0</formula>
    </cfRule>
  </conditionalFormatting>
  <conditionalFormatting sqref="I63 I65">
    <cfRule type="cellIs" dxfId="1873" priority="193" operator="equal">
      <formula>0</formula>
    </cfRule>
  </conditionalFormatting>
  <conditionalFormatting sqref="I64">
    <cfRule type="cellIs" dxfId="1872" priority="192" operator="equal">
      <formula>0</formula>
    </cfRule>
  </conditionalFormatting>
  <conditionalFormatting sqref="I66:I74">
    <cfRule type="cellIs" dxfId="1871" priority="191" operator="equal">
      <formula>0</formula>
    </cfRule>
  </conditionalFormatting>
  <conditionalFormatting sqref="E66:E74">
    <cfRule type="expression" dxfId="1870" priority="190">
      <formula>$B66=""</formula>
    </cfRule>
  </conditionalFormatting>
  <conditionalFormatting sqref="G66:G74">
    <cfRule type="expression" dxfId="1869" priority="189">
      <formula>$B66=""</formula>
    </cfRule>
  </conditionalFormatting>
  <conditionalFormatting sqref="H66:H74">
    <cfRule type="expression" dxfId="1868" priority="188">
      <formula>$B66=""</formula>
    </cfRule>
  </conditionalFormatting>
  <conditionalFormatting sqref="J66:J74">
    <cfRule type="expression" dxfId="1867" priority="187">
      <formula>$B66=""</formula>
    </cfRule>
  </conditionalFormatting>
  <conditionalFormatting sqref="F78 F80">
    <cfRule type="cellIs" dxfId="1866" priority="186" operator="equal">
      <formula>0</formula>
    </cfRule>
  </conditionalFormatting>
  <conditionalFormatting sqref="F79">
    <cfRule type="cellIs" dxfId="1865" priority="185" operator="equal">
      <formula>0</formula>
    </cfRule>
  </conditionalFormatting>
  <conditionalFormatting sqref="F81:F89">
    <cfRule type="cellIs" dxfId="1864" priority="184" operator="equal">
      <formula>0</formula>
    </cfRule>
  </conditionalFormatting>
  <conditionalFormatting sqref="I78 I80">
    <cfRule type="cellIs" dxfId="1863" priority="183" operator="equal">
      <formula>0</formula>
    </cfRule>
  </conditionalFormatting>
  <conditionalFormatting sqref="I79">
    <cfRule type="cellIs" dxfId="1862" priority="182" operator="equal">
      <formula>0</formula>
    </cfRule>
  </conditionalFormatting>
  <conditionalFormatting sqref="I81:I89">
    <cfRule type="cellIs" dxfId="1861" priority="181" operator="equal">
      <formula>0</formula>
    </cfRule>
  </conditionalFormatting>
  <conditionalFormatting sqref="E78:E89">
    <cfRule type="expression" dxfId="1860" priority="180">
      <formula>$B78=""</formula>
    </cfRule>
  </conditionalFormatting>
  <conditionalFormatting sqref="G78:G89">
    <cfRule type="expression" dxfId="1859" priority="179">
      <formula>$B78=""</formula>
    </cfRule>
  </conditionalFormatting>
  <conditionalFormatting sqref="H78:H89">
    <cfRule type="expression" dxfId="1858" priority="178">
      <formula>$B78=""</formula>
    </cfRule>
  </conditionalFormatting>
  <conditionalFormatting sqref="J78:J89">
    <cfRule type="expression" dxfId="1857" priority="177">
      <formula>$B78=""</formula>
    </cfRule>
  </conditionalFormatting>
  <conditionalFormatting sqref="F93 F95">
    <cfRule type="cellIs" dxfId="1856" priority="176" operator="equal">
      <formula>0</formula>
    </cfRule>
  </conditionalFormatting>
  <conditionalFormatting sqref="F94">
    <cfRule type="cellIs" dxfId="1855" priority="175" operator="equal">
      <formula>0</formula>
    </cfRule>
  </conditionalFormatting>
  <conditionalFormatting sqref="F96:F104">
    <cfRule type="cellIs" dxfId="1854" priority="174" operator="equal">
      <formula>0</formula>
    </cfRule>
  </conditionalFormatting>
  <conditionalFormatting sqref="I93 I95">
    <cfRule type="cellIs" dxfId="1853" priority="173" operator="equal">
      <formula>0</formula>
    </cfRule>
  </conditionalFormatting>
  <conditionalFormatting sqref="I94">
    <cfRule type="cellIs" dxfId="1852" priority="172" operator="equal">
      <formula>0</formula>
    </cfRule>
  </conditionalFormatting>
  <conditionalFormatting sqref="I96:I104">
    <cfRule type="cellIs" dxfId="1851" priority="171" operator="equal">
      <formula>0</formula>
    </cfRule>
  </conditionalFormatting>
  <conditionalFormatting sqref="E93:E104">
    <cfRule type="expression" dxfId="1850" priority="170">
      <formula>$B93=""</formula>
    </cfRule>
  </conditionalFormatting>
  <conditionalFormatting sqref="G93:G104">
    <cfRule type="expression" dxfId="1849" priority="169">
      <formula>$B93=""</formula>
    </cfRule>
  </conditionalFormatting>
  <conditionalFormatting sqref="H93:H104">
    <cfRule type="expression" dxfId="1848" priority="168">
      <formula>$B93=""</formula>
    </cfRule>
  </conditionalFormatting>
  <conditionalFormatting sqref="J93:J104">
    <cfRule type="expression" dxfId="1847" priority="167">
      <formula>$B93=""</formula>
    </cfRule>
  </conditionalFormatting>
  <conditionalFormatting sqref="F108 F110">
    <cfRule type="cellIs" dxfId="1846" priority="166" operator="equal">
      <formula>0</formula>
    </cfRule>
  </conditionalFormatting>
  <conditionalFormatting sqref="F109">
    <cfRule type="cellIs" dxfId="1845" priority="165" operator="equal">
      <formula>0</formula>
    </cfRule>
  </conditionalFormatting>
  <conditionalFormatting sqref="F111:F119">
    <cfRule type="cellIs" dxfId="1844" priority="164" operator="equal">
      <formula>0</formula>
    </cfRule>
  </conditionalFormatting>
  <conditionalFormatting sqref="I108 I110">
    <cfRule type="cellIs" dxfId="1843" priority="163" operator="equal">
      <formula>0</formula>
    </cfRule>
  </conditionalFormatting>
  <conditionalFormatting sqref="I109">
    <cfRule type="cellIs" dxfId="1842" priority="162" operator="equal">
      <formula>0</formula>
    </cfRule>
  </conditionalFormatting>
  <conditionalFormatting sqref="I111:I119">
    <cfRule type="cellIs" dxfId="1841" priority="161" operator="equal">
      <formula>0</formula>
    </cfRule>
  </conditionalFormatting>
  <conditionalFormatting sqref="E108:E119">
    <cfRule type="expression" dxfId="1840" priority="160">
      <formula>$B108=""</formula>
    </cfRule>
  </conditionalFormatting>
  <conditionalFormatting sqref="G108:G119">
    <cfRule type="expression" dxfId="1839" priority="159">
      <formula>$B108=""</formula>
    </cfRule>
  </conditionalFormatting>
  <conditionalFormatting sqref="H108:H119">
    <cfRule type="expression" dxfId="1838" priority="158">
      <formula>$B108=""</formula>
    </cfRule>
  </conditionalFormatting>
  <conditionalFormatting sqref="J108:J119">
    <cfRule type="expression" dxfId="1837" priority="157">
      <formula>$B108=""</formula>
    </cfRule>
  </conditionalFormatting>
  <conditionalFormatting sqref="F123 F125">
    <cfRule type="cellIs" dxfId="1836" priority="156" operator="equal">
      <formula>0</formula>
    </cfRule>
  </conditionalFormatting>
  <conditionalFormatting sqref="F124">
    <cfRule type="cellIs" dxfId="1835" priority="155" operator="equal">
      <formula>0</formula>
    </cfRule>
  </conditionalFormatting>
  <conditionalFormatting sqref="F126:F134">
    <cfRule type="cellIs" dxfId="1834" priority="154" operator="equal">
      <formula>0</formula>
    </cfRule>
  </conditionalFormatting>
  <conditionalFormatting sqref="I123 I125">
    <cfRule type="cellIs" dxfId="1833" priority="153" operator="equal">
      <formula>0</formula>
    </cfRule>
  </conditionalFormatting>
  <conditionalFormatting sqref="I124">
    <cfRule type="cellIs" dxfId="1832" priority="152" operator="equal">
      <formula>0</formula>
    </cfRule>
  </conditionalFormatting>
  <conditionalFormatting sqref="I126:I134">
    <cfRule type="cellIs" dxfId="1831" priority="151" operator="equal">
      <formula>0</formula>
    </cfRule>
  </conditionalFormatting>
  <conditionalFormatting sqref="E123:E134">
    <cfRule type="expression" dxfId="1830" priority="150">
      <formula>$B123=""</formula>
    </cfRule>
  </conditionalFormatting>
  <conditionalFormatting sqref="G123:G134">
    <cfRule type="expression" dxfId="1829" priority="149">
      <formula>$B123=""</formula>
    </cfRule>
  </conditionalFormatting>
  <conditionalFormatting sqref="H123:H134">
    <cfRule type="expression" dxfId="1828" priority="148">
      <formula>$B123=""</formula>
    </cfRule>
  </conditionalFormatting>
  <conditionalFormatting sqref="J123:J134">
    <cfRule type="expression" dxfId="1827" priority="147">
      <formula>$B123=""</formula>
    </cfRule>
  </conditionalFormatting>
  <conditionalFormatting sqref="F150">
    <cfRule type="cellIs" dxfId="1826" priority="146" operator="equal">
      <formula>0</formula>
    </cfRule>
  </conditionalFormatting>
  <conditionalFormatting sqref="I150">
    <cfRule type="cellIs" dxfId="1825" priority="145" operator="equal">
      <formula>0</formula>
    </cfRule>
  </conditionalFormatting>
  <conditionalFormatting sqref="F138 F140">
    <cfRule type="cellIs" dxfId="1824" priority="144" operator="equal">
      <formula>0</formula>
    </cfRule>
  </conditionalFormatting>
  <conditionalFormatting sqref="F139">
    <cfRule type="cellIs" dxfId="1823" priority="143" operator="equal">
      <formula>0</formula>
    </cfRule>
  </conditionalFormatting>
  <conditionalFormatting sqref="F141:F149">
    <cfRule type="cellIs" dxfId="1822" priority="142" operator="equal">
      <formula>0</formula>
    </cfRule>
  </conditionalFormatting>
  <conditionalFormatting sqref="I138 I140">
    <cfRule type="cellIs" dxfId="1821" priority="141" operator="equal">
      <formula>0</formula>
    </cfRule>
  </conditionalFormatting>
  <conditionalFormatting sqref="I139">
    <cfRule type="cellIs" dxfId="1820" priority="140" operator="equal">
      <formula>0</formula>
    </cfRule>
  </conditionalFormatting>
  <conditionalFormatting sqref="I141:I149">
    <cfRule type="cellIs" dxfId="1819" priority="139" operator="equal">
      <formula>0</formula>
    </cfRule>
  </conditionalFormatting>
  <conditionalFormatting sqref="E138:E149">
    <cfRule type="expression" dxfId="1818" priority="138">
      <formula>$B138=""</formula>
    </cfRule>
  </conditionalFormatting>
  <conditionalFormatting sqref="G138:G149">
    <cfRule type="expression" dxfId="1817" priority="137">
      <formula>$B138=""</formula>
    </cfRule>
  </conditionalFormatting>
  <conditionalFormatting sqref="H138:H149">
    <cfRule type="expression" dxfId="1816" priority="136">
      <formula>$B138=""</formula>
    </cfRule>
  </conditionalFormatting>
  <conditionalFormatting sqref="J138:J149">
    <cfRule type="expression" dxfId="1815" priority="135">
      <formula>$B138=""</formula>
    </cfRule>
  </conditionalFormatting>
  <conditionalFormatting sqref="H57:H59">
    <cfRule type="expression" dxfId="1814" priority="130">
      <formula>$B57=""</formula>
    </cfRule>
  </conditionalFormatting>
  <conditionalFormatting sqref="H55:H56">
    <cfRule type="expression" dxfId="1813" priority="129">
      <formula>$B55=""</formula>
    </cfRule>
  </conditionalFormatting>
  <conditionalFormatting sqref="J57:J59">
    <cfRule type="expression" dxfId="1812" priority="128">
      <formula>$B57=""</formula>
    </cfRule>
  </conditionalFormatting>
  <conditionalFormatting sqref="J55:J56">
    <cfRule type="expression" dxfId="1811" priority="127">
      <formula>$B55=""</formula>
    </cfRule>
  </conditionalFormatting>
  <conditionalFormatting sqref="N11:R14 AD11:AD14">
    <cfRule type="cellIs" dxfId="1810" priority="123" operator="equal">
      <formula>0</formula>
    </cfRule>
  </conditionalFormatting>
  <conditionalFormatting sqref="N6">
    <cfRule type="cellIs" dxfId="1809" priority="122" operator="equal">
      <formula>0</formula>
    </cfRule>
  </conditionalFormatting>
  <conditionalFormatting sqref="N6:AB14 AD6:AD14">
    <cfRule type="cellIs" dxfId="1808" priority="121" operator="equal">
      <formula>0</formula>
    </cfRule>
  </conditionalFormatting>
  <conditionalFormatting sqref="AD28 AD26 AD24 AD22">
    <cfRule type="cellIs" dxfId="1807" priority="120" operator="equal">
      <formula>0</formula>
    </cfRule>
  </conditionalFormatting>
  <conditionalFormatting sqref="AE22:AE26">
    <cfRule type="cellIs" dxfId="1806" priority="119" operator="equal">
      <formula>"""adjustment needed"""</formula>
    </cfRule>
  </conditionalFormatting>
  <conditionalFormatting sqref="AE22 AE24 AE26">
    <cfRule type="cellIs" dxfId="1805" priority="118" operator="equal">
      <formula>"adjustment needed"</formula>
    </cfRule>
  </conditionalFormatting>
  <conditionalFormatting sqref="AE28">
    <cfRule type="cellIs" dxfId="1804" priority="117" operator="equal">
      <formula>"""adjustment needed"""</formula>
    </cfRule>
  </conditionalFormatting>
  <conditionalFormatting sqref="AE28">
    <cfRule type="cellIs" dxfId="1803" priority="116" operator="equal">
      <formula>"adjustment needed"</formula>
    </cfRule>
  </conditionalFormatting>
  <conditionalFormatting sqref="AD21:AD29">
    <cfRule type="cellIs" dxfId="1802" priority="115" operator="equal">
      <formula>0</formula>
    </cfRule>
  </conditionalFormatting>
  <conditionalFormatting sqref="C63:C74">
    <cfRule type="cellIs" dxfId="1801" priority="114" operator="equal">
      <formula>0</formula>
    </cfRule>
  </conditionalFormatting>
  <conditionalFormatting sqref="B63 B65:B74">
    <cfRule type="cellIs" dxfId="1800" priority="113" operator="equal">
      <formula>"P4"</formula>
    </cfRule>
  </conditionalFormatting>
  <conditionalFormatting sqref="B63 B65:B74">
    <cfRule type="cellIs" dxfId="1799" priority="111" operator="equal">
      <formula>"P1"</formula>
    </cfRule>
  </conditionalFormatting>
  <conditionalFormatting sqref="B63 B65:B74">
    <cfRule type="cellIs" dxfId="1798" priority="110" operator="equal">
      <formula>"P2"</formula>
    </cfRule>
  </conditionalFormatting>
  <conditionalFormatting sqref="B63 B65:B74">
    <cfRule type="cellIs" dxfId="1797" priority="109" operator="equal">
      <formula>"P3"</formula>
    </cfRule>
  </conditionalFormatting>
  <conditionalFormatting sqref="B63 B65:B74">
    <cfRule type="cellIs" dxfId="1796" priority="108" operator="equal">
      <formula>"P5"</formula>
    </cfRule>
  </conditionalFormatting>
  <conditionalFormatting sqref="C78:C89">
    <cfRule type="cellIs" dxfId="1795" priority="107" operator="equal">
      <formula>0</formula>
    </cfRule>
  </conditionalFormatting>
  <conditionalFormatting sqref="B78:B89">
    <cfRule type="cellIs" dxfId="1794" priority="105" operator="equal">
      <formula>"P1"</formula>
    </cfRule>
  </conditionalFormatting>
  <conditionalFormatting sqref="B78:B89">
    <cfRule type="cellIs" dxfId="1793" priority="104" operator="equal">
      <formula>"P2"</formula>
    </cfRule>
  </conditionalFormatting>
  <conditionalFormatting sqref="B78:B89">
    <cfRule type="cellIs" dxfId="1792" priority="103" operator="equal">
      <formula>"P3"</formula>
    </cfRule>
  </conditionalFormatting>
  <conditionalFormatting sqref="B78:B89">
    <cfRule type="cellIs" dxfId="1791" priority="102" operator="equal">
      <formula>"P4"</formula>
    </cfRule>
  </conditionalFormatting>
  <conditionalFormatting sqref="B78:B89">
    <cfRule type="cellIs" dxfId="1790" priority="101" operator="equal">
      <formula>"P5"</formula>
    </cfRule>
  </conditionalFormatting>
  <conditionalFormatting sqref="E48:E50">
    <cfRule type="expression" dxfId="1789" priority="100">
      <formula>$B48=""</formula>
    </cfRule>
  </conditionalFormatting>
  <conditionalFormatting sqref="G48:G50">
    <cfRule type="expression" dxfId="1788" priority="99">
      <formula>$B48=""</formula>
    </cfRule>
  </conditionalFormatting>
  <conditionalFormatting sqref="H48:H51">
    <cfRule type="expression" dxfId="1787" priority="98">
      <formula>$B48=""</formula>
    </cfRule>
  </conditionalFormatting>
  <conditionalFormatting sqref="J48:J49">
    <cfRule type="expression" dxfId="1786" priority="97">
      <formula>$B48=""</formula>
    </cfRule>
  </conditionalFormatting>
  <conditionalFormatting sqref="J50:J51">
    <cfRule type="expression" dxfId="1785" priority="96">
      <formula>$B50=""</formula>
    </cfRule>
  </conditionalFormatting>
  <conditionalFormatting sqref="H35:H41">
    <cfRule type="expression" dxfId="1784" priority="94">
      <formula>$D14="yes"</formula>
    </cfRule>
  </conditionalFormatting>
  <conditionalFormatting sqref="B64">
    <cfRule type="cellIs" dxfId="1783" priority="93" operator="equal">
      <formula>"P1"</formula>
    </cfRule>
  </conditionalFormatting>
  <conditionalFormatting sqref="B64">
    <cfRule type="cellIs" dxfId="1782" priority="92" operator="equal">
      <formula>"P2"</formula>
    </cfRule>
  </conditionalFormatting>
  <conditionalFormatting sqref="B64">
    <cfRule type="cellIs" dxfId="1781" priority="91" operator="equal">
      <formula>"P3"</formula>
    </cfRule>
  </conditionalFormatting>
  <conditionalFormatting sqref="B64">
    <cfRule type="cellIs" dxfId="1780" priority="90" operator="equal">
      <formula>"P4"</formula>
    </cfRule>
  </conditionalFormatting>
  <conditionalFormatting sqref="B64">
    <cfRule type="cellIs" dxfId="1779" priority="89" operator="equal">
      <formula>"P5"</formula>
    </cfRule>
  </conditionalFormatting>
  <conditionalFormatting sqref="D48:D60">
    <cfRule type="expression" dxfId="1778" priority="88">
      <formula>$D$48=0</formula>
    </cfRule>
  </conditionalFormatting>
  <conditionalFormatting sqref="D49:D59">
    <cfRule type="cellIs" dxfId="1777" priority="87" operator="equal">
      <formula>0</formula>
    </cfRule>
  </conditionalFormatting>
  <conditionalFormatting sqref="D63:D75">
    <cfRule type="expression" dxfId="1776" priority="86">
      <formula>$D$48=0</formula>
    </cfRule>
  </conditionalFormatting>
  <conditionalFormatting sqref="D64:D74">
    <cfRule type="cellIs" dxfId="1775" priority="85" operator="equal">
      <formula>0</formula>
    </cfRule>
  </conditionalFormatting>
  <conditionalFormatting sqref="D78:D90">
    <cfRule type="expression" dxfId="1774" priority="84">
      <formula>$D$48=0</formula>
    </cfRule>
  </conditionalFormatting>
  <conditionalFormatting sqref="D79:D89">
    <cfRule type="cellIs" dxfId="1773" priority="83" operator="equal">
      <formula>0</formula>
    </cfRule>
  </conditionalFormatting>
  <conditionalFormatting sqref="D93:D105">
    <cfRule type="expression" dxfId="1772" priority="82">
      <formula>$D$48=0</formula>
    </cfRule>
  </conditionalFormatting>
  <conditionalFormatting sqref="D94:D104">
    <cfRule type="cellIs" dxfId="1771" priority="81" operator="equal">
      <formula>0</formula>
    </cfRule>
  </conditionalFormatting>
  <conditionalFormatting sqref="D108:D120">
    <cfRule type="expression" dxfId="1770" priority="80">
      <formula>$D$48=0</formula>
    </cfRule>
  </conditionalFormatting>
  <conditionalFormatting sqref="D109:D119">
    <cfRule type="cellIs" dxfId="1769" priority="79" operator="equal">
      <formula>0</formula>
    </cfRule>
  </conditionalFormatting>
  <conditionalFormatting sqref="D123:D135">
    <cfRule type="expression" dxfId="1768" priority="78">
      <formula>$D$48=0</formula>
    </cfRule>
  </conditionalFormatting>
  <conditionalFormatting sqref="D124:D134">
    <cfRule type="cellIs" dxfId="1767" priority="77" operator="equal">
      <formula>0</formula>
    </cfRule>
  </conditionalFormatting>
  <conditionalFormatting sqref="D138:D150">
    <cfRule type="expression" dxfId="1766" priority="76">
      <formula>$D$48=0</formula>
    </cfRule>
  </conditionalFormatting>
  <conditionalFormatting sqref="D139:D149">
    <cfRule type="cellIs" dxfId="1765" priority="75" operator="equal">
      <formula>0</formula>
    </cfRule>
  </conditionalFormatting>
  <conditionalFormatting sqref="M48:M59">
    <cfRule type="expression" dxfId="1764" priority="74">
      <formula>$D$48=0</formula>
    </cfRule>
  </conditionalFormatting>
  <conditionalFormatting sqref="M49:M59">
    <cfRule type="cellIs" dxfId="1763" priority="73" operator="equal">
      <formula>0</formula>
    </cfRule>
  </conditionalFormatting>
  <conditionalFormatting sqref="N62:S62 N77:S77 N92:S92 N107:S107 N122:S122 N137:S137 N60:AC61 N75:AC76 N90:AC91 N105:AC106 N120:AC121 N135:AC136 N150:AC151">
    <cfRule type="cellIs" dxfId="1762" priority="57" operator="equal">
      <formula>0</formula>
    </cfRule>
  </conditionalFormatting>
  <conditionalFormatting sqref="AC63:AC74 AC78:AC89 AC93:AC104 AC108:AC119 AC123:AC134 AC138:AC149">
    <cfRule type="cellIs" dxfId="1761" priority="56" operator="equal">
      <formula>0</formula>
    </cfRule>
  </conditionalFormatting>
  <conditionalFormatting sqref="U62:AC62 U77:AC77 U92:AC92 U107:AC107 U122:AC122 U137:AC137 AC63:AC74 AC78:AC89 AC93:AC104 AC108:AC119 AC123:AC134 AC138:AC149">
    <cfRule type="cellIs" dxfId="1760" priority="55" operator="equal">
      <formula>0</formula>
    </cfRule>
  </conditionalFormatting>
  <conditionalFormatting sqref="M60">
    <cfRule type="expression" dxfId="1759" priority="54">
      <formula>$D$48=0</formula>
    </cfRule>
  </conditionalFormatting>
  <conditionalFormatting sqref="M63:M75">
    <cfRule type="expression" dxfId="1758" priority="53">
      <formula>$D$48=0</formula>
    </cfRule>
  </conditionalFormatting>
  <conditionalFormatting sqref="M64:M74">
    <cfRule type="cellIs" dxfId="1757" priority="52" operator="equal">
      <formula>0</formula>
    </cfRule>
  </conditionalFormatting>
  <conditionalFormatting sqref="M78:M90">
    <cfRule type="expression" dxfId="1756" priority="51">
      <formula>$D$48=0</formula>
    </cfRule>
  </conditionalFormatting>
  <conditionalFormatting sqref="M79:M89">
    <cfRule type="cellIs" dxfId="1755" priority="50" operator="equal">
      <formula>0</formula>
    </cfRule>
  </conditionalFormatting>
  <conditionalFormatting sqref="M93:M105">
    <cfRule type="expression" dxfId="1754" priority="49">
      <formula>$D$48=0</formula>
    </cfRule>
  </conditionalFormatting>
  <conditionalFormatting sqref="M94:M104">
    <cfRule type="cellIs" dxfId="1753" priority="48" operator="equal">
      <formula>0</formula>
    </cfRule>
  </conditionalFormatting>
  <conditionalFormatting sqref="M108:M120">
    <cfRule type="expression" dxfId="1752" priority="47">
      <formula>$D$48=0</formula>
    </cfRule>
  </conditionalFormatting>
  <conditionalFormatting sqref="M109:M119">
    <cfRule type="cellIs" dxfId="1751" priority="46" operator="equal">
      <formula>0</formula>
    </cfRule>
  </conditionalFormatting>
  <conditionalFormatting sqref="M123:M135">
    <cfRule type="expression" dxfId="1750" priority="45">
      <formula>$D$48=0</formula>
    </cfRule>
  </conditionalFormatting>
  <conditionalFormatting sqref="M124:M134">
    <cfRule type="cellIs" dxfId="1749" priority="44" operator="equal">
      <formula>0</formula>
    </cfRule>
  </conditionalFormatting>
  <conditionalFormatting sqref="M138:M150">
    <cfRule type="expression" dxfId="1748" priority="43">
      <formula>$D$48=0</formula>
    </cfRule>
  </conditionalFormatting>
  <conditionalFormatting sqref="M139:M149">
    <cfRule type="cellIs" dxfId="1747" priority="42" operator="equal">
      <formula>0</formula>
    </cfRule>
  </conditionalFormatting>
  <conditionalFormatting sqref="F35:F41">
    <cfRule type="cellIs" dxfId="1746" priority="41" operator="notEqual">
      <formula>0</formula>
    </cfRule>
  </conditionalFormatting>
  <conditionalFormatting sqref="D35:F35 C36:E38 C39:F41">
    <cfRule type="cellIs" dxfId="1745" priority="40" operator="equal">
      <formula>0</formula>
    </cfRule>
  </conditionalFormatting>
  <conditionalFormatting sqref="F36:F38">
    <cfRule type="cellIs" dxfId="1744" priority="39" operator="equal">
      <formula>0</formula>
    </cfRule>
  </conditionalFormatting>
  <conditionalFormatting sqref="G35:G41">
    <cfRule type="cellIs" dxfId="1743" priority="38" operator="equal">
      <formula>0</formula>
    </cfRule>
  </conditionalFormatting>
  <conditionalFormatting sqref="C35">
    <cfRule type="cellIs" dxfId="1742" priority="37" operator="equal">
      <formula>0</formula>
    </cfRule>
  </conditionalFormatting>
  <conditionalFormatting sqref="K21 H21 H29 K23 K25 K27">
    <cfRule type="cellIs" dxfId="1741" priority="36" operator="notEqual">
      <formula>0</formula>
    </cfRule>
  </conditionalFormatting>
  <conditionalFormatting sqref="K29">
    <cfRule type="cellIs" dxfId="1740" priority="35" operator="notEqual">
      <formula>0</formula>
    </cfRule>
  </conditionalFormatting>
  <conditionalFormatting sqref="H23">
    <cfRule type="cellIs" dxfId="1739" priority="34" operator="notEqual">
      <formula>0</formula>
    </cfRule>
  </conditionalFormatting>
  <conditionalFormatting sqref="H25">
    <cfRule type="cellIs" dxfId="1738" priority="33" operator="notEqual">
      <formula>0</formula>
    </cfRule>
  </conditionalFormatting>
  <conditionalFormatting sqref="H27">
    <cfRule type="cellIs" dxfId="1737" priority="32" operator="notEqual">
      <formula>0</formula>
    </cfRule>
  </conditionalFormatting>
  <conditionalFormatting sqref="N21:AC21 N22:AB29">
    <cfRule type="cellIs" dxfId="1736" priority="31" operator="equal">
      <formula>0</formula>
    </cfRule>
  </conditionalFormatting>
  <conditionalFormatting sqref="AC22:AC29">
    <cfRule type="cellIs" dxfId="1735" priority="30" operator="equal">
      <formula>0</formula>
    </cfRule>
  </conditionalFormatting>
  <conditionalFormatting sqref="AC6:AC14">
    <cfRule type="cellIs" dxfId="1734" priority="29" operator="equal">
      <formula>0</formula>
    </cfRule>
  </conditionalFormatting>
  <conditionalFormatting sqref="H53:H54">
    <cfRule type="expression" dxfId="1733" priority="25">
      <formula>$B53=""</formula>
    </cfRule>
  </conditionalFormatting>
  <conditionalFormatting sqref="H52">
    <cfRule type="expression" dxfId="1732" priority="23">
      <formula>$B52=""</formula>
    </cfRule>
  </conditionalFormatting>
  <conditionalFormatting sqref="J53:J54">
    <cfRule type="expression" dxfId="1731" priority="22">
      <formula>$B53=""</formula>
    </cfRule>
  </conditionalFormatting>
  <conditionalFormatting sqref="J52">
    <cfRule type="expression" dxfId="1730" priority="21">
      <formula>$B52=""</formula>
    </cfRule>
  </conditionalFormatting>
  <conditionalFormatting sqref="E51:E59">
    <cfRule type="expression" dxfId="1729" priority="13">
      <formula>$B51=""</formula>
    </cfRule>
  </conditionalFormatting>
  <conditionalFormatting sqref="E63:E65">
    <cfRule type="expression" dxfId="1728" priority="12">
      <formula>$B63=""</formula>
    </cfRule>
  </conditionalFormatting>
  <conditionalFormatting sqref="G57:G59">
    <cfRule type="expression" dxfId="1727" priority="11">
      <formula>$B57=""</formula>
    </cfRule>
  </conditionalFormatting>
  <conditionalFormatting sqref="G53:G56">
    <cfRule type="expression" dxfId="1726" priority="10">
      <formula>$B53=""</formula>
    </cfRule>
  </conditionalFormatting>
  <conditionalFormatting sqref="G51">
    <cfRule type="expression" dxfId="1725" priority="9">
      <formula>$B51=""</formula>
    </cfRule>
  </conditionalFormatting>
  <conditionalFormatting sqref="G52">
    <cfRule type="expression" dxfId="1724" priority="8">
      <formula>$B52=""</formula>
    </cfRule>
  </conditionalFormatting>
  <conditionalFormatting sqref="H65">
    <cfRule type="expression" dxfId="1723" priority="7">
      <formula>$B65=""</formula>
    </cfRule>
  </conditionalFormatting>
  <conditionalFormatting sqref="G63:G65">
    <cfRule type="expression" dxfId="1722" priority="6">
      <formula>$B63=""</formula>
    </cfRule>
  </conditionalFormatting>
  <conditionalFormatting sqref="H63:H64">
    <cfRule type="expression" dxfId="1721" priority="5">
      <formula>$B63=""</formula>
    </cfRule>
  </conditionalFormatting>
  <conditionalFormatting sqref="J65">
    <cfRule type="expression" dxfId="1720" priority="4">
      <formula>$B65=""</formula>
    </cfRule>
  </conditionalFormatting>
  <conditionalFormatting sqref="J63:J64">
    <cfRule type="expression" dxfId="1719" priority="3">
      <formula>$B63=""</formula>
    </cfRule>
  </conditionalFormatting>
  <conditionalFormatting sqref="AE6:AE14">
    <cfRule type="cellIs" dxfId="1718" priority="2" operator="equal">
      <formula>0</formula>
    </cfRule>
  </conditionalFormatting>
  <conditionalFormatting sqref="AE6:AE14">
    <cfRule type="cellIs" dxfId="1717" priority="1" operator="equal">
      <formula>0</formula>
    </cfRule>
  </conditionalFormatting>
  <dataValidations count="1">
    <dataValidation type="list" allowBlank="1" showInputMessage="1" showErrorMessage="1" sqref="D14" xr:uid="{00000000-0002-0000-0800-000000000000}">
      <formula1>$AK$5:$AK$6</formula1>
    </dataValidation>
  </dataValidations>
  <pageMargins left="0.7" right="0.7" top="0.78740157500000008" bottom="0.78740157500000008" header="0.3" footer="0.3"/>
  <pageSetup paperSize="9" scale="30" orientation="portrait"/>
  <extLst>
    <ext xmlns:x14="http://schemas.microsoft.com/office/spreadsheetml/2009/9/main" uri="{78C0D931-6437-407d-A8EE-F0AAD7539E65}">
      <x14:conditionalFormattings>
        <x14:conditionalFormatting xmlns:xm="http://schemas.microsoft.com/office/excel/2006/main">
          <x14:cfRule type="expression" priority="247" id="{718E7D1D-F6D0-4AC0-89A5-4D4675C255BE}">
            <xm:f>AND($D48&gt;='Basisdaten zum Projekt'!$D$34,$D48&lt;='Basisdaten zum Projekt'!$E$34,'Basisdaten zum Projekt'!$F$34="x")</xm:f>
            <x14:dxf>
              <fill>
                <patternFill patternType="solid">
                  <fgColor indexed="26"/>
                  <bgColor indexed="26"/>
                </patternFill>
              </fill>
            </x14:dxf>
          </x14:cfRule>
          <xm:sqref>AB48:AB59 AB78:AB89 AB93:AB104 AB108:AB119 AB123:AB134 AB138:AB149</xm:sqref>
        </x14:conditionalFormatting>
        <x14:conditionalFormatting xmlns:xm="http://schemas.microsoft.com/office/excel/2006/main">
          <x14:cfRule type="expression" priority="246" id="{E3D56F0D-7732-408D-87CF-18C008FB2BC2}">
            <xm:f>AND($D48&gt;='Basisdaten zum Projekt'!$D$33,$D48&lt;='Basisdaten zum Projekt'!$E$33,'Basisdaten zum Projekt'!$F$33="x")</xm:f>
            <x14:dxf>
              <fill>
                <patternFill patternType="solid">
                  <fgColor indexed="26"/>
                  <bgColor indexed="26"/>
                </patternFill>
              </fill>
            </x14:dxf>
          </x14:cfRule>
          <xm:sqref>AA48:AA59 AA78:AA89 AA93:AA104 AA108:AA119 AA123:AA134 AA138:AA149</xm:sqref>
        </x14:conditionalFormatting>
        <x14:conditionalFormatting xmlns:xm="http://schemas.microsoft.com/office/excel/2006/main">
          <x14:cfRule type="expression" priority="245" id="{20ED95FF-A16C-4821-8F13-1E86B0EA119C}">
            <xm:f>AND($D48&gt;='Basisdaten zum Projekt'!$D$32,$D48&lt;='Basisdaten zum Projekt'!$E$32,'Basisdaten zum Projekt'!$F$32="x")</xm:f>
            <x14:dxf>
              <fill>
                <patternFill patternType="solid">
                  <fgColor indexed="26"/>
                  <bgColor indexed="26"/>
                </patternFill>
              </fill>
            </x14:dxf>
          </x14:cfRule>
          <xm:sqref>Z48:Z59 Z78:Z89 Z93:Z104 Z108:Z119 Z123:Z134 Z138:Z149</xm:sqref>
        </x14:conditionalFormatting>
        <x14:conditionalFormatting xmlns:xm="http://schemas.microsoft.com/office/excel/2006/main">
          <x14:cfRule type="expression" priority="244" id="{0153D757-85B9-4907-8EB9-BD7BEBA843FE}">
            <xm:f>AND($D48&gt;='Basisdaten zum Projekt'!$D$31,$D48&lt;='Basisdaten zum Projekt'!$E$31,'Basisdaten zum Projekt'!$F$31="x")</xm:f>
            <x14:dxf>
              <fill>
                <patternFill patternType="solid">
                  <fgColor indexed="26"/>
                  <bgColor indexed="26"/>
                </patternFill>
              </fill>
            </x14:dxf>
          </x14:cfRule>
          <xm:sqref>Y48:Y59 Y78:Y89 Y93:Y104 Y108:Y119 Y123:Y134 Y138:Y149</xm:sqref>
        </x14:conditionalFormatting>
        <x14:conditionalFormatting xmlns:xm="http://schemas.microsoft.com/office/excel/2006/main">
          <x14:cfRule type="expression" priority="243" id="{E1BC7EE0-B1D1-4C8B-84BD-46324997591D}">
            <xm:f>AND($D48&gt;='Basisdaten zum Projekt'!$D$30,$D48&lt;='Basisdaten zum Projekt'!$E$30,'Basisdaten zum Projekt'!$F$30="x")</xm:f>
            <x14:dxf>
              <fill>
                <patternFill patternType="solid">
                  <fgColor indexed="26"/>
                  <bgColor indexed="26"/>
                </patternFill>
              </fill>
            </x14:dxf>
          </x14:cfRule>
          <xm:sqref>X48:X59 X78:X89 X93:X104 X108:X119 X123:X134 X138:X149</xm:sqref>
        </x14:conditionalFormatting>
        <x14:conditionalFormatting xmlns:xm="http://schemas.microsoft.com/office/excel/2006/main">
          <x14:cfRule type="expression" priority="242" id="{D5F6A09E-1D87-4F96-9F15-C91C7968B04B}">
            <xm:f>AND($D48&gt;='Basisdaten zum Projekt'!$D$29,$D48&lt;='Basisdaten zum Projekt'!$E$29,'Basisdaten zum Projekt'!$F$29="x")</xm:f>
            <x14:dxf>
              <fill>
                <patternFill patternType="solid">
                  <fgColor indexed="26"/>
                  <bgColor indexed="26"/>
                </patternFill>
              </fill>
            </x14:dxf>
          </x14:cfRule>
          <xm:sqref>W48:W59 W78:W89 W93:W104 W108:W119 W123:W134 W138:W149</xm:sqref>
        </x14:conditionalFormatting>
        <x14:conditionalFormatting xmlns:xm="http://schemas.microsoft.com/office/excel/2006/main">
          <x14:cfRule type="expression" priority="241" id="{D764B4EE-4DA3-4AAB-85AD-A92F8EB2DDFB}">
            <xm:f>AND($D48&gt;='Basisdaten zum Projekt'!$D$28,$D48&lt;='Basisdaten zum Projekt'!$E$28,'Basisdaten zum Projekt'!$F$28="x")</xm:f>
            <x14:dxf>
              <fill>
                <patternFill patternType="solid">
                  <fgColor indexed="26"/>
                  <bgColor indexed="26"/>
                </patternFill>
              </fill>
            </x14:dxf>
          </x14:cfRule>
          <xm:sqref>V48:V59 V78:V89 V93:V104 V108:V119 V123:V134 V138:V149</xm:sqref>
        </x14:conditionalFormatting>
        <x14:conditionalFormatting xmlns:xm="http://schemas.microsoft.com/office/excel/2006/main">
          <x14:cfRule type="expression" priority="240" id="{2AB81CDF-2206-4D26-82AB-0DB00017908E}">
            <xm:f>AND(D48&gt;='Basisdaten zum Projekt'!$D$27,D48&lt;='Basisdaten zum Projekt'!$E$27,'Basisdaten zum Projekt'!$F$27="x")</xm:f>
            <x14:dxf>
              <fill>
                <patternFill patternType="solid">
                  <fgColor indexed="26"/>
                  <bgColor indexed="26"/>
                </patternFill>
              </fill>
            </x14:dxf>
          </x14:cfRule>
          <xm:sqref>U48:U59 U78:U89 U93:U104 U108:U119 U123:U134 U138:U149</xm:sqref>
        </x14:conditionalFormatting>
        <x14:conditionalFormatting xmlns:xm="http://schemas.microsoft.com/office/excel/2006/main">
          <x14:cfRule type="expression" priority="239" id="{B7CD6B9E-CC9C-4702-885C-F5461DF94F08}">
            <xm:f>AND($D48&gt;='Basisdaten zum Projekt'!$D$26,$D48&lt;='Basisdaten zum Projekt'!$E$26,'Basisdaten zum Projekt'!$F$26="x")</xm:f>
            <x14:dxf>
              <fill>
                <patternFill patternType="solid">
                  <fgColor indexed="26"/>
                  <bgColor indexed="26"/>
                </patternFill>
              </fill>
            </x14:dxf>
          </x14:cfRule>
          <xm:sqref>T48:T59 T78:T89 T93:T104 T108:T119 T123:T134 T138:T149</xm:sqref>
        </x14:conditionalFormatting>
        <x14:conditionalFormatting xmlns:xm="http://schemas.microsoft.com/office/excel/2006/main">
          <x14:cfRule type="expression" priority="238" id="{F133DA07-AEE0-4FE6-99FB-0420FDD9B55C}">
            <xm:f>AND($D48&gt;='Basisdaten zum Projekt'!$D$25,$D48&lt;='Basisdaten zum Projekt'!$E$25,'Basisdaten zum Projekt'!$F$25="x")</xm:f>
            <x14:dxf>
              <fill>
                <patternFill patternType="solid">
                  <fgColor indexed="26"/>
                  <bgColor indexed="26"/>
                </patternFill>
              </fill>
            </x14:dxf>
          </x14:cfRule>
          <xm:sqref>S48:S59 S78:S89 S93:S104 S108:S119 S123:S134 S138:S149</xm:sqref>
        </x14:conditionalFormatting>
        <x14:conditionalFormatting xmlns:xm="http://schemas.microsoft.com/office/excel/2006/main">
          <x14:cfRule type="expression" priority="237" id="{EAB978C7-4F7A-4DA0-960E-C6F31AE3F64B}">
            <xm:f>AND($D48&gt;='Basisdaten zum Projekt'!$D$24,$D48&lt;='Basisdaten zum Projekt'!$E$24,'Basisdaten zum Projekt'!$F$24="x")</xm:f>
            <x14:dxf>
              <fill>
                <patternFill patternType="solid">
                  <fgColor indexed="26"/>
                  <bgColor indexed="26"/>
                </patternFill>
              </fill>
            </x14:dxf>
          </x14:cfRule>
          <xm:sqref>R48:R59 R78:R89 R93:R104 R108:R119 R123:R134 R138:R149</xm:sqref>
        </x14:conditionalFormatting>
        <x14:conditionalFormatting xmlns:xm="http://schemas.microsoft.com/office/excel/2006/main">
          <x14:cfRule type="expression" priority="236" id="{54B10EEA-B6FA-40F1-B13A-59FAD81F6303}">
            <xm:f>AND($D48&gt;='Basisdaten zum Projekt'!$D$23,$D48&lt;='Basisdaten zum Projekt'!$E$23,'Basisdaten zum Projekt'!$F$23="x")</xm:f>
            <x14:dxf>
              <fill>
                <patternFill patternType="solid">
                  <fgColor indexed="26"/>
                  <bgColor indexed="26"/>
                </patternFill>
              </fill>
            </x14:dxf>
          </x14:cfRule>
          <xm:sqref>Q48:Q59 Q78:Q89 Q93:Q104 Q108:Q119 Q123:Q134 Q138:Q149</xm:sqref>
        </x14:conditionalFormatting>
        <x14:conditionalFormatting xmlns:xm="http://schemas.microsoft.com/office/excel/2006/main">
          <x14:cfRule type="expression" priority="235" id="{B0E4E2F5-7CA7-40B7-8EEF-CC2DBFC679C1}">
            <xm:f>AND($D48&gt;='Basisdaten zum Projekt'!$D$22,$D48&lt;='Basisdaten zum Projekt'!$E$22,'Basisdaten zum Projekt'!$F$22="x")</xm:f>
            <x14:dxf>
              <fill>
                <patternFill patternType="solid">
                  <fgColor indexed="26"/>
                  <bgColor indexed="26"/>
                </patternFill>
              </fill>
            </x14:dxf>
          </x14:cfRule>
          <xm:sqref>P48:P59 P78:P89 P93:P104 P108:P119 P123:P134 P138:P149</xm:sqref>
        </x14:conditionalFormatting>
        <x14:conditionalFormatting xmlns:xm="http://schemas.microsoft.com/office/excel/2006/main">
          <x14:cfRule type="expression" priority="234" id="{E8EFEEC8-78D3-45F9-A5A1-ABF603FC1EA1}">
            <xm:f>AND($D48&gt;='Basisdaten zum Projekt'!$D$21,$D48&lt;='Basisdaten zum Projekt'!$E$21,'Basisdaten zum Projekt'!$F$21="x")</xm:f>
            <x14:dxf>
              <fill>
                <patternFill patternType="solid">
                  <fgColor indexed="26"/>
                  <bgColor indexed="26"/>
                </patternFill>
              </fill>
            </x14:dxf>
          </x14:cfRule>
          <xm:sqref>O48:O59 O78:O89 O93:O104 O108:O119 O123:O134 O138:O149</xm:sqref>
        </x14:conditionalFormatting>
        <x14:conditionalFormatting xmlns:xm="http://schemas.microsoft.com/office/excel/2006/main">
          <x14:cfRule type="expression" priority="233" id="{9D741F7A-E29F-493D-BB27-E01535F0E06B}">
            <xm:f>AND($D48&gt;='Basisdaten zum Projekt'!$D$20,$D48&lt;='Basisdaten zum Projekt'!$E$20,'Basisdaten zum Projekt'!$F$20="x")</xm:f>
            <x14:dxf>
              <fill>
                <patternFill patternType="solid">
                  <fgColor indexed="26"/>
                  <bgColor indexed="26"/>
                </patternFill>
              </fill>
            </x14:dxf>
          </x14:cfRule>
          <xm:sqref>N48:N59 N78:N89 N93:N104 N108:N119 N123:N134 N138:N149</xm:sqref>
        </x14:conditionalFormatting>
        <x14:conditionalFormatting xmlns:xm="http://schemas.microsoft.com/office/excel/2006/main">
          <x14:cfRule type="cellIs" priority="219" operator="greaterThan" id="{B6312666-0FC6-40AE-835D-51FE89AD7FCC}">
            <xm:f>'Basisdaten zum Projekt'!$C$7</xm:f>
            <x14:dxf>
              <font>
                <color rgb="FFF2F2F2"/>
              </font>
            </x14:dxf>
          </x14:cfRule>
          <xm:sqref>C48:C62 C75:C77 C90:C149</xm:sqref>
        </x14:conditionalFormatting>
        <x14:conditionalFormatting xmlns:xm="http://schemas.microsoft.com/office/excel/2006/main">
          <x14:cfRule type="cellIs" priority="112" operator="greaterThan" id="{FC00E6AE-3394-4ABE-A7C1-3626AE864048}">
            <xm:f>'Basisdaten zum Projekt'!$C$7</xm:f>
            <x14:dxf>
              <font>
                <color rgb="FFF2F2F2"/>
              </font>
            </x14:dxf>
          </x14:cfRule>
          <xm:sqref>C63:C74</xm:sqref>
        </x14:conditionalFormatting>
        <x14:conditionalFormatting xmlns:xm="http://schemas.microsoft.com/office/excel/2006/main">
          <x14:cfRule type="cellIs" priority="106" operator="greaterThan" id="{4ACCDE4C-4ED6-4CC3-B6C2-B45144698EC9}">
            <xm:f>'Basisdaten zum Projekt'!$C$7</xm:f>
            <x14:dxf>
              <font>
                <color rgb="FFF2F2F2"/>
              </font>
            </x14:dxf>
          </x14:cfRule>
          <xm:sqref>C78:C89</xm:sqref>
        </x14:conditionalFormatting>
        <x14:conditionalFormatting xmlns:xm="http://schemas.microsoft.com/office/excel/2006/main">
          <x14:cfRule type="expression" priority="72" id="{922EC410-FD33-4412-802F-1A8430C1E9E1}">
            <xm:f>AND($D63&gt;='Basisdaten zum Projekt'!$D$34,$D63&lt;='Basisdaten zum Projekt'!$E$34,'Basisdaten zum Projekt'!$F$34="x")</xm:f>
            <x14:dxf>
              <fill>
                <patternFill patternType="solid">
                  <fgColor indexed="26"/>
                  <bgColor indexed="26"/>
                </patternFill>
              </fill>
            </x14:dxf>
          </x14:cfRule>
          <xm:sqref>AB63:AB74</xm:sqref>
        </x14:conditionalFormatting>
        <x14:conditionalFormatting xmlns:xm="http://schemas.microsoft.com/office/excel/2006/main">
          <x14:cfRule type="expression" priority="71" id="{5DD87E5D-5023-4186-B327-1AA4413BB051}">
            <xm:f>AND($D63&gt;='Basisdaten zum Projekt'!$D$33,$D63&lt;='Basisdaten zum Projekt'!$E$33,'Basisdaten zum Projekt'!$F$33="x")</xm:f>
            <x14:dxf>
              <fill>
                <patternFill patternType="solid">
                  <fgColor indexed="26"/>
                  <bgColor indexed="26"/>
                </patternFill>
              </fill>
            </x14:dxf>
          </x14:cfRule>
          <xm:sqref>AA63:AA74</xm:sqref>
        </x14:conditionalFormatting>
        <x14:conditionalFormatting xmlns:xm="http://schemas.microsoft.com/office/excel/2006/main">
          <x14:cfRule type="expression" priority="70" id="{0AED27F9-0A25-4EDE-800B-C91490086D0F}">
            <xm:f>AND($D63&gt;='Basisdaten zum Projekt'!$D$32,$D63&lt;='Basisdaten zum Projekt'!$E$32,'Basisdaten zum Projekt'!$F$32="x")</xm:f>
            <x14:dxf>
              <fill>
                <patternFill patternType="solid">
                  <fgColor indexed="26"/>
                  <bgColor indexed="26"/>
                </patternFill>
              </fill>
            </x14:dxf>
          </x14:cfRule>
          <xm:sqref>Z63:Z74</xm:sqref>
        </x14:conditionalFormatting>
        <x14:conditionalFormatting xmlns:xm="http://schemas.microsoft.com/office/excel/2006/main">
          <x14:cfRule type="expression" priority="69" id="{F4B38D60-2F1D-4FEE-BA22-D7622805B3B9}">
            <xm:f>AND($D63&gt;='Basisdaten zum Projekt'!$D$31,$D63&lt;='Basisdaten zum Projekt'!$E$31,'Basisdaten zum Projekt'!$F$31="x")</xm:f>
            <x14:dxf>
              <fill>
                <patternFill patternType="solid">
                  <fgColor indexed="26"/>
                  <bgColor indexed="26"/>
                </patternFill>
              </fill>
            </x14:dxf>
          </x14:cfRule>
          <xm:sqref>Y63:Y74</xm:sqref>
        </x14:conditionalFormatting>
        <x14:conditionalFormatting xmlns:xm="http://schemas.microsoft.com/office/excel/2006/main">
          <x14:cfRule type="expression" priority="68" id="{2D84B263-BE0B-42FF-BD63-0804F074EBCA}">
            <xm:f>AND($D63&gt;='Basisdaten zum Projekt'!$D$30,$D63&lt;='Basisdaten zum Projekt'!$E$30,'Basisdaten zum Projekt'!$F$30="x")</xm:f>
            <x14:dxf>
              <fill>
                <patternFill patternType="solid">
                  <fgColor indexed="26"/>
                  <bgColor indexed="26"/>
                </patternFill>
              </fill>
            </x14:dxf>
          </x14:cfRule>
          <xm:sqref>X63:X74</xm:sqref>
        </x14:conditionalFormatting>
        <x14:conditionalFormatting xmlns:xm="http://schemas.microsoft.com/office/excel/2006/main">
          <x14:cfRule type="expression" priority="67" id="{599C65A3-871E-4A3D-9BAD-145B93F184CC}">
            <xm:f>AND($D63&gt;='Basisdaten zum Projekt'!$D$29,$D63&lt;='Basisdaten zum Projekt'!$E$29,'Basisdaten zum Projekt'!$F$29="x")</xm:f>
            <x14:dxf>
              <fill>
                <patternFill patternType="solid">
                  <fgColor indexed="26"/>
                  <bgColor indexed="26"/>
                </patternFill>
              </fill>
            </x14:dxf>
          </x14:cfRule>
          <xm:sqref>W63:W74</xm:sqref>
        </x14:conditionalFormatting>
        <x14:conditionalFormatting xmlns:xm="http://schemas.microsoft.com/office/excel/2006/main">
          <x14:cfRule type="expression" priority="66" id="{B3B26B98-4394-4834-8480-BACFF16032F2}">
            <xm:f>AND($D63&gt;='Basisdaten zum Projekt'!$D$28,$D63&lt;='Basisdaten zum Projekt'!$E$28,'Basisdaten zum Projekt'!$F$28="x")</xm:f>
            <x14:dxf>
              <fill>
                <patternFill patternType="solid">
                  <fgColor indexed="26"/>
                  <bgColor indexed="26"/>
                </patternFill>
              </fill>
            </x14:dxf>
          </x14:cfRule>
          <xm:sqref>V63:V74</xm:sqref>
        </x14:conditionalFormatting>
        <x14:conditionalFormatting xmlns:xm="http://schemas.microsoft.com/office/excel/2006/main">
          <x14:cfRule type="expression" priority="65" id="{A5256396-FC8C-4F0C-8FCA-78D7E48BAEC4}">
            <xm:f>AND(D63&gt;='Basisdaten zum Projekt'!$D$27,D63&lt;='Basisdaten zum Projekt'!$E$27,'Basisdaten zum Projekt'!$F$27="x")</xm:f>
            <x14:dxf>
              <fill>
                <patternFill patternType="solid">
                  <fgColor indexed="26"/>
                  <bgColor indexed="26"/>
                </patternFill>
              </fill>
            </x14:dxf>
          </x14:cfRule>
          <xm:sqref>U63:U74</xm:sqref>
        </x14:conditionalFormatting>
        <x14:conditionalFormatting xmlns:xm="http://schemas.microsoft.com/office/excel/2006/main">
          <x14:cfRule type="expression" priority="64" id="{3DD808C8-EB52-47EA-AF5D-59F2F9A75813}">
            <xm:f>AND($D63&gt;='Basisdaten zum Projekt'!$D$26,$D63&lt;='Basisdaten zum Projekt'!$E$26,'Basisdaten zum Projekt'!$F$26="x")</xm:f>
            <x14:dxf>
              <fill>
                <patternFill patternType="solid">
                  <fgColor indexed="26"/>
                  <bgColor indexed="26"/>
                </patternFill>
              </fill>
            </x14:dxf>
          </x14:cfRule>
          <xm:sqref>T63:T74</xm:sqref>
        </x14:conditionalFormatting>
        <x14:conditionalFormatting xmlns:xm="http://schemas.microsoft.com/office/excel/2006/main">
          <x14:cfRule type="expression" priority="63" id="{AD30ED63-B328-4914-BF8F-A7491FFC46A9}">
            <xm:f>AND($D63&gt;='Basisdaten zum Projekt'!$D$25,$D63&lt;='Basisdaten zum Projekt'!$E$25,'Basisdaten zum Projekt'!$F$25="x")</xm:f>
            <x14:dxf>
              <fill>
                <patternFill patternType="solid">
                  <fgColor indexed="26"/>
                  <bgColor indexed="26"/>
                </patternFill>
              </fill>
            </x14:dxf>
          </x14:cfRule>
          <xm:sqref>S63:S74</xm:sqref>
        </x14:conditionalFormatting>
        <x14:conditionalFormatting xmlns:xm="http://schemas.microsoft.com/office/excel/2006/main">
          <x14:cfRule type="expression" priority="62" id="{8FECE63A-FB95-4296-96C5-BD244BE2E248}">
            <xm:f>AND($D63&gt;='Basisdaten zum Projekt'!$D$24,$D63&lt;='Basisdaten zum Projekt'!$E$24,'Basisdaten zum Projekt'!$F$24="x")</xm:f>
            <x14:dxf>
              <fill>
                <patternFill patternType="solid">
                  <fgColor indexed="26"/>
                  <bgColor indexed="26"/>
                </patternFill>
              </fill>
            </x14:dxf>
          </x14:cfRule>
          <xm:sqref>R63:R74</xm:sqref>
        </x14:conditionalFormatting>
        <x14:conditionalFormatting xmlns:xm="http://schemas.microsoft.com/office/excel/2006/main">
          <x14:cfRule type="expression" priority="61" id="{CA5A15A2-F25F-449B-84C5-16AC04631365}">
            <xm:f>AND($D63&gt;='Basisdaten zum Projekt'!$D$23,$D63&lt;='Basisdaten zum Projekt'!$E$23,'Basisdaten zum Projekt'!$F$23="x")</xm:f>
            <x14:dxf>
              <fill>
                <patternFill patternType="solid">
                  <fgColor indexed="26"/>
                  <bgColor indexed="26"/>
                </patternFill>
              </fill>
            </x14:dxf>
          </x14:cfRule>
          <xm:sqref>Q63:Q74</xm:sqref>
        </x14:conditionalFormatting>
        <x14:conditionalFormatting xmlns:xm="http://schemas.microsoft.com/office/excel/2006/main">
          <x14:cfRule type="expression" priority="60" id="{C8C8099A-EA48-437A-88AE-79166D018E0B}">
            <xm:f>AND($D63&gt;='Basisdaten zum Projekt'!$D$22,$D63&lt;='Basisdaten zum Projekt'!$E$22,'Basisdaten zum Projekt'!$F$22="x")</xm:f>
            <x14:dxf>
              <fill>
                <patternFill patternType="solid">
                  <fgColor indexed="26"/>
                  <bgColor indexed="26"/>
                </patternFill>
              </fill>
            </x14:dxf>
          </x14:cfRule>
          <xm:sqref>P63:P74</xm:sqref>
        </x14:conditionalFormatting>
        <x14:conditionalFormatting xmlns:xm="http://schemas.microsoft.com/office/excel/2006/main">
          <x14:cfRule type="expression" priority="59" id="{4B3C556E-381C-4215-BCF3-D7271B6C994A}">
            <xm:f>AND($D63&gt;='Basisdaten zum Projekt'!$D$21,$D63&lt;='Basisdaten zum Projekt'!$E$21,'Basisdaten zum Projekt'!$F$21="x")</xm:f>
            <x14:dxf>
              <fill>
                <patternFill patternType="solid">
                  <fgColor indexed="26"/>
                  <bgColor indexed="26"/>
                </patternFill>
              </fill>
            </x14:dxf>
          </x14:cfRule>
          <xm:sqref>O63:O74</xm:sqref>
        </x14:conditionalFormatting>
        <x14:conditionalFormatting xmlns:xm="http://schemas.microsoft.com/office/excel/2006/main">
          <x14:cfRule type="expression" priority="58" id="{7E7A5B4B-2EF8-4B9C-A017-9CD4B026D15A}">
            <xm:f>AND($D63&gt;='Basisdaten zum Projekt'!$D$20,$D63&lt;='Basisdaten zum Projekt'!$E$20,'Basisdaten zum Projekt'!$F$20="x")</xm:f>
            <x14:dxf>
              <fill>
                <patternFill patternType="solid">
                  <fgColor indexed="26"/>
                  <bgColor indexed="26"/>
                </patternFill>
              </fill>
            </x14:dxf>
          </x14:cfRule>
          <xm:sqref>N63:N74</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xr:uid="{00000000-0002-0000-0800-000001000000}">
          <x14:formula1>
            <xm:f>'Übersicht Berichte'!$A$3:$A$8</xm:f>
          </x14:formula1>
          <xm:sqref>H5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Disclaimer</vt:lpstr>
      <vt:lpstr>Liesmich-Seite</vt:lpstr>
      <vt:lpstr>Basisdaten zum Projekt</vt:lpstr>
      <vt:lpstr>Übersicht Mitarbeiter_innen</vt:lpstr>
      <vt:lpstr>Übersicht Berichte</vt:lpstr>
      <vt:lpstr>Beispiel</vt:lpstr>
      <vt:lpstr>Musterfrau</vt:lpstr>
      <vt:lpstr>Mustermann</vt:lpstr>
      <vt:lpstr>Mustermensch</vt:lpstr>
      <vt:lpstr>Musterhaft</vt:lpstr>
      <vt:lpstr>Nachname_5</vt:lpstr>
      <vt:lpstr>Nachname_6</vt:lpstr>
      <vt:lpstr>Nachname_7</vt:lpstr>
      <vt:lpstr>Nachname_8</vt:lpstr>
      <vt:lpstr>Nachname_9</vt:lpstr>
      <vt:lpstr>Nachname_10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Böttcher,Katja</dc:creator>
  <cp:lastModifiedBy>Böttcher,Katja</cp:lastModifiedBy>
  <cp:revision>6</cp:revision>
  <dcterms:created xsi:type="dcterms:W3CDTF">2023-09-11T11:54:12Z</dcterms:created>
  <dcterms:modified xsi:type="dcterms:W3CDTF">2023-11-29T10:52:46Z</dcterms:modified>
</cp:coreProperties>
</file>