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Horizon Europe\5_Projektmanagement\2 Gruppen\AG_Peko\Version_2.2 öffentlich\"/>
    </mc:Choice>
  </mc:AlternateContent>
  <xr:revisionPtr revIDLastSave="0" documentId="13_ncr:1_{67D021E6-EB63-40D1-8A3A-0F6C1B64D506}" xr6:coauthVersionLast="47" xr6:coauthVersionMax="47" xr10:uidLastSave="{00000000-0000-0000-0000-000000000000}"/>
  <bookViews>
    <workbookView xWindow="-28920" yWindow="-3780" windowWidth="29040" windowHeight="15720" tabRatio="868" xr2:uid="{00000000-000D-0000-FFFF-FFFF00000000}"/>
  </bookViews>
  <sheets>
    <sheet name="Disclaimer" sheetId="1" r:id="rId1"/>
    <sheet name="Liesmich Readme" sheetId="2" r:id="rId2"/>
    <sheet name="Basic project data" sheetId="3" r:id="rId3"/>
    <sheet name="Overview employees" sheetId="4" r:id="rId4"/>
    <sheet name="Overview reports" sheetId="5" r:id="rId5"/>
    <sheet name="Drop-down Liste" sheetId="6" state="hidden" r:id="rId6"/>
    <sheet name="Name_1" sheetId="7" r:id="rId7"/>
    <sheet name="Name_2" sheetId="8" r:id="rId8"/>
    <sheet name="Name_3" sheetId="9" r:id="rId9"/>
    <sheet name="Name_4" sheetId="10" r:id="rId10"/>
    <sheet name="Name_5" sheetId="11" r:id="rId11"/>
    <sheet name="Name_6" sheetId="12" r:id="rId12"/>
    <sheet name="Name_7" sheetId="13" r:id="rId13"/>
    <sheet name="Name_8" sheetId="14" r:id="rId14"/>
    <sheet name="Name_9" sheetId="15" r:id="rId15"/>
    <sheet name="Name_10" sheetId="16" r:id="rId16"/>
    <sheet name="languages" sheetId="17" state="hidden" r:id="rId17"/>
  </sheets>
  <definedNames>
    <definedName name="_xlnm.Print_Area" localSheetId="1">'Liesmich Readme'!$A$1:$A$123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8" i="16" l="1"/>
  <c r="AF26" i="16"/>
  <c r="AG26" i="16" s="1"/>
  <c r="AF25" i="16"/>
  <c r="AF24" i="16"/>
  <c r="AG24" i="16" s="1"/>
  <c r="AG25" i="16" s="1"/>
  <c r="AG22" i="16"/>
  <c r="AF22" i="16"/>
  <c r="AF23" i="16" s="1"/>
  <c r="AF21" i="16"/>
  <c r="AG20" i="16"/>
  <c r="AG21" i="16" s="1"/>
  <c r="AF20" i="16"/>
  <c r="AF28" i="15"/>
  <c r="AF26" i="15"/>
  <c r="AG26" i="15" s="1"/>
  <c r="AF25" i="15"/>
  <c r="AG24" i="15"/>
  <c r="AG25" i="15" s="1"/>
  <c r="AF24" i="15"/>
  <c r="AF22" i="15"/>
  <c r="AF23" i="15" s="1"/>
  <c r="AF21" i="15"/>
  <c r="AG20" i="15"/>
  <c r="AG21" i="15" s="1"/>
  <c r="AF20" i="15"/>
  <c r="AF28" i="14"/>
  <c r="AF26" i="14"/>
  <c r="AF27" i="14" s="1"/>
  <c r="AF24" i="14"/>
  <c r="AF25" i="14" s="1"/>
  <c r="AF22" i="14"/>
  <c r="AF23" i="14" s="1"/>
  <c r="AF21" i="14"/>
  <c r="AG20" i="14"/>
  <c r="AG21" i="14" s="1"/>
  <c r="AF20" i="14"/>
  <c r="AF28" i="13"/>
  <c r="AF26" i="13"/>
  <c r="AF27" i="13" s="1"/>
  <c r="AF24" i="13"/>
  <c r="AF25" i="13" s="1"/>
  <c r="AF22" i="13"/>
  <c r="AF23" i="13" s="1"/>
  <c r="AF21" i="13"/>
  <c r="AG20" i="13"/>
  <c r="AG21" i="13" s="1"/>
  <c r="AF20" i="13"/>
  <c r="AF28" i="12"/>
  <c r="AF26" i="12"/>
  <c r="AG26" i="12" s="1"/>
  <c r="AF24" i="12"/>
  <c r="AG24" i="12" s="1"/>
  <c r="AF22" i="12"/>
  <c r="AF23" i="12" s="1"/>
  <c r="AF21" i="12"/>
  <c r="AG20" i="12"/>
  <c r="AG21" i="12" s="1"/>
  <c r="AF20" i="12"/>
  <c r="AF28" i="11"/>
  <c r="AF26" i="11"/>
  <c r="AF27" i="11" s="1"/>
  <c r="AF24" i="11"/>
  <c r="AG24" i="11" s="1"/>
  <c r="AF22" i="11"/>
  <c r="AG22" i="11" s="1"/>
  <c r="AF21" i="11"/>
  <c r="AG20" i="11"/>
  <c r="AG21" i="11" s="1"/>
  <c r="AF20" i="11"/>
  <c r="AF28" i="10"/>
  <c r="AF26" i="10"/>
  <c r="AG26" i="10" s="1"/>
  <c r="AF24" i="10"/>
  <c r="AG24" i="10" s="1"/>
  <c r="AF22" i="10"/>
  <c r="AF23" i="10" s="1"/>
  <c r="AF21" i="10"/>
  <c r="AG20" i="10"/>
  <c r="AG21" i="10" s="1"/>
  <c r="AF20" i="10"/>
  <c r="AF28" i="9"/>
  <c r="AF26" i="9"/>
  <c r="AF27" i="9" s="1"/>
  <c r="AF24" i="9"/>
  <c r="AG24" i="9" s="1"/>
  <c r="AF22" i="9"/>
  <c r="AG22" i="9" s="1"/>
  <c r="AF21" i="9"/>
  <c r="AG20" i="9"/>
  <c r="AG21" i="9" s="1"/>
  <c r="AF20" i="9"/>
  <c r="AF28" i="8"/>
  <c r="AF26" i="8"/>
  <c r="AG26" i="8" s="1"/>
  <c r="AF24" i="8"/>
  <c r="AF25" i="8" s="1"/>
  <c r="AF22" i="8"/>
  <c r="AF23" i="8" s="1"/>
  <c r="AF21" i="8"/>
  <c r="AG20" i="8"/>
  <c r="AG21" i="8" s="1"/>
  <c r="AF20" i="8"/>
  <c r="AF28" i="7"/>
  <c r="AF26" i="7"/>
  <c r="AF27" i="7" s="1"/>
  <c r="AF25" i="7"/>
  <c r="AG24" i="7"/>
  <c r="AG25" i="7" s="1"/>
  <c r="AF24" i="7"/>
  <c r="AF22" i="7"/>
  <c r="AF23" i="7" s="1"/>
  <c r="AF21" i="7"/>
  <c r="AG20" i="7"/>
  <c r="AG21" i="7" s="1"/>
  <c r="AF20" i="7"/>
  <c r="N13" i="4"/>
  <c r="F69" i="4"/>
  <c r="M13" i="4"/>
  <c r="Q96" i="4"/>
  <c r="H15" i="4"/>
  <c r="T48" i="4"/>
  <c r="M77" i="4"/>
  <c r="L85" i="4"/>
  <c r="T7" i="4"/>
  <c r="J106" i="4"/>
  <c r="T33" i="4"/>
  <c r="Q67" i="4"/>
  <c r="M64" i="4"/>
  <c r="I52" i="4"/>
  <c r="F14" i="4"/>
  <c r="I85" i="4"/>
  <c r="M59" i="4"/>
  <c r="P43" i="4"/>
  <c r="P14" i="4"/>
  <c r="K30" i="4"/>
  <c r="J62" i="4"/>
  <c r="J107" i="4"/>
  <c r="Q92" i="4"/>
  <c r="R35" i="4"/>
  <c r="O87" i="4"/>
  <c r="F10" i="4"/>
  <c r="M34" i="4"/>
  <c r="G41" i="4"/>
  <c r="R98" i="4"/>
  <c r="L81" i="4"/>
  <c r="H98" i="4"/>
  <c r="S99" i="4"/>
  <c r="F23" i="4"/>
  <c r="T98" i="4"/>
  <c r="N70" i="4"/>
  <c r="K90" i="4"/>
  <c r="O11" i="4"/>
  <c r="I29" i="4"/>
  <c r="I35" i="4"/>
  <c r="N86" i="4"/>
  <c r="H13" i="4"/>
  <c r="I90" i="4"/>
  <c r="Q23" i="4"/>
  <c r="M45" i="4"/>
  <c r="R45" i="4"/>
  <c r="L9" i="4"/>
  <c r="F41" i="4"/>
  <c r="L108" i="4"/>
  <c r="T90" i="4"/>
  <c r="H44" i="4"/>
  <c r="N76" i="4"/>
  <c r="Q79" i="4"/>
  <c r="P66" i="4"/>
  <c r="N103" i="4"/>
  <c r="H97" i="4"/>
  <c r="Q32" i="4"/>
  <c r="Q89" i="4"/>
  <c r="H14" i="4"/>
  <c r="G99" i="4"/>
  <c r="K15" i="4"/>
  <c r="O43" i="4"/>
  <c r="M79" i="4"/>
  <c r="H77" i="4"/>
  <c r="K9" i="4"/>
  <c r="J109" i="4"/>
  <c r="F58" i="4"/>
  <c r="H81" i="4"/>
  <c r="R20" i="4"/>
  <c r="L80" i="4"/>
  <c r="O57" i="4"/>
  <c r="Q73" i="4"/>
  <c r="J31" i="4"/>
  <c r="P51" i="4"/>
  <c r="S42" i="4"/>
  <c r="Q26" i="4"/>
  <c r="I114" i="4"/>
  <c r="O31" i="4"/>
  <c r="F98" i="4"/>
  <c r="G34" i="4"/>
  <c r="R88" i="4"/>
  <c r="M23" i="4"/>
  <c r="K86" i="4"/>
  <c r="O32" i="4"/>
  <c r="H87" i="4"/>
  <c r="O89" i="4"/>
  <c r="I106" i="4"/>
  <c r="O84" i="4"/>
  <c r="H43" i="4"/>
  <c r="O54" i="4"/>
  <c r="O59" i="4"/>
  <c r="N58" i="4"/>
  <c r="Q48" i="4"/>
  <c r="F74" i="4"/>
  <c r="G88" i="4"/>
  <c r="K10" i="4"/>
  <c r="I45" i="4"/>
  <c r="T96" i="4"/>
  <c r="H41" i="4"/>
  <c r="I34" i="4"/>
  <c r="H47" i="4"/>
  <c r="I15" i="4"/>
  <c r="K59" i="4"/>
  <c r="N69" i="4"/>
  <c r="M110" i="4"/>
  <c r="I74" i="4"/>
  <c r="N43" i="4"/>
  <c r="I11" i="4"/>
  <c r="L20" i="4"/>
  <c r="R41" i="4"/>
  <c r="P34" i="4"/>
  <c r="K113" i="4"/>
  <c r="K44" i="4"/>
  <c r="R46" i="4"/>
  <c r="K99" i="4"/>
  <c r="I107" i="4"/>
  <c r="M98" i="4"/>
  <c r="J23" i="4"/>
  <c r="K66" i="4"/>
  <c r="S21" i="4"/>
  <c r="I101" i="4"/>
  <c r="F18" i="4"/>
  <c r="Q110" i="4"/>
  <c r="S87" i="4"/>
  <c r="Q114" i="4"/>
  <c r="K76" i="4"/>
  <c r="N68" i="4"/>
  <c r="M8" i="4"/>
  <c r="M74" i="4"/>
  <c r="T22" i="4"/>
  <c r="S80" i="4"/>
  <c r="O64" i="4"/>
  <c r="T81" i="4"/>
  <c r="N25" i="4"/>
  <c r="L47" i="4"/>
  <c r="Q58" i="4"/>
  <c r="F111" i="4"/>
  <c r="S29" i="4"/>
  <c r="F43" i="4"/>
  <c r="S45" i="4"/>
  <c r="S11" i="4"/>
  <c r="F33" i="4"/>
  <c r="P46" i="4"/>
  <c r="P87" i="4"/>
  <c r="P25" i="4"/>
  <c r="P8" i="4"/>
  <c r="S37" i="4"/>
  <c r="S91" i="4"/>
  <c r="L86" i="4"/>
  <c r="P111" i="4"/>
  <c r="O78" i="4"/>
  <c r="L54" i="4"/>
  <c r="F37" i="4"/>
  <c r="G102" i="4"/>
  <c r="K53" i="4"/>
  <c r="R53" i="4"/>
  <c r="K101" i="4"/>
  <c r="H53" i="4"/>
  <c r="H32" i="4"/>
  <c r="M101" i="4"/>
  <c r="T58" i="4"/>
  <c r="I111" i="4"/>
  <c r="J101" i="4"/>
  <c r="G29" i="4"/>
  <c r="S77" i="4"/>
  <c r="Q56" i="4"/>
  <c r="O113" i="4"/>
  <c r="S9" i="4"/>
  <c r="S55" i="4"/>
  <c r="F90" i="4"/>
  <c r="O41" i="4"/>
  <c r="N113" i="4"/>
  <c r="S35" i="4"/>
  <c r="F45" i="4"/>
  <c r="H90" i="4"/>
  <c r="Q47" i="4"/>
  <c r="G100" i="4"/>
  <c r="K35" i="4"/>
  <c r="P7" i="4"/>
  <c r="T64" i="4"/>
  <c r="O65" i="4"/>
  <c r="F77" i="4"/>
  <c r="L53" i="4"/>
  <c r="T103" i="4"/>
  <c r="F64" i="4"/>
  <c r="N108" i="4"/>
  <c r="H79" i="4"/>
  <c r="R58" i="4"/>
  <c r="M89" i="4"/>
  <c r="F114" i="4"/>
  <c r="J97" i="4"/>
  <c r="J81" i="4"/>
  <c r="Q84" i="4"/>
  <c r="R114" i="4"/>
  <c r="F81" i="4"/>
  <c r="F24" i="4"/>
  <c r="R57" i="4"/>
  <c r="K98" i="4"/>
  <c r="H64" i="4"/>
  <c r="I86" i="4"/>
  <c r="N52" i="4"/>
  <c r="O8" i="4"/>
  <c r="S41" i="4"/>
  <c r="N62" i="4"/>
  <c r="R67" i="4"/>
  <c r="K107" i="4"/>
  <c r="M54" i="4"/>
  <c r="L65" i="4"/>
  <c r="M43" i="4"/>
  <c r="L75" i="4"/>
  <c r="M80" i="4"/>
  <c r="G21" i="4"/>
  <c r="J45" i="4"/>
  <c r="T107" i="4"/>
  <c r="I68" i="4"/>
  <c r="L45" i="4"/>
  <c r="R9" i="4"/>
  <c r="Q107" i="4"/>
  <c r="R63" i="4"/>
  <c r="O85" i="4"/>
  <c r="F56" i="4"/>
  <c r="R62" i="4"/>
  <c r="G111" i="4"/>
  <c r="J18" i="4"/>
  <c r="R69" i="4"/>
  <c r="S66" i="4"/>
  <c r="F59" i="4"/>
  <c r="O108" i="4"/>
  <c r="P84" i="4"/>
  <c r="J89" i="4"/>
  <c r="L97" i="4"/>
  <c r="T80" i="4"/>
  <c r="Q57" i="4"/>
  <c r="O91" i="4"/>
  <c r="T65" i="4"/>
  <c r="S103" i="4"/>
  <c r="H112" i="4"/>
  <c r="T37" i="4"/>
  <c r="K110" i="4"/>
  <c r="M7" i="4"/>
  <c r="H88" i="4"/>
  <c r="N42" i="4"/>
  <c r="S100" i="4"/>
  <c r="O68" i="4"/>
  <c r="R78" i="4"/>
  <c r="M52" i="4"/>
  <c r="L29" i="4"/>
  <c r="S69" i="4"/>
  <c r="F21" i="4"/>
  <c r="O42" i="4"/>
  <c r="P85" i="4"/>
  <c r="J75" i="4"/>
  <c r="G75" i="4"/>
  <c r="J13" i="4"/>
  <c r="L89" i="4"/>
  <c r="O25" i="4"/>
  <c r="Q34" i="4"/>
  <c r="P52" i="4"/>
  <c r="L15" i="4"/>
  <c r="O36" i="4"/>
  <c r="P101" i="4"/>
  <c r="H26" i="4"/>
  <c r="S88" i="4"/>
  <c r="K33" i="4"/>
  <c r="J59" i="4"/>
  <c r="P73" i="4"/>
  <c r="K21" i="4"/>
  <c r="I103" i="4"/>
  <c r="I70" i="4"/>
  <c r="S98" i="4"/>
  <c r="R55" i="4"/>
  <c r="K36" i="4"/>
  <c r="K55" i="4"/>
  <c r="H30" i="4"/>
  <c r="F91" i="4"/>
  <c r="T13" i="4"/>
  <c r="I51" i="4"/>
  <c r="Q44" i="4"/>
  <c r="H21" i="4"/>
  <c r="L91" i="4"/>
  <c r="L21" i="4"/>
  <c r="F85" i="4"/>
  <c r="Q37" i="4"/>
  <c r="M69" i="4"/>
  <c r="T69" i="4"/>
  <c r="O95" i="4"/>
  <c r="F46" i="4"/>
  <c r="P78" i="4"/>
  <c r="G26" i="4"/>
  <c r="I64" i="4"/>
  <c r="Q98" i="4"/>
  <c r="I48" i="4"/>
  <c r="Q36" i="4"/>
  <c r="J34" i="4"/>
  <c r="J98" i="4"/>
  <c r="N65" i="4"/>
  <c r="P106" i="4"/>
  <c r="L76" i="4"/>
  <c r="T101" i="4"/>
  <c r="L114" i="4"/>
  <c r="O74" i="4"/>
  <c r="H37" i="4"/>
  <c r="N7" i="4"/>
  <c r="J57" i="4"/>
  <c r="L14" i="4"/>
  <c r="S23" i="4"/>
  <c r="F95" i="4"/>
  <c r="M19" i="4"/>
  <c r="Q64" i="4"/>
  <c r="F22" i="4"/>
  <c r="G10" i="4"/>
  <c r="R75" i="4"/>
  <c r="O51" i="4"/>
  <c r="S54" i="4"/>
  <c r="G74" i="4"/>
  <c r="P18" i="4"/>
  <c r="S59" i="4"/>
  <c r="T15" i="4"/>
  <c r="G13" i="4"/>
  <c r="K102" i="4"/>
  <c r="F20" i="4"/>
  <c r="H52" i="4"/>
  <c r="Q68" i="4"/>
  <c r="T75" i="4"/>
  <c r="S10" i="4"/>
  <c r="P114" i="4"/>
  <c r="G86" i="4"/>
  <c r="G98" i="4"/>
  <c r="T18" i="4"/>
  <c r="F107" i="4"/>
  <c r="N18" i="4"/>
  <c r="G85" i="4"/>
  <c r="J63" i="4"/>
  <c r="L68" i="4"/>
  <c r="F109" i="4"/>
  <c r="M95" i="4"/>
  <c r="R32" i="4"/>
  <c r="M92" i="4"/>
  <c r="Q18" i="4"/>
  <c r="L44" i="4"/>
  <c r="P19" i="4"/>
  <c r="R74" i="4"/>
  <c r="G107" i="4"/>
  <c r="F8" i="4"/>
  <c r="O107" i="4"/>
  <c r="G87" i="4"/>
  <c r="M48" i="4"/>
  <c r="L110" i="4"/>
  <c r="R108" i="4"/>
  <c r="F52" i="4"/>
  <c r="Q113" i="4"/>
  <c r="L40" i="4"/>
  <c r="G56" i="4"/>
  <c r="O100" i="4"/>
  <c r="S62" i="4"/>
  <c r="R7" i="4"/>
  <c r="S67" i="4"/>
  <c r="N111" i="4"/>
  <c r="G96" i="4"/>
  <c r="Q78" i="4"/>
  <c r="G47" i="4"/>
  <c r="R95" i="4"/>
  <c r="S85" i="4"/>
  <c r="S109" i="4"/>
  <c r="T9" i="4"/>
  <c r="N101" i="4"/>
  <c r="R90" i="4"/>
  <c r="J11" i="4"/>
  <c r="I22" i="4"/>
  <c r="L88" i="4"/>
  <c r="F34" i="4"/>
  <c r="I30" i="4"/>
  <c r="J52" i="4"/>
  <c r="N63" i="4"/>
  <c r="R110" i="4"/>
  <c r="K57" i="4"/>
  <c r="G62" i="4"/>
  <c r="Q76" i="4"/>
  <c r="I75" i="4"/>
  <c r="Q31" i="4"/>
  <c r="Q106" i="4"/>
  <c r="N79" i="4"/>
  <c r="O29" i="4"/>
  <c r="M75" i="4"/>
  <c r="R40" i="4"/>
  <c r="R81" i="4"/>
  <c r="L46" i="4"/>
  <c r="G32" i="4"/>
  <c r="R25" i="4"/>
  <c r="J103" i="4"/>
  <c r="I62" i="4"/>
  <c r="I24" i="4"/>
  <c r="N95" i="4"/>
  <c r="Q29" i="4"/>
  <c r="O52" i="4"/>
  <c r="J90" i="4"/>
  <c r="T34" i="4"/>
  <c r="Q43" i="4"/>
  <c r="N80" i="4"/>
  <c r="H55" i="4"/>
  <c r="L18" i="4"/>
  <c r="S57" i="4"/>
  <c r="G35" i="4"/>
  <c r="O66" i="4"/>
  <c r="T59" i="4"/>
  <c r="R76" i="4"/>
  <c r="M85" i="4"/>
  <c r="J37" i="4"/>
  <c r="Q15" i="4"/>
  <c r="G55" i="4"/>
  <c r="J64" i="4"/>
  <c r="M11" i="4"/>
  <c r="T110" i="4"/>
  <c r="R19" i="4"/>
  <c r="L51" i="4"/>
  <c r="S44" i="4"/>
  <c r="N57" i="4"/>
  <c r="N74" i="4"/>
  <c r="L22" i="4"/>
  <c r="T108" i="4"/>
  <c r="F19" i="4"/>
  <c r="Q103" i="4"/>
  <c r="F35" i="4"/>
  <c r="F32" i="4"/>
  <c r="L84" i="4"/>
  <c r="N89" i="4"/>
  <c r="I95" i="4"/>
  <c r="G12" i="4"/>
  <c r="P110" i="4"/>
  <c r="N73" i="4"/>
  <c r="F57" i="4"/>
  <c r="H46" i="4"/>
  <c r="J111" i="4"/>
  <c r="M78" i="4"/>
  <c r="S107" i="4"/>
  <c r="T92" i="4"/>
  <c r="K73" i="4"/>
  <c r="F66" i="4"/>
  <c r="J92" i="4"/>
  <c r="R21" i="4"/>
  <c r="R65" i="4"/>
  <c r="R85" i="4"/>
  <c r="L36" i="4"/>
  <c r="N34" i="4"/>
  <c r="L107" i="4"/>
  <c r="G77" i="4"/>
  <c r="I92" i="4"/>
  <c r="T111" i="4"/>
  <c r="M46" i="4"/>
  <c r="O102" i="4"/>
  <c r="O9" i="4"/>
  <c r="I54" i="4"/>
  <c r="L24" i="4"/>
  <c r="P29" i="4"/>
  <c r="Q42" i="4"/>
  <c r="N114" i="4"/>
  <c r="Q62" i="4"/>
  <c r="P11" i="4"/>
  <c r="F99" i="4"/>
  <c r="S40" i="4"/>
  <c r="H92" i="4"/>
  <c r="H70" i="4"/>
  <c r="K56" i="4"/>
  <c r="J36" i="4"/>
  <c r="S63" i="4"/>
  <c r="P80" i="4"/>
  <c r="Q65" i="4"/>
  <c r="J88" i="4"/>
  <c r="S70" i="4"/>
  <c r="Q85" i="4"/>
  <c r="N106" i="4"/>
  <c r="Q12" i="4"/>
  <c r="S56" i="4"/>
  <c r="T109" i="4"/>
  <c r="J53" i="4"/>
  <c r="Q100" i="4"/>
  <c r="T102" i="4"/>
  <c r="F55" i="4"/>
  <c r="F29" i="4"/>
  <c r="Q13" i="4"/>
  <c r="N30" i="4"/>
  <c r="K62" i="4"/>
  <c r="K51" i="4"/>
  <c r="K97" i="4"/>
  <c r="S58" i="4"/>
  <c r="M109" i="4"/>
  <c r="G79" i="4"/>
  <c r="I9" i="4"/>
  <c r="K19" i="4"/>
  <c r="R101" i="4"/>
  <c r="G53" i="4"/>
  <c r="K58" i="4"/>
  <c r="H62" i="4"/>
  <c r="Q8" i="4"/>
  <c r="S89" i="4"/>
  <c r="N64" i="4"/>
  <c r="N91" i="4"/>
  <c r="S102" i="4"/>
  <c r="K12" i="4"/>
  <c r="S36" i="4"/>
  <c r="J30" i="4"/>
  <c r="I18" i="4"/>
  <c r="L56" i="4"/>
  <c r="L69" i="4"/>
  <c r="G114" i="4"/>
  <c r="S113" i="4"/>
  <c r="T26" i="4"/>
  <c r="O76" i="4"/>
  <c r="K80" i="4"/>
  <c r="I19" i="4"/>
  <c r="G44" i="4"/>
  <c r="G68" i="4"/>
  <c r="G81" i="4"/>
  <c r="I108" i="4"/>
  <c r="P107" i="4"/>
  <c r="K45" i="4"/>
  <c r="M35" i="4"/>
  <c r="R91" i="4"/>
  <c r="J84" i="4"/>
  <c r="P31" i="4"/>
  <c r="M56" i="4"/>
  <c r="T67" i="4"/>
  <c r="P109" i="4"/>
  <c r="N98" i="4"/>
  <c r="R66" i="4"/>
  <c r="I84" i="4"/>
  <c r="L98" i="4"/>
  <c r="T99" i="4"/>
  <c r="S65" i="4"/>
  <c r="T85" i="4"/>
  <c r="I109" i="4"/>
  <c r="I102" i="4"/>
  <c r="P68" i="4"/>
  <c r="R48" i="4"/>
  <c r="O35" i="4"/>
  <c r="T35" i="4"/>
  <c r="T78" i="4"/>
  <c r="Q97" i="4"/>
  <c r="T51" i="4"/>
  <c r="N36" i="4"/>
  <c r="S48" i="4"/>
  <c r="H23" i="4"/>
  <c r="P108" i="4"/>
  <c r="J113" i="4"/>
  <c r="L74" i="4"/>
  <c r="J91" i="4"/>
  <c r="F42" i="4"/>
  <c r="T73" i="4"/>
  <c r="O18" i="4"/>
  <c r="O48" i="4"/>
  <c r="M12" i="4"/>
  <c r="L19" i="4"/>
  <c r="Q108" i="4"/>
  <c r="R13" i="4"/>
  <c r="S32" i="4"/>
  <c r="P64" i="4"/>
  <c r="J102" i="4"/>
  <c r="G108" i="4"/>
  <c r="P99" i="4"/>
  <c r="J66" i="4"/>
  <c r="G37" i="4"/>
  <c r="R99" i="4"/>
  <c r="N44" i="4"/>
  <c r="T88" i="4"/>
  <c r="H34" i="4"/>
  <c r="H9" i="4"/>
  <c r="P112" i="4"/>
  <c r="I113" i="4"/>
  <c r="Q41" i="4"/>
  <c r="R47" i="4"/>
  <c r="P97" i="4"/>
  <c r="F30" i="4"/>
  <c r="G48" i="4"/>
  <c r="I44" i="4"/>
  <c r="T62" i="4"/>
  <c r="G54" i="4"/>
  <c r="G40" i="4"/>
  <c r="O33" i="4"/>
  <c r="I87" i="4"/>
  <c r="H68" i="4"/>
  <c r="H42" i="4"/>
  <c r="Q69" i="4"/>
  <c r="J100" i="4"/>
  <c r="I33" i="4"/>
  <c r="R100" i="4"/>
  <c r="L70" i="4"/>
  <c r="H74" i="4"/>
  <c r="H57" i="4"/>
  <c r="S106" i="4"/>
  <c r="P20" i="4"/>
  <c r="P35" i="4"/>
  <c r="P67" i="4"/>
  <c r="T89" i="4"/>
  <c r="N37" i="4"/>
  <c r="S111" i="4"/>
  <c r="H63" i="4"/>
  <c r="J41" i="4"/>
  <c r="G15" i="4"/>
  <c r="I41" i="4"/>
  <c r="F89" i="4"/>
  <c r="O45" i="4"/>
  <c r="L30" i="4"/>
  <c r="F108" i="4"/>
  <c r="M73" i="4"/>
  <c r="M18" i="4"/>
  <c r="R103" i="4"/>
  <c r="T24" i="4"/>
  <c r="R109" i="4"/>
  <c r="M103" i="4"/>
  <c r="S86" i="4"/>
  <c r="K78" i="4"/>
  <c r="Q74" i="4"/>
  <c r="J95" i="4"/>
  <c r="M57" i="4"/>
  <c r="T57" i="4"/>
  <c r="K109" i="4"/>
  <c r="N78" i="4"/>
  <c r="H45" i="4"/>
  <c r="L42" i="4"/>
  <c r="J56" i="4"/>
  <c r="T97" i="4"/>
  <c r="O21" i="4"/>
  <c r="S7" i="4"/>
  <c r="N33" i="4"/>
  <c r="N29" i="4"/>
  <c r="J35" i="4"/>
  <c r="T106" i="4"/>
  <c r="F36" i="4"/>
  <c r="R68" i="4"/>
  <c r="N110" i="4"/>
  <c r="M24" i="4"/>
  <c r="N88" i="4"/>
  <c r="T63" i="4"/>
  <c r="K26" i="4"/>
  <c r="S14" i="4"/>
  <c r="F63" i="4"/>
  <c r="R33" i="4"/>
  <c r="H11" i="4"/>
  <c r="F15" i="4"/>
  <c r="N47" i="4"/>
  <c r="I96" i="4"/>
  <c r="G31" i="4"/>
  <c r="L57" i="4"/>
  <c r="M10" i="4"/>
  <c r="P100" i="4"/>
  <c r="H107" i="4"/>
  <c r="P23" i="4"/>
  <c r="L25" i="4"/>
  <c r="O10" i="4"/>
  <c r="G64" i="4"/>
  <c r="N87" i="4"/>
  <c r="L67" i="4"/>
  <c r="T55" i="4"/>
  <c r="I56" i="4"/>
  <c r="P36" i="4"/>
  <c r="N77" i="4"/>
  <c r="M81" i="4"/>
  <c r="I37" i="4"/>
  <c r="M99" i="4"/>
  <c r="O97" i="4"/>
  <c r="J51" i="4"/>
  <c r="K40" i="4"/>
  <c r="O92" i="4"/>
  <c r="M97" i="4"/>
  <c r="H48" i="4"/>
  <c r="L37" i="4"/>
  <c r="K41" i="4"/>
  <c r="M84" i="4"/>
  <c r="H56" i="4"/>
  <c r="Q51" i="4"/>
  <c r="K106" i="4"/>
  <c r="Q14" i="4"/>
  <c r="O101" i="4"/>
  <c r="N9" i="4"/>
  <c r="J26" i="4"/>
  <c r="M29" i="4"/>
  <c r="F100" i="4"/>
  <c r="H96" i="4"/>
  <c r="J65" i="4"/>
  <c r="T40" i="4"/>
  <c r="G110" i="4"/>
  <c r="P77" i="4"/>
  <c r="F65" i="4"/>
  <c r="R12" i="4"/>
  <c r="R18" i="4"/>
  <c r="G57" i="4"/>
  <c r="P40" i="4"/>
  <c r="M108" i="4"/>
  <c r="S74" i="4"/>
  <c r="J114" i="4"/>
  <c r="F70" i="4"/>
  <c r="H114" i="4"/>
  <c r="N81" i="4"/>
  <c r="F112" i="4"/>
  <c r="O114" i="4"/>
  <c r="T84" i="4"/>
  <c r="P33" i="4"/>
  <c r="Q9" i="4"/>
  <c r="H59" i="4"/>
  <c r="Q88" i="4"/>
  <c r="I77" i="4"/>
  <c r="Q54" i="4"/>
  <c r="M15" i="4"/>
  <c r="O40" i="4"/>
  <c r="F68" i="4"/>
  <c r="I55" i="4"/>
  <c r="M96" i="4"/>
  <c r="J42" i="4"/>
  <c r="J99" i="4"/>
  <c r="T87" i="4"/>
  <c r="R77" i="4"/>
  <c r="J20" i="4"/>
  <c r="H91" i="4"/>
  <c r="I69" i="4"/>
  <c r="P88" i="4"/>
  <c r="I13" i="4"/>
  <c r="Q77" i="4"/>
  <c r="L78" i="4"/>
  <c r="T52" i="4"/>
  <c r="G106" i="4"/>
  <c r="G90" i="4"/>
  <c r="G103" i="4"/>
  <c r="S26" i="4"/>
  <c r="K25" i="4"/>
  <c r="O69" i="4"/>
  <c r="Q35" i="4"/>
  <c r="R31" i="4"/>
  <c r="K103" i="4"/>
  <c r="O23" i="4"/>
  <c r="O47" i="4"/>
  <c r="L31" i="4"/>
  <c r="S108" i="4"/>
  <c r="S112" i="4"/>
  <c r="O103" i="4"/>
  <c r="N112" i="4"/>
  <c r="N75" i="4"/>
  <c r="T54" i="4"/>
  <c r="J25" i="4"/>
  <c r="T41" i="4"/>
  <c r="T77" i="4"/>
  <c r="O13" i="4"/>
  <c r="M65" i="4"/>
  <c r="F62" i="4"/>
  <c r="H84" i="4"/>
  <c r="Q63" i="4"/>
  <c r="I66" i="4"/>
  <c r="Q46" i="4"/>
  <c r="K87" i="4"/>
  <c r="N14" i="4"/>
  <c r="S30" i="4"/>
  <c r="O56" i="4"/>
  <c r="K34" i="4"/>
  <c r="T10" i="4"/>
  <c r="O80" i="4"/>
  <c r="J70" i="4"/>
  <c r="M113" i="4"/>
  <c r="K32" i="4"/>
  <c r="L113" i="4"/>
  <c r="K75" i="4"/>
  <c r="G25" i="4"/>
  <c r="M37" i="4"/>
  <c r="M9" i="4"/>
  <c r="H12" i="4"/>
  <c r="O86" i="4"/>
  <c r="H35" i="4"/>
  <c r="H19" i="4"/>
  <c r="J108" i="4"/>
  <c r="K11" i="4"/>
  <c r="L106" i="4"/>
  <c r="M31" i="4"/>
  <c r="T23" i="4"/>
  <c r="R26" i="4"/>
  <c r="O12" i="4"/>
  <c r="R97" i="4"/>
  <c r="N51" i="4"/>
  <c r="L87" i="4"/>
  <c r="I12" i="4"/>
  <c r="M63" i="4"/>
  <c r="H113" i="4"/>
  <c r="Q81" i="4"/>
  <c r="N24" i="4"/>
  <c r="S73" i="4"/>
  <c r="K95" i="4"/>
  <c r="Q7" i="4"/>
  <c r="M42" i="4"/>
  <c r="T14" i="4"/>
  <c r="J44" i="4"/>
  <c r="N100" i="4"/>
  <c r="K24" i="4"/>
  <c r="M76" i="4"/>
  <c r="L101" i="4"/>
  <c r="T43" i="4"/>
  <c r="P91" i="4"/>
  <c r="M86" i="4"/>
  <c r="Q80" i="4"/>
  <c r="K8" i="4"/>
  <c r="O55" i="4"/>
  <c r="L92" i="4"/>
  <c r="P44" i="4"/>
  <c r="N45" i="4"/>
  <c r="S20" i="4"/>
  <c r="J15" i="4"/>
  <c r="N90" i="4"/>
  <c r="O96" i="4"/>
  <c r="N54" i="4"/>
  <c r="I88" i="4"/>
  <c r="Q22" i="4"/>
  <c r="F40" i="4"/>
  <c r="O70" i="4"/>
  <c r="G66" i="4"/>
  <c r="P75" i="4"/>
  <c r="K68" i="4"/>
  <c r="L90" i="4"/>
  <c r="P45" i="4"/>
  <c r="L12" i="4"/>
  <c r="T112" i="4"/>
  <c r="R113" i="4"/>
  <c r="P9" i="4"/>
  <c r="I40" i="4"/>
  <c r="H109" i="4"/>
  <c r="Q101" i="4"/>
  <c r="N67" i="4"/>
  <c r="S46" i="4"/>
  <c r="K114" i="4"/>
  <c r="L64" i="4"/>
  <c r="P55" i="4"/>
  <c r="H36" i="4"/>
  <c r="K84" i="4"/>
  <c r="T36" i="4"/>
  <c r="Q21" i="4"/>
  <c r="I47" i="4"/>
  <c r="H69" i="4"/>
  <c r="G73" i="4"/>
  <c r="G9" i="4"/>
  <c r="Q99" i="4"/>
  <c r="Q53" i="4"/>
  <c r="T53" i="4"/>
  <c r="N109" i="4"/>
  <c r="M32" i="4"/>
  <c r="I80" i="4"/>
  <c r="S51" i="4"/>
  <c r="K69" i="4"/>
  <c r="K29" i="4"/>
  <c r="J55" i="4"/>
  <c r="J14" i="4"/>
  <c r="N19" i="4"/>
  <c r="N85" i="4"/>
  <c r="L26" i="4"/>
  <c r="O22" i="4"/>
  <c r="L55" i="4"/>
  <c r="K47" i="4"/>
  <c r="R107" i="4"/>
  <c r="M70" i="4"/>
  <c r="L35" i="4"/>
  <c r="I79" i="4"/>
  <c r="K96" i="4"/>
  <c r="P47" i="4"/>
  <c r="I99" i="4"/>
  <c r="L77" i="4"/>
  <c r="N40" i="4"/>
  <c r="N15" i="4"/>
  <c r="M106" i="4"/>
  <c r="I100" i="4"/>
  <c r="H85" i="4"/>
  <c r="F12" i="4"/>
  <c r="I7" i="4"/>
  <c r="P13" i="4"/>
  <c r="F75" i="4"/>
  <c r="L52" i="4"/>
  <c r="O63" i="4"/>
  <c r="R22" i="4"/>
  <c r="K79" i="4"/>
  <c r="K77" i="4"/>
  <c r="J74" i="4"/>
  <c r="F26" i="4"/>
  <c r="T113" i="4"/>
  <c r="I59" i="4"/>
  <c r="R15" i="4"/>
  <c r="F31" i="4"/>
  <c r="F113" i="4"/>
  <c r="M26" i="4"/>
  <c r="O24" i="4"/>
  <c r="N20" i="4"/>
  <c r="F86" i="4"/>
  <c r="M90" i="4"/>
  <c r="I10" i="4"/>
  <c r="I25" i="4"/>
  <c r="K91" i="4"/>
  <c r="H108" i="4"/>
  <c r="F54" i="4"/>
  <c r="O26" i="4"/>
  <c r="I57" i="4"/>
  <c r="Q111" i="4"/>
  <c r="M47" i="4"/>
  <c r="R56" i="4"/>
  <c r="M53" i="4"/>
  <c r="G43" i="4"/>
  <c r="Q11" i="4"/>
  <c r="Q91" i="4"/>
  <c r="S101" i="4"/>
  <c r="S15" i="4"/>
  <c r="G45" i="4"/>
  <c r="I65" i="4"/>
  <c r="I31" i="4"/>
  <c r="J58" i="4"/>
  <c r="F48" i="4"/>
  <c r="J77" i="4"/>
  <c r="L11" i="4"/>
  <c r="G78" i="4"/>
  <c r="M111" i="4"/>
  <c r="J96" i="4"/>
  <c r="Q40" i="4"/>
  <c r="S43" i="4"/>
  <c r="S81" i="4"/>
  <c r="I21" i="4"/>
  <c r="Q87" i="4"/>
  <c r="L32" i="4"/>
  <c r="I53" i="4"/>
  <c r="N48" i="4"/>
  <c r="R8" i="4"/>
  <c r="L41" i="4"/>
  <c r="J85" i="4"/>
  <c r="P42" i="4"/>
  <c r="Q19" i="4"/>
  <c r="P70" i="4"/>
  <c r="I67" i="4"/>
  <c r="T44" i="4"/>
  <c r="I76" i="4"/>
  <c r="G7" i="4"/>
  <c r="K31" i="4"/>
  <c r="J67" i="4"/>
  <c r="R96" i="4"/>
  <c r="R37" i="4"/>
  <c r="H103" i="4"/>
  <c r="S53" i="4"/>
  <c r="L43" i="4"/>
  <c r="Q55" i="4"/>
  <c r="M87" i="4"/>
  <c r="Q24" i="4"/>
  <c r="N102" i="4"/>
  <c r="H33" i="4"/>
  <c r="R54" i="4"/>
  <c r="K100" i="4"/>
  <c r="J76" i="4"/>
  <c r="H8" i="4"/>
  <c r="S31" i="4"/>
  <c r="H29" i="4"/>
  <c r="S12" i="4"/>
  <c r="H18" i="4"/>
  <c r="R24" i="4"/>
  <c r="K42" i="4"/>
  <c r="J48" i="4"/>
  <c r="K92" i="4"/>
  <c r="I112" i="4"/>
  <c r="N97" i="4"/>
  <c r="P95" i="4"/>
  <c r="R42" i="4"/>
  <c r="G59" i="4"/>
  <c r="F103" i="4"/>
  <c r="I98" i="4"/>
  <c r="L62" i="4"/>
  <c r="J69" i="4"/>
  <c r="P86" i="4"/>
  <c r="H99" i="4"/>
  <c r="L95" i="4"/>
  <c r="L48" i="4"/>
  <c r="R70" i="4"/>
  <c r="L58" i="4"/>
  <c r="L96" i="4"/>
  <c r="R44" i="4"/>
  <c r="S18" i="4"/>
  <c r="M62" i="4"/>
  <c r="F9" i="4"/>
  <c r="J32" i="4"/>
  <c r="P26" i="4"/>
  <c r="H22" i="4"/>
  <c r="P89" i="4"/>
  <c r="J21" i="4"/>
  <c r="I81" i="4"/>
  <c r="P24" i="4"/>
  <c r="G42" i="4"/>
  <c r="M20" i="4"/>
  <c r="H66" i="4"/>
  <c r="K67" i="4"/>
  <c r="H40" i="4"/>
  <c r="P81" i="4"/>
  <c r="H24" i="4"/>
  <c r="K48" i="4"/>
  <c r="J9" i="4"/>
  <c r="N66" i="4"/>
  <c r="L13" i="4"/>
  <c r="S78" i="4"/>
  <c r="P92" i="4"/>
  <c r="S68" i="4"/>
  <c r="T79" i="4"/>
  <c r="T31" i="4"/>
  <c r="L102" i="4"/>
  <c r="K112" i="4"/>
  <c r="P79" i="4"/>
  <c r="P69" i="4"/>
  <c r="T114" i="4"/>
  <c r="Q70" i="4"/>
  <c r="G65" i="4"/>
  <c r="G69" i="4"/>
  <c r="S19" i="4"/>
  <c r="P41" i="4"/>
  <c r="K13" i="4"/>
  <c r="S84" i="4"/>
  <c r="P62" i="4"/>
  <c r="N92" i="4"/>
  <c r="G14" i="4"/>
  <c r="O46" i="4"/>
  <c r="L63" i="4"/>
  <c r="F87" i="4"/>
  <c r="L33" i="4"/>
  <c r="K63" i="4"/>
  <c r="G76" i="4"/>
  <c r="K7" i="4"/>
  <c r="P98" i="4"/>
  <c r="G19" i="4"/>
  <c r="H102" i="4"/>
  <c r="Q20" i="4"/>
  <c r="F102" i="4"/>
  <c r="O111" i="4"/>
  <c r="G30" i="4"/>
  <c r="S64" i="4"/>
  <c r="R79" i="4"/>
  <c r="T8" i="4"/>
  <c r="O30" i="4"/>
  <c r="G46" i="4"/>
  <c r="J8" i="4"/>
  <c r="R73" i="4"/>
  <c r="F78" i="4"/>
  <c r="H106" i="4"/>
  <c r="P76" i="4"/>
  <c r="O58" i="4"/>
  <c r="R51" i="4"/>
  <c r="M55" i="4"/>
  <c r="G92" i="4"/>
  <c r="L23" i="4"/>
  <c r="S90" i="4"/>
  <c r="F11" i="4"/>
  <c r="T29" i="4"/>
  <c r="R43" i="4"/>
  <c r="L73" i="4"/>
  <c r="M112" i="4"/>
  <c r="M66" i="4"/>
  <c r="O15" i="4"/>
  <c r="F67" i="4"/>
  <c r="T47" i="4"/>
  <c r="R36" i="4"/>
  <c r="T68" i="4"/>
  <c r="N21" i="4"/>
  <c r="N10" i="4"/>
  <c r="Q45" i="4"/>
  <c r="H95" i="4"/>
  <c r="K46" i="4"/>
  <c r="J33" i="4"/>
  <c r="G52" i="4"/>
  <c r="I110" i="4"/>
  <c r="F84" i="4"/>
  <c r="K74" i="4"/>
  <c r="P90" i="4"/>
  <c r="O88" i="4"/>
  <c r="H80" i="4"/>
  <c r="M102" i="4"/>
  <c r="O62" i="4"/>
  <c r="K64" i="4"/>
  <c r="T95" i="4"/>
  <c r="O112" i="4"/>
  <c r="G112" i="4"/>
  <c r="P54" i="4"/>
  <c r="S52" i="4"/>
  <c r="I32" i="4"/>
  <c r="J112" i="4"/>
  <c r="F80" i="4"/>
  <c r="G67" i="4"/>
  <c r="H65" i="4"/>
  <c r="L111" i="4"/>
  <c r="N31" i="4"/>
  <c r="H67" i="4"/>
  <c r="F13" i="4"/>
  <c r="P58" i="4"/>
  <c r="I36" i="4"/>
  <c r="T25" i="4"/>
  <c r="S95" i="4"/>
  <c r="N8" i="4"/>
  <c r="T11" i="4"/>
  <c r="M44" i="4"/>
  <c r="N11" i="4"/>
  <c r="P59" i="4"/>
  <c r="H10" i="4"/>
  <c r="N59" i="4"/>
  <c r="L59" i="4"/>
  <c r="K85" i="4"/>
  <c r="G24" i="4"/>
  <c r="M107" i="4"/>
  <c r="O75" i="4"/>
  <c r="M40" i="4"/>
  <c r="K88" i="4"/>
  <c r="R80" i="4"/>
  <c r="G97" i="4"/>
  <c r="N99" i="4"/>
  <c r="G91" i="4"/>
  <c r="N22" i="4"/>
  <c r="H25" i="4"/>
  <c r="O109" i="4"/>
  <c r="O79" i="4"/>
  <c r="M58" i="4"/>
  <c r="G20" i="4"/>
  <c r="F7" i="4"/>
  <c r="P30" i="4"/>
  <c r="T45" i="4"/>
  <c r="I78" i="4"/>
  <c r="S33" i="4"/>
  <c r="Q52" i="4"/>
  <c r="N107" i="4"/>
  <c r="H100" i="4"/>
  <c r="K81" i="4"/>
  <c r="G101" i="4"/>
  <c r="S110" i="4"/>
  <c r="I20" i="4"/>
  <c r="R112" i="4"/>
  <c r="F51" i="4"/>
  <c r="O19" i="4"/>
  <c r="R89" i="4"/>
  <c r="M68" i="4"/>
  <c r="F44" i="4"/>
  <c r="Q59" i="4"/>
  <c r="M51" i="4"/>
  <c r="T70" i="4"/>
  <c r="F96" i="4"/>
  <c r="O110" i="4"/>
  <c r="F25" i="4"/>
  <c r="T42" i="4"/>
  <c r="T21" i="4"/>
  <c r="F88" i="4"/>
  <c r="M100" i="4"/>
  <c r="O106" i="4"/>
  <c r="H51" i="4"/>
  <c r="M36" i="4"/>
  <c r="G22" i="4"/>
  <c r="M30" i="4"/>
  <c r="H58" i="4"/>
  <c r="S22" i="4"/>
  <c r="R23" i="4"/>
  <c r="S97" i="4"/>
  <c r="R106" i="4"/>
  <c r="R86" i="4"/>
  <c r="H101" i="4"/>
  <c r="J7" i="4"/>
  <c r="P32" i="4"/>
  <c r="G80" i="4"/>
  <c r="T74" i="4"/>
  <c r="O81" i="4"/>
  <c r="F101" i="4"/>
  <c r="P37" i="4"/>
  <c r="T91" i="4"/>
  <c r="P12" i="4"/>
  <c r="M33" i="4"/>
  <c r="R84" i="4"/>
  <c r="G23" i="4"/>
  <c r="J47" i="4"/>
  <c r="R29" i="4"/>
  <c r="L7" i="4"/>
  <c r="K52" i="4"/>
  <c r="N41" i="4"/>
  <c r="P57" i="4"/>
  <c r="F110" i="4"/>
  <c r="R34" i="4"/>
  <c r="L34" i="4"/>
  <c r="I43" i="4"/>
  <c r="S34" i="4"/>
  <c r="P102" i="4"/>
  <c r="I89" i="4"/>
  <c r="M88" i="4"/>
  <c r="J54" i="4"/>
  <c r="F97" i="4"/>
  <c r="R92" i="4"/>
  <c r="I63" i="4"/>
  <c r="L109" i="4"/>
  <c r="Q75" i="4"/>
  <c r="F76" i="4"/>
  <c r="Q109" i="4"/>
  <c r="F106" i="4"/>
  <c r="J22" i="4"/>
  <c r="J10" i="4"/>
  <c r="J80" i="4"/>
  <c r="O53" i="4"/>
  <c r="K18" i="4"/>
  <c r="I91" i="4"/>
  <c r="G63" i="4"/>
  <c r="S114" i="4"/>
  <c r="J78" i="4"/>
  <c r="G89" i="4"/>
  <c r="R87" i="4"/>
  <c r="J68" i="4"/>
  <c r="M22" i="4"/>
  <c r="T86" i="4"/>
  <c r="H73" i="4"/>
  <c r="H31" i="4"/>
  <c r="R102" i="4"/>
  <c r="P63" i="4"/>
  <c r="Q10" i="4"/>
  <c r="T19" i="4"/>
  <c r="I46" i="4"/>
  <c r="I26" i="4"/>
  <c r="G11" i="4"/>
  <c r="J29" i="4"/>
  <c r="T30" i="4"/>
  <c r="S24" i="4"/>
  <c r="G113" i="4"/>
  <c r="H111" i="4"/>
  <c r="M91" i="4"/>
  <c r="J87" i="4"/>
  <c r="G84" i="4"/>
  <c r="H86" i="4"/>
  <c r="L112" i="4"/>
  <c r="F47" i="4"/>
  <c r="K14" i="4"/>
  <c r="R111" i="4"/>
  <c r="T56" i="4"/>
  <c r="J46" i="4"/>
  <c r="K111" i="4"/>
  <c r="H7" i="4"/>
  <c r="P15" i="4"/>
  <c r="P53" i="4"/>
  <c r="K70" i="4"/>
  <c r="T32" i="4"/>
  <c r="K54" i="4"/>
  <c r="P103" i="4"/>
  <c r="N55" i="4"/>
  <c r="N35" i="4"/>
  <c r="K89" i="4"/>
  <c r="R11" i="4"/>
  <c r="N96" i="4"/>
  <c r="O90" i="4"/>
  <c r="J110" i="4"/>
  <c r="J19" i="4"/>
  <c r="J79" i="4"/>
  <c r="G95" i="4"/>
  <c r="M41" i="4"/>
  <c r="G36" i="4"/>
  <c r="G33" i="4"/>
  <c r="F92" i="4"/>
  <c r="S76" i="4"/>
  <c r="K22" i="4"/>
  <c r="O34" i="4"/>
  <c r="K23" i="4"/>
  <c r="O14" i="4"/>
  <c r="T46" i="4"/>
  <c r="K65" i="4"/>
  <c r="G109" i="4"/>
  <c r="F73" i="4"/>
  <c r="I8" i="4"/>
  <c r="P21" i="4"/>
  <c r="N12" i="4"/>
  <c r="H20" i="4"/>
  <c r="H76" i="4"/>
  <c r="R14" i="4"/>
  <c r="K37" i="4"/>
  <c r="O7" i="4"/>
  <c r="O98" i="4"/>
  <c r="H89" i="4"/>
  <c r="P65" i="4"/>
  <c r="L66" i="4"/>
  <c r="Q25" i="4"/>
  <c r="O20" i="4"/>
  <c r="P10" i="4"/>
  <c r="I97" i="4"/>
  <c r="Q90" i="4"/>
  <c r="L8" i="4"/>
  <c r="G70" i="4"/>
  <c r="O99" i="4"/>
  <c r="S13" i="4"/>
  <c r="S92" i="4"/>
  <c r="S47" i="4"/>
  <c r="R10" i="4"/>
  <c r="T76" i="4"/>
  <c r="L100" i="4"/>
  <c r="P48" i="4"/>
  <c r="Q86" i="4"/>
  <c r="Q30" i="4"/>
  <c r="Q112" i="4"/>
  <c r="G58" i="4"/>
  <c r="Q33" i="4"/>
  <c r="N84" i="4"/>
  <c r="F53" i="4"/>
  <c r="N56" i="4"/>
  <c r="L10" i="4"/>
  <c r="M21" i="4"/>
  <c r="M14" i="4"/>
  <c r="T100" i="4"/>
  <c r="I73" i="4"/>
  <c r="T66" i="4"/>
  <c r="G51" i="4"/>
  <c r="T20" i="4"/>
  <c r="P96" i="4"/>
  <c r="S25" i="4"/>
  <c r="S75" i="4"/>
  <c r="R52" i="4"/>
  <c r="S8" i="4"/>
  <c r="S96" i="4"/>
  <c r="Q95" i="4"/>
  <c r="O44" i="4"/>
  <c r="I42" i="4"/>
  <c r="I23" i="4"/>
  <c r="M67" i="4"/>
  <c r="O37" i="4"/>
  <c r="O73" i="4"/>
  <c r="J43" i="4"/>
  <c r="H54" i="4"/>
  <c r="J86" i="4"/>
  <c r="K108" i="4"/>
  <c r="J40" i="4"/>
  <c r="Q66" i="4"/>
  <c r="P56" i="4"/>
  <c r="T12" i="4"/>
  <c r="P74" i="4"/>
  <c r="R30" i="4"/>
  <c r="L103" i="4"/>
  <c r="L99" i="4"/>
  <c r="J12" i="4"/>
  <c r="I58" i="4"/>
  <c r="O77" i="4"/>
  <c r="H78" i="4"/>
  <c r="I14" i="4"/>
  <c r="K43" i="4"/>
  <c r="N53" i="4"/>
  <c r="G18" i="4"/>
  <c r="J73" i="4"/>
  <c r="S79" i="4"/>
  <c r="H110" i="4"/>
  <c r="F79" i="4"/>
  <c r="N46" i="4"/>
  <c r="O67" i="4"/>
  <c r="R59" i="4"/>
  <c r="J24" i="4"/>
  <c r="L79" i="4"/>
  <c r="N32" i="4"/>
  <c r="M114" i="4"/>
  <c r="Q102" i="4"/>
  <c r="P22" i="4"/>
  <c r="N26" i="4"/>
  <c r="N23" i="4"/>
  <c r="P113" i="4"/>
  <c r="R64" i="4"/>
  <c r="K20" i="4"/>
  <c r="G8" i="4"/>
  <c r="M25" i="4"/>
  <c r="H75" i="4"/>
  <c r="AG23" i="16" l="1"/>
  <c r="AF27" i="16"/>
  <c r="AG27" i="16" s="1"/>
  <c r="AG22" i="15"/>
  <c r="AG23" i="15" s="1"/>
  <c r="AF27" i="15"/>
  <c r="AG27" i="15" s="1"/>
  <c r="AG22" i="14"/>
  <c r="AG23" i="14" s="1"/>
  <c r="AG24" i="14"/>
  <c r="AG25" i="14" s="1"/>
  <c r="AG26" i="14"/>
  <c r="AG27" i="14" s="1"/>
  <c r="AG24" i="13"/>
  <c r="AG25" i="13" s="1"/>
  <c r="AG26" i="13"/>
  <c r="AG27" i="13" s="1"/>
  <c r="AG22" i="13"/>
  <c r="AG23" i="13" s="1"/>
  <c r="AG22" i="12"/>
  <c r="AG23" i="12" s="1"/>
  <c r="AF25" i="12"/>
  <c r="AG25" i="12" s="1"/>
  <c r="AF27" i="12"/>
  <c r="AG27" i="12" s="1"/>
  <c r="AG26" i="11"/>
  <c r="AG27" i="11" s="1"/>
  <c r="AF23" i="11"/>
  <c r="AG23" i="11" s="1"/>
  <c r="AF25" i="11"/>
  <c r="AG25" i="11" s="1"/>
  <c r="AG22" i="10"/>
  <c r="AG23" i="10" s="1"/>
  <c r="AF27" i="10"/>
  <c r="AG27" i="10" s="1"/>
  <c r="AF25" i="10"/>
  <c r="AG25" i="10" s="1"/>
  <c r="AF23" i="9"/>
  <c r="AG23" i="9" s="1"/>
  <c r="AF25" i="9"/>
  <c r="AG25" i="9" s="1"/>
  <c r="AG26" i="9"/>
  <c r="AG27" i="9" s="1"/>
  <c r="AG24" i="8"/>
  <c r="AG25" i="8" s="1"/>
  <c r="AF27" i="8"/>
  <c r="AG27" i="8" s="1"/>
  <c r="AG22" i="8"/>
  <c r="AG23" i="8" s="1"/>
  <c r="AG22" i="7"/>
  <c r="AG23" i="7" s="1"/>
  <c r="AG26" i="7"/>
  <c r="AG27" i="7" s="1"/>
  <c r="AD156" i="16" l="1"/>
  <c r="AD157" i="16" s="1"/>
  <c r="AC156" i="16"/>
  <c r="AC157" i="16" s="1"/>
  <c r="AB156" i="16"/>
  <c r="AB157" i="16" s="1"/>
  <c r="AA156" i="16"/>
  <c r="AA157" i="16" s="1"/>
  <c r="Z156" i="16"/>
  <c r="Z157" i="16" s="1"/>
  <c r="Y156" i="16"/>
  <c r="Y157" i="16" s="1"/>
  <c r="X156" i="16"/>
  <c r="X157" i="16" s="1"/>
  <c r="W156" i="16"/>
  <c r="W157" i="16" s="1"/>
  <c r="V156" i="16"/>
  <c r="V157" i="16" s="1"/>
  <c r="U156" i="16"/>
  <c r="U157" i="16" s="1"/>
  <c r="T156" i="16"/>
  <c r="T157" i="16" s="1"/>
  <c r="S156" i="16"/>
  <c r="S157" i="16" s="1"/>
  <c r="R156" i="16"/>
  <c r="R157" i="16" s="1"/>
  <c r="Q156" i="16"/>
  <c r="Q157" i="16" s="1"/>
  <c r="P156" i="16"/>
  <c r="P157" i="16" s="1"/>
  <c r="J156" i="16"/>
  <c r="G156" i="16"/>
  <c r="AE155" i="16"/>
  <c r="I155" i="16"/>
  <c r="F155" i="16"/>
  <c r="AE154" i="16"/>
  <c r="I154" i="16"/>
  <c r="F154" i="16"/>
  <c r="AE153" i="16"/>
  <c r="I153" i="16"/>
  <c r="F153" i="16"/>
  <c r="AE152" i="16"/>
  <c r="I152" i="16"/>
  <c r="F152" i="16"/>
  <c r="AE151" i="16"/>
  <c r="I151" i="16"/>
  <c r="F151" i="16"/>
  <c r="AE150" i="16"/>
  <c r="I150" i="16"/>
  <c r="F150" i="16"/>
  <c r="AE149" i="16"/>
  <c r="I149" i="16"/>
  <c r="F149" i="16"/>
  <c r="AE148" i="16"/>
  <c r="I148" i="16"/>
  <c r="F148" i="16"/>
  <c r="AE147" i="16"/>
  <c r="I147" i="16"/>
  <c r="F147" i="16"/>
  <c r="AE146" i="16"/>
  <c r="I146" i="16"/>
  <c r="F146" i="16"/>
  <c r="AE145" i="16"/>
  <c r="I145" i="16"/>
  <c r="F145" i="16"/>
  <c r="AE144" i="16"/>
  <c r="I144" i="16"/>
  <c r="F144" i="16"/>
  <c r="R142" i="16"/>
  <c r="AD141" i="16"/>
  <c r="AD142" i="16" s="1"/>
  <c r="AC141" i="16"/>
  <c r="AC142" i="16" s="1"/>
  <c r="AB141" i="16"/>
  <c r="AB142" i="16" s="1"/>
  <c r="AA141" i="16"/>
  <c r="AA142" i="16" s="1"/>
  <c r="Z141" i="16"/>
  <c r="Z142" i="16" s="1"/>
  <c r="Y141" i="16"/>
  <c r="Y142" i="16" s="1"/>
  <c r="X141" i="16"/>
  <c r="X142" i="16" s="1"/>
  <c r="W141" i="16"/>
  <c r="W142" i="16" s="1"/>
  <c r="V141" i="16"/>
  <c r="V142" i="16" s="1"/>
  <c r="U141" i="16"/>
  <c r="U142" i="16" s="1"/>
  <c r="T141" i="16"/>
  <c r="T142" i="16" s="1"/>
  <c r="S141" i="16"/>
  <c r="S142" i="16" s="1"/>
  <c r="R141" i="16"/>
  <c r="Q141" i="16"/>
  <c r="Q142" i="16" s="1"/>
  <c r="P141" i="16"/>
  <c r="P142" i="16" s="1"/>
  <c r="J141" i="16"/>
  <c r="G141" i="16"/>
  <c r="AE140" i="16"/>
  <c r="I140" i="16"/>
  <c r="F140" i="16"/>
  <c r="AE139" i="16"/>
  <c r="I139" i="16"/>
  <c r="F139" i="16"/>
  <c r="AE138" i="16"/>
  <c r="I138" i="16"/>
  <c r="F138" i="16"/>
  <c r="AE137" i="16"/>
  <c r="I137" i="16"/>
  <c r="F137" i="16"/>
  <c r="AE136" i="16"/>
  <c r="I136" i="16"/>
  <c r="F136" i="16"/>
  <c r="AE135" i="16"/>
  <c r="I135" i="16"/>
  <c r="F135" i="16"/>
  <c r="AE134" i="16"/>
  <c r="I134" i="16"/>
  <c r="F134" i="16"/>
  <c r="AE133" i="16"/>
  <c r="I133" i="16"/>
  <c r="F133" i="16"/>
  <c r="AE132" i="16"/>
  <c r="I132" i="16"/>
  <c r="F132" i="16"/>
  <c r="AE131" i="16"/>
  <c r="I131" i="16"/>
  <c r="F131" i="16"/>
  <c r="AE130" i="16"/>
  <c r="I130" i="16"/>
  <c r="F130" i="16"/>
  <c r="AE129" i="16"/>
  <c r="AE141" i="16" s="1"/>
  <c r="AE142" i="16" s="1"/>
  <c r="I129" i="16"/>
  <c r="F129" i="16"/>
  <c r="AD126" i="16"/>
  <c r="AD127" i="16" s="1"/>
  <c r="AC126" i="16"/>
  <c r="AC127" i="16" s="1"/>
  <c r="AB126" i="16"/>
  <c r="AB127" i="16" s="1"/>
  <c r="AA126" i="16"/>
  <c r="AA127" i="16" s="1"/>
  <c r="Z126" i="16"/>
  <c r="Z127" i="16" s="1"/>
  <c r="Y126" i="16"/>
  <c r="Y127" i="16" s="1"/>
  <c r="X126" i="16"/>
  <c r="X127" i="16" s="1"/>
  <c r="W126" i="16"/>
  <c r="W127" i="16" s="1"/>
  <c r="V126" i="16"/>
  <c r="V127" i="16" s="1"/>
  <c r="U126" i="16"/>
  <c r="U127" i="16" s="1"/>
  <c r="T126" i="16"/>
  <c r="T127" i="16" s="1"/>
  <c r="S126" i="16"/>
  <c r="S127" i="16" s="1"/>
  <c r="R126" i="16"/>
  <c r="R127" i="16" s="1"/>
  <c r="Q126" i="16"/>
  <c r="Q127" i="16" s="1"/>
  <c r="P126" i="16"/>
  <c r="P127" i="16" s="1"/>
  <c r="J126" i="16"/>
  <c r="G126" i="16"/>
  <c r="AE125" i="16"/>
  <c r="I125" i="16"/>
  <c r="F125" i="16"/>
  <c r="AE124" i="16"/>
  <c r="I124" i="16"/>
  <c r="F124" i="16"/>
  <c r="AE123" i="16"/>
  <c r="I123" i="16"/>
  <c r="F123" i="16"/>
  <c r="AE122" i="16"/>
  <c r="I122" i="16"/>
  <c r="F122" i="16"/>
  <c r="AE121" i="16"/>
  <c r="I121" i="16"/>
  <c r="F121" i="16"/>
  <c r="AE120" i="16"/>
  <c r="I120" i="16"/>
  <c r="F120" i="16"/>
  <c r="AE119" i="16"/>
  <c r="I119" i="16"/>
  <c r="F119" i="16"/>
  <c r="AE118" i="16"/>
  <c r="I118" i="16"/>
  <c r="F118" i="16"/>
  <c r="AE117" i="16"/>
  <c r="I117" i="16"/>
  <c r="F117" i="16"/>
  <c r="AE116" i="16"/>
  <c r="I116" i="16"/>
  <c r="F116" i="16"/>
  <c r="AE115" i="16"/>
  <c r="I115" i="16"/>
  <c r="F115" i="16"/>
  <c r="AE114" i="16"/>
  <c r="AE126" i="16" s="1"/>
  <c r="AE127" i="16" s="1"/>
  <c r="I114" i="16"/>
  <c r="F114" i="16"/>
  <c r="AD112" i="16"/>
  <c r="V112" i="16"/>
  <c r="AD111" i="16"/>
  <c r="AC111" i="16"/>
  <c r="AC112" i="16" s="1"/>
  <c r="AB111" i="16"/>
  <c r="AB112" i="16" s="1"/>
  <c r="AA111" i="16"/>
  <c r="AA112" i="16" s="1"/>
  <c r="Z111" i="16"/>
  <c r="Z112" i="16" s="1"/>
  <c r="Y111" i="16"/>
  <c r="Y112" i="16" s="1"/>
  <c r="X111" i="16"/>
  <c r="X112" i="16" s="1"/>
  <c r="W111" i="16"/>
  <c r="W112" i="16" s="1"/>
  <c r="V111" i="16"/>
  <c r="U111" i="16"/>
  <c r="U112" i="16" s="1"/>
  <c r="T111" i="16"/>
  <c r="T112" i="16" s="1"/>
  <c r="S111" i="16"/>
  <c r="S112" i="16" s="1"/>
  <c r="R111" i="16"/>
  <c r="R112" i="16" s="1"/>
  <c r="Q111" i="16"/>
  <c r="Q112" i="16" s="1"/>
  <c r="P111" i="16"/>
  <c r="P112" i="16" s="1"/>
  <c r="J111" i="16"/>
  <c r="G111" i="16"/>
  <c r="AE110" i="16"/>
  <c r="I110" i="16"/>
  <c r="F110" i="16"/>
  <c r="AE109" i="16"/>
  <c r="I109" i="16"/>
  <c r="F109" i="16"/>
  <c r="AE108" i="16"/>
  <c r="I108" i="16"/>
  <c r="F108" i="16"/>
  <c r="AE107" i="16"/>
  <c r="I107" i="16"/>
  <c r="F107" i="16"/>
  <c r="AE106" i="16"/>
  <c r="I106" i="16"/>
  <c r="F106" i="16"/>
  <c r="AE105" i="16"/>
  <c r="I105" i="16"/>
  <c r="F105" i="16"/>
  <c r="AE104" i="16"/>
  <c r="I104" i="16"/>
  <c r="F104" i="16"/>
  <c r="AE103" i="16"/>
  <c r="I103" i="16"/>
  <c r="F103" i="16"/>
  <c r="AE102" i="16"/>
  <c r="I102" i="16"/>
  <c r="F102" i="16"/>
  <c r="AE101" i="16"/>
  <c r="I101" i="16"/>
  <c r="F101" i="16"/>
  <c r="AE100" i="16"/>
  <c r="I100" i="16"/>
  <c r="F100" i="16"/>
  <c r="AE99" i="16"/>
  <c r="I99" i="16"/>
  <c r="F99" i="16"/>
  <c r="P97" i="16"/>
  <c r="AD96" i="16"/>
  <c r="AD97" i="16" s="1"/>
  <c r="AC96" i="16"/>
  <c r="AC97" i="16" s="1"/>
  <c r="AB96" i="16"/>
  <c r="AB97" i="16" s="1"/>
  <c r="AA96" i="16"/>
  <c r="AA97" i="16" s="1"/>
  <c r="Z96" i="16"/>
  <c r="Z97" i="16" s="1"/>
  <c r="Y96" i="16"/>
  <c r="Y97" i="16" s="1"/>
  <c r="X96" i="16"/>
  <c r="X97" i="16" s="1"/>
  <c r="W96" i="16"/>
  <c r="W97" i="16" s="1"/>
  <c r="V96" i="16"/>
  <c r="V97" i="16" s="1"/>
  <c r="U96" i="16"/>
  <c r="U97" i="16" s="1"/>
  <c r="T96" i="16"/>
  <c r="T97" i="16" s="1"/>
  <c r="S96" i="16"/>
  <c r="S97" i="16" s="1"/>
  <c r="R96" i="16"/>
  <c r="R97" i="16" s="1"/>
  <c r="Q96" i="16"/>
  <c r="Q97" i="16" s="1"/>
  <c r="P96" i="16"/>
  <c r="J96" i="16"/>
  <c r="G96" i="16"/>
  <c r="AE95" i="16"/>
  <c r="I95" i="16"/>
  <c r="F95" i="16"/>
  <c r="AE94" i="16"/>
  <c r="I94" i="16"/>
  <c r="F94" i="16"/>
  <c r="AE93" i="16"/>
  <c r="I93" i="16"/>
  <c r="F93" i="16"/>
  <c r="AE92" i="16"/>
  <c r="I92" i="16"/>
  <c r="F92" i="16"/>
  <c r="AE91" i="16"/>
  <c r="I91" i="16"/>
  <c r="F91" i="16"/>
  <c r="AE90" i="16"/>
  <c r="I90" i="16"/>
  <c r="F90" i="16"/>
  <c r="AE89" i="16"/>
  <c r="I89" i="16"/>
  <c r="F89" i="16"/>
  <c r="AE88" i="16"/>
  <c r="I88" i="16"/>
  <c r="F88" i="16"/>
  <c r="AE87" i="16"/>
  <c r="I87" i="16"/>
  <c r="F87" i="16"/>
  <c r="AE86" i="16"/>
  <c r="I86" i="16"/>
  <c r="F86" i="16"/>
  <c r="AE85" i="16"/>
  <c r="I85" i="16"/>
  <c r="F85" i="16"/>
  <c r="F96" i="16" s="1"/>
  <c r="AE84" i="16"/>
  <c r="AE96" i="16" s="1"/>
  <c r="AE97" i="16" s="1"/>
  <c r="I84" i="16"/>
  <c r="I96" i="16" s="1"/>
  <c r="F84" i="16"/>
  <c r="AD81" i="16"/>
  <c r="AD82" i="16" s="1"/>
  <c r="AC81" i="16"/>
  <c r="AC82" i="16" s="1"/>
  <c r="AB81" i="16"/>
  <c r="AB82" i="16" s="1"/>
  <c r="AA81" i="16"/>
  <c r="AA82" i="16" s="1"/>
  <c r="Z81" i="16"/>
  <c r="Z82" i="16" s="1"/>
  <c r="Y81" i="16"/>
  <c r="Y82" i="16" s="1"/>
  <c r="X81" i="16"/>
  <c r="X82" i="16" s="1"/>
  <c r="W81" i="16"/>
  <c r="W82" i="16" s="1"/>
  <c r="V81" i="16"/>
  <c r="V82" i="16" s="1"/>
  <c r="U81" i="16"/>
  <c r="U82" i="16" s="1"/>
  <c r="T81" i="16"/>
  <c r="T82" i="16" s="1"/>
  <c r="S81" i="16"/>
  <c r="S82" i="16" s="1"/>
  <c r="R81" i="16"/>
  <c r="R82" i="16" s="1"/>
  <c r="Q81" i="16"/>
  <c r="Q82" i="16" s="1"/>
  <c r="P81" i="16"/>
  <c r="P82" i="16" s="1"/>
  <c r="J81" i="16"/>
  <c r="G81" i="16"/>
  <c r="AE80" i="16"/>
  <c r="I80" i="16"/>
  <c r="F80" i="16"/>
  <c r="AE79" i="16"/>
  <c r="I79" i="16"/>
  <c r="F79" i="16"/>
  <c r="AE78" i="16"/>
  <c r="I78" i="16"/>
  <c r="F78" i="16"/>
  <c r="AE77" i="16"/>
  <c r="I77" i="16"/>
  <c r="F77" i="16"/>
  <c r="AE76" i="16"/>
  <c r="I76" i="16"/>
  <c r="F76" i="16"/>
  <c r="AE75" i="16"/>
  <c r="I75" i="16"/>
  <c r="F75" i="16"/>
  <c r="AE74" i="16"/>
  <c r="I74" i="16"/>
  <c r="F74" i="16"/>
  <c r="AE73" i="16"/>
  <c r="I73" i="16"/>
  <c r="F73" i="16"/>
  <c r="AE72" i="16"/>
  <c r="I72" i="16"/>
  <c r="F72" i="16"/>
  <c r="AE71" i="16"/>
  <c r="I71" i="16"/>
  <c r="F71" i="16"/>
  <c r="AE70" i="16"/>
  <c r="I70" i="16"/>
  <c r="F70" i="16"/>
  <c r="AE69" i="16"/>
  <c r="AE81" i="16" s="1"/>
  <c r="AE82" i="16" s="1"/>
  <c r="I69" i="16"/>
  <c r="I81" i="16" s="1"/>
  <c r="F69" i="16"/>
  <c r="F81" i="16" s="1"/>
  <c r="AB67" i="16"/>
  <c r="T67" i="16"/>
  <c r="AD66" i="16"/>
  <c r="AD67" i="16" s="1"/>
  <c r="AC66" i="16"/>
  <c r="AC67" i="16" s="1"/>
  <c r="AB66" i="16"/>
  <c r="AA66" i="16"/>
  <c r="AA67" i="16" s="1"/>
  <c r="Z66" i="16"/>
  <c r="Z67" i="16" s="1"/>
  <c r="Y66" i="16"/>
  <c r="Y67" i="16" s="1"/>
  <c r="X66" i="16"/>
  <c r="X67" i="16" s="1"/>
  <c r="W66" i="16"/>
  <c r="W67" i="16" s="1"/>
  <c r="V66" i="16"/>
  <c r="V67" i="16" s="1"/>
  <c r="U66" i="16"/>
  <c r="U67" i="16" s="1"/>
  <c r="T66" i="16"/>
  <c r="S66" i="16"/>
  <c r="S67" i="16" s="1"/>
  <c r="R66" i="16"/>
  <c r="R67" i="16" s="1"/>
  <c r="Q66" i="16"/>
  <c r="Q67" i="16" s="1"/>
  <c r="P66" i="16"/>
  <c r="P67" i="16" s="1"/>
  <c r="J66" i="16"/>
  <c r="G66" i="16"/>
  <c r="AE65" i="16"/>
  <c r="I65" i="16"/>
  <c r="F65" i="16"/>
  <c r="AE64" i="16"/>
  <c r="I64" i="16"/>
  <c r="F64" i="16"/>
  <c r="AE63" i="16"/>
  <c r="I63" i="16"/>
  <c r="F63" i="16"/>
  <c r="AE62" i="16"/>
  <c r="I62" i="16"/>
  <c r="F62" i="16"/>
  <c r="AE61" i="16"/>
  <c r="I61" i="16"/>
  <c r="F61" i="16"/>
  <c r="AE60" i="16"/>
  <c r="I60" i="16"/>
  <c r="F60" i="16"/>
  <c r="AE59" i="16"/>
  <c r="I59" i="16"/>
  <c r="F59" i="16"/>
  <c r="AE58" i="16"/>
  <c r="I58" i="16"/>
  <c r="F58" i="16"/>
  <c r="AE57" i="16"/>
  <c r="I57" i="16"/>
  <c r="F57" i="16"/>
  <c r="AE56" i="16"/>
  <c r="I56" i="16"/>
  <c r="F56" i="16"/>
  <c r="AE55" i="16"/>
  <c r="I55" i="16"/>
  <c r="F55" i="16"/>
  <c r="D55" i="16"/>
  <c r="O55" i="16" s="1"/>
  <c r="AE54" i="16"/>
  <c r="I54" i="16"/>
  <c r="F54" i="16"/>
  <c r="F66" i="16" s="1"/>
  <c r="D54" i="16"/>
  <c r="O54" i="16" s="1"/>
  <c r="C54" i="16"/>
  <c r="O50" i="16"/>
  <c r="B50" i="16"/>
  <c r="B35" i="16"/>
  <c r="K34" i="16"/>
  <c r="B32" i="16"/>
  <c r="B28" i="16"/>
  <c r="B26" i="16"/>
  <c r="B24" i="16"/>
  <c r="B22" i="16"/>
  <c r="B20" i="16"/>
  <c r="H19" i="16"/>
  <c r="O16" i="16"/>
  <c r="B16" i="16"/>
  <c r="AE13" i="16"/>
  <c r="AE12" i="16"/>
  <c r="AE11" i="16"/>
  <c r="AE10" i="16"/>
  <c r="AE9" i="16"/>
  <c r="J9" i="16"/>
  <c r="AE8" i="16"/>
  <c r="AE7" i="16"/>
  <c r="AE6" i="16"/>
  <c r="AE5" i="16"/>
  <c r="O3" i="16"/>
  <c r="B3" i="16"/>
  <c r="AD157" i="15"/>
  <c r="V157" i="15"/>
  <c r="Q157" i="15"/>
  <c r="AD156" i="15"/>
  <c r="AC156" i="15"/>
  <c r="AC157" i="15" s="1"/>
  <c r="AB156" i="15"/>
  <c r="AB157" i="15" s="1"/>
  <c r="AA156" i="15"/>
  <c r="AA157" i="15" s="1"/>
  <c r="Z156" i="15"/>
  <c r="Z157" i="15" s="1"/>
  <c r="Y156" i="15"/>
  <c r="Y157" i="15" s="1"/>
  <c r="X156" i="15"/>
  <c r="X157" i="15" s="1"/>
  <c r="W156" i="15"/>
  <c r="W157" i="15" s="1"/>
  <c r="V156" i="15"/>
  <c r="U156" i="15"/>
  <c r="U157" i="15" s="1"/>
  <c r="T156" i="15"/>
  <c r="T157" i="15" s="1"/>
  <c r="S156" i="15"/>
  <c r="S157" i="15" s="1"/>
  <c r="R156" i="15"/>
  <c r="R157" i="15" s="1"/>
  <c r="Q156" i="15"/>
  <c r="P156" i="15"/>
  <c r="P157" i="15" s="1"/>
  <c r="J156" i="15"/>
  <c r="G156" i="15"/>
  <c r="AE155" i="15"/>
  <c r="I155" i="15"/>
  <c r="F155" i="15"/>
  <c r="AE154" i="15"/>
  <c r="I154" i="15"/>
  <c r="F154" i="15"/>
  <c r="AE153" i="15"/>
  <c r="I153" i="15"/>
  <c r="F153" i="15"/>
  <c r="AE152" i="15"/>
  <c r="I152" i="15"/>
  <c r="F152" i="15"/>
  <c r="AE151" i="15"/>
  <c r="I151" i="15"/>
  <c r="F151" i="15"/>
  <c r="AE150" i="15"/>
  <c r="I150" i="15"/>
  <c r="F150" i="15"/>
  <c r="AE149" i="15"/>
  <c r="I149" i="15"/>
  <c r="F149" i="15"/>
  <c r="AE148" i="15"/>
  <c r="I148" i="15"/>
  <c r="F148" i="15"/>
  <c r="AE147" i="15"/>
  <c r="I147" i="15"/>
  <c r="F147" i="15"/>
  <c r="AE146" i="15"/>
  <c r="I146" i="15"/>
  <c r="F146" i="15"/>
  <c r="AE145" i="15"/>
  <c r="I145" i="15"/>
  <c r="F145" i="15"/>
  <c r="AE144" i="15"/>
  <c r="I144" i="15"/>
  <c r="F144" i="15"/>
  <c r="AA142" i="15"/>
  <c r="X142" i="15"/>
  <c r="P142" i="15"/>
  <c r="AD141" i="15"/>
  <c r="AD142" i="15" s="1"/>
  <c r="AC141" i="15"/>
  <c r="AC142" i="15" s="1"/>
  <c r="AB141" i="15"/>
  <c r="AB142" i="15" s="1"/>
  <c r="AA141" i="15"/>
  <c r="Z141" i="15"/>
  <c r="Z142" i="15" s="1"/>
  <c r="Y141" i="15"/>
  <c r="Y142" i="15" s="1"/>
  <c r="X141" i="15"/>
  <c r="W141" i="15"/>
  <c r="W142" i="15" s="1"/>
  <c r="V141" i="15"/>
  <c r="V142" i="15" s="1"/>
  <c r="U141" i="15"/>
  <c r="U142" i="15" s="1"/>
  <c r="T141" i="15"/>
  <c r="T142" i="15" s="1"/>
  <c r="S141" i="15"/>
  <c r="S142" i="15" s="1"/>
  <c r="R141" i="15"/>
  <c r="R142" i="15" s="1"/>
  <c r="Q141" i="15"/>
  <c r="Q142" i="15" s="1"/>
  <c r="P141" i="15"/>
  <c r="J141" i="15"/>
  <c r="G141" i="15"/>
  <c r="AE140" i="15"/>
  <c r="I140" i="15"/>
  <c r="F140" i="15"/>
  <c r="AE139" i="15"/>
  <c r="I139" i="15"/>
  <c r="F139" i="15"/>
  <c r="AE138" i="15"/>
  <c r="I138" i="15"/>
  <c r="F138" i="15"/>
  <c r="AE137" i="15"/>
  <c r="I137" i="15"/>
  <c r="F137" i="15"/>
  <c r="AE136" i="15"/>
  <c r="I136" i="15"/>
  <c r="F136" i="15"/>
  <c r="AE135" i="15"/>
  <c r="I135" i="15"/>
  <c r="F135" i="15"/>
  <c r="F141" i="15" s="1"/>
  <c r="AE134" i="15"/>
  <c r="I134" i="15"/>
  <c r="F134" i="15"/>
  <c r="AE133" i="15"/>
  <c r="I133" i="15"/>
  <c r="F133" i="15"/>
  <c r="AE132" i="15"/>
  <c r="I132" i="15"/>
  <c r="F132" i="15"/>
  <c r="AE131" i="15"/>
  <c r="I131" i="15"/>
  <c r="F131" i="15"/>
  <c r="AE130" i="15"/>
  <c r="I130" i="15"/>
  <c r="F130" i="15"/>
  <c r="AE129" i="15"/>
  <c r="I129" i="15"/>
  <c r="F129" i="15"/>
  <c r="AC127" i="15"/>
  <c r="R127" i="15"/>
  <c r="AD126" i="15"/>
  <c r="AD127" i="15" s="1"/>
  <c r="AC126" i="15"/>
  <c r="AB126" i="15"/>
  <c r="AB127" i="15" s="1"/>
  <c r="AA126" i="15"/>
  <c r="AA127" i="15" s="1"/>
  <c r="Z126" i="15"/>
  <c r="Z127" i="15" s="1"/>
  <c r="Y126" i="15"/>
  <c r="Y127" i="15" s="1"/>
  <c r="X126" i="15"/>
  <c r="X127" i="15" s="1"/>
  <c r="W126" i="15"/>
  <c r="W127" i="15" s="1"/>
  <c r="V126" i="15"/>
  <c r="V127" i="15" s="1"/>
  <c r="U126" i="15"/>
  <c r="U127" i="15" s="1"/>
  <c r="T126" i="15"/>
  <c r="T127" i="15" s="1"/>
  <c r="S126" i="15"/>
  <c r="S127" i="15" s="1"/>
  <c r="R126" i="15"/>
  <c r="Q126" i="15"/>
  <c r="Q127" i="15" s="1"/>
  <c r="P126" i="15"/>
  <c r="P127" i="15" s="1"/>
  <c r="J126" i="15"/>
  <c r="G126" i="15"/>
  <c r="AE125" i="15"/>
  <c r="I125" i="15"/>
  <c r="F125" i="15"/>
  <c r="AE124" i="15"/>
  <c r="I124" i="15"/>
  <c r="F124" i="15"/>
  <c r="AE123" i="15"/>
  <c r="I123" i="15"/>
  <c r="F123" i="15"/>
  <c r="AE122" i="15"/>
  <c r="I122" i="15"/>
  <c r="F122" i="15"/>
  <c r="AE121" i="15"/>
  <c r="I121" i="15"/>
  <c r="F121" i="15"/>
  <c r="AE120" i="15"/>
  <c r="I120" i="15"/>
  <c r="F120" i="15"/>
  <c r="AE119" i="15"/>
  <c r="I119" i="15"/>
  <c r="F119" i="15"/>
  <c r="AE118" i="15"/>
  <c r="I118" i="15"/>
  <c r="F118" i="15"/>
  <c r="F126" i="15" s="1"/>
  <c r="AE117" i="15"/>
  <c r="I117" i="15"/>
  <c r="F117" i="15"/>
  <c r="AE116" i="15"/>
  <c r="I116" i="15"/>
  <c r="F116" i="15"/>
  <c r="AE115" i="15"/>
  <c r="I115" i="15"/>
  <c r="F115" i="15"/>
  <c r="AE114" i="15"/>
  <c r="I114" i="15"/>
  <c r="F114" i="15"/>
  <c r="AB112" i="15"/>
  <c r="AE111" i="15"/>
  <c r="AE112" i="15" s="1"/>
  <c r="AD111" i="15"/>
  <c r="AD112" i="15" s="1"/>
  <c r="AC111" i="15"/>
  <c r="AC112" i="15" s="1"/>
  <c r="AB111" i="15"/>
  <c r="AA111" i="15"/>
  <c r="AA112" i="15" s="1"/>
  <c r="Z111" i="15"/>
  <c r="Z112" i="15" s="1"/>
  <c r="Y111" i="15"/>
  <c r="Y112" i="15" s="1"/>
  <c r="X111" i="15"/>
  <c r="X112" i="15" s="1"/>
  <c r="W111" i="15"/>
  <c r="W112" i="15" s="1"/>
  <c r="V111" i="15"/>
  <c r="V112" i="15" s="1"/>
  <c r="U111" i="15"/>
  <c r="U112" i="15" s="1"/>
  <c r="T111" i="15"/>
  <c r="T112" i="15" s="1"/>
  <c r="S111" i="15"/>
  <c r="S112" i="15" s="1"/>
  <c r="R111" i="15"/>
  <c r="R112" i="15" s="1"/>
  <c r="Q111" i="15"/>
  <c r="Q112" i="15" s="1"/>
  <c r="P111" i="15"/>
  <c r="P112" i="15" s="1"/>
  <c r="J111" i="15"/>
  <c r="G111" i="15"/>
  <c r="AE110" i="15"/>
  <c r="I110" i="15"/>
  <c r="F110" i="15"/>
  <c r="AE109" i="15"/>
  <c r="I109" i="15"/>
  <c r="F109" i="15"/>
  <c r="AE108" i="15"/>
  <c r="I108" i="15"/>
  <c r="F108" i="15"/>
  <c r="AE107" i="15"/>
  <c r="I107" i="15"/>
  <c r="F107" i="15"/>
  <c r="AE106" i="15"/>
  <c r="I106" i="15"/>
  <c r="F106" i="15"/>
  <c r="AE105" i="15"/>
  <c r="I105" i="15"/>
  <c r="F105" i="15"/>
  <c r="AE104" i="15"/>
  <c r="I104" i="15"/>
  <c r="F104" i="15"/>
  <c r="AE103" i="15"/>
  <c r="I103" i="15"/>
  <c r="F103" i="15"/>
  <c r="AE102" i="15"/>
  <c r="I102" i="15"/>
  <c r="I111" i="15" s="1"/>
  <c r="F102" i="15"/>
  <c r="AE101" i="15"/>
  <c r="I101" i="15"/>
  <c r="F101" i="15"/>
  <c r="AE100" i="15"/>
  <c r="I100" i="15"/>
  <c r="F100" i="15"/>
  <c r="AE99" i="15"/>
  <c r="I99" i="15"/>
  <c r="F99" i="15"/>
  <c r="AD97" i="15"/>
  <c r="V97" i="15"/>
  <c r="AD96" i="15"/>
  <c r="AC96" i="15"/>
  <c r="AC97" i="15" s="1"/>
  <c r="AB96" i="15"/>
  <c r="AB97" i="15" s="1"/>
  <c r="AA96" i="15"/>
  <c r="AA97" i="15" s="1"/>
  <c r="Z96" i="15"/>
  <c r="Z97" i="15" s="1"/>
  <c r="Y96" i="15"/>
  <c r="Y97" i="15" s="1"/>
  <c r="X96" i="15"/>
  <c r="X97" i="15" s="1"/>
  <c r="W96" i="15"/>
  <c r="W97" i="15" s="1"/>
  <c r="V96" i="15"/>
  <c r="U96" i="15"/>
  <c r="U97" i="15" s="1"/>
  <c r="T96" i="15"/>
  <c r="T97" i="15" s="1"/>
  <c r="S96" i="15"/>
  <c r="S97" i="15" s="1"/>
  <c r="R96" i="15"/>
  <c r="R97" i="15" s="1"/>
  <c r="Q96" i="15"/>
  <c r="Q97" i="15" s="1"/>
  <c r="P96" i="15"/>
  <c r="P97" i="15" s="1"/>
  <c r="J96" i="15"/>
  <c r="G96" i="15"/>
  <c r="AE95" i="15"/>
  <c r="I95" i="15"/>
  <c r="F95" i="15"/>
  <c r="AE94" i="15"/>
  <c r="I94" i="15"/>
  <c r="F94" i="15"/>
  <c r="AE93" i="15"/>
  <c r="I93" i="15"/>
  <c r="F93" i="15"/>
  <c r="AE92" i="15"/>
  <c r="I92" i="15"/>
  <c r="F92" i="15"/>
  <c r="AE91" i="15"/>
  <c r="I91" i="15"/>
  <c r="F91" i="15"/>
  <c r="AE90" i="15"/>
  <c r="I90" i="15"/>
  <c r="F90" i="15"/>
  <c r="AE89" i="15"/>
  <c r="I89" i="15"/>
  <c r="F89" i="15"/>
  <c r="AE88" i="15"/>
  <c r="I88" i="15"/>
  <c r="F88" i="15"/>
  <c r="AE87" i="15"/>
  <c r="I87" i="15"/>
  <c r="F87" i="15"/>
  <c r="AE86" i="15"/>
  <c r="I86" i="15"/>
  <c r="F86" i="15"/>
  <c r="AE85" i="15"/>
  <c r="I85" i="15"/>
  <c r="F85" i="15"/>
  <c r="AE84" i="15"/>
  <c r="AE96" i="15" s="1"/>
  <c r="AE97" i="15" s="1"/>
  <c r="I84" i="15"/>
  <c r="I96" i="15" s="1"/>
  <c r="F84" i="15"/>
  <c r="Y82" i="15"/>
  <c r="X82" i="15"/>
  <c r="U82" i="15"/>
  <c r="Q82" i="15"/>
  <c r="P82" i="15"/>
  <c r="AD81" i="15"/>
  <c r="AD82" i="15" s="1"/>
  <c r="AC81" i="15"/>
  <c r="AC82" i="15" s="1"/>
  <c r="AB81" i="15"/>
  <c r="AB82" i="15" s="1"/>
  <c r="AA81" i="15"/>
  <c r="AA82" i="15" s="1"/>
  <c r="Z81" i="15"/>
  <c r="Z82" i="15" s="1"/>
  <c r="Y81" i="15"/>
  <c r="X81" i="15"/>
  <c r="W81" i="15"/>
  <c r="W82" i="15" s="1"/>
  <c r="V81" i="15"/>
  <c r="V82" i="15" s="1"/>
  <c r="U81" i="15"/>
  <c r="T81" i="15"/>
  <c r="T82" i="15" s="1"/>
  <c r="S81" i="15"/>
  <c r="S82" i="15" s="1"/>
  <c r="R81" i="15"/>
  <c r="R82" i="15" s="1"/>
  <c r="Q81" i="15"/>
  <c r="P81" i="15"/>
  <c r="J81" i="15"/>
  <c r="G81" i="15"/>
  <c r="AE80" i="15"/>
  <c r="I80" i="15"/>
  <c r="F80" i="15"/>
  <c r="AE79" i="15"/>
  <c r="I79" i="15"/>
  <c r="F79" i="15"/>
  <c r="AE78" i="15"/>
  <c r="I78" i="15"/>
  <c r="F78" i="15"/>
  <c r="AE77" i="15"/>
  <c r="I77" i="15"/>
  <c r="F77" i="15"/>
  <c r="AE76" i="15"/>
  <c r="I76" i="15"/>
  <c r="F76" i="15"/>
  <c r="AE75" i="15"/>
  <c r="I75" i="15"/>
  <c r="F75" i="15"/>
  <c r="AE74" i="15"/>
  <c r="I74" i="15"/>
  <c r="F74" i="15"/>
  <c r="AE73" i="15"/>
  <c r="I73" i="15"/>
  <c r="F73" i="15"/>
  <c r="AE72" i="15"/>
  <c r="I72" i="15"/>
  <c r="F72" i="15"/>
  <c r="AE71" i="15"/>
  <c r="I71" i="15"/>
  <c r="F71" i="15"/>
  <c r="AE70" i="15"/>
  <c r="I70" i="15"/>
  <c r="F70" i="15"/>
  <c r="AE69" i="15"/>
  <c r="I69" i="15"/>
  <c r="F69" i="15"/>
  <c r="S67" i="15"/>
  <c r="AD66" i="15"/>
  <c r="AD67" i="15" s="1"/>
  <c r="AC66" i="15"/>
  <c r="AC67" i="15" s="1"/>
  <c r="AB66" i="15"/>
  <c r="AB67" i="15" s="1"/>
  <c r="AA66" i="15"/>
  <c r="AA67" i="15" s="1"/>
  <c r="Z66" i="15"/>
  <c r="Z67" i="15" s="1"/>
  <c r="Y66" i="15"/>
  <c r="Y67" i="15" s="1"/>
  <c r="X66" i="15"/>
  <c r="X67" i="15" s="1"/>
  <c r="W66" i="15"/>
  <c r="W67" i="15" s="1"/>
  <c r="V66" i="15"/>
  <c r="V67" i="15" s="1"/>
  <c r="U66" i="15"/>
  <c r="U67" i="15" s="1"/>
  <c r="T66" i="15"/>
  <c r="T67" i="15" s="1"/>
  <c r="S66" i="15"/>
  <c r="R66" i="15"/>
  <c r="R67" i="15" s="1"/>
  <c r="Q66" i="15"/>
  <c r="Q67" i="15" s="1"/>
  <c r="P66" i="15"/>
  <c r="P67" i="15" s="1"/>
  <c r="J66" i="15"/>
  <c r="G66" i="15"/>
  <c r="AE65" i="15"/>
  <c r="I65" i="15"/>
  <c r="F65" i="15"/>
  <c r="AE64" i="15"/>
  <c r="I64" i="15"/>
  <c r="F64" i="15"/>
  <c r="AE63" i="15"/>
  <c r="I63" i="15"/>
  <c r="F63" i="15"/>
  <c r="AE62" i="15"/>
  <c r="I62" i="15"/>
  <c r="F62" i="15"/>
  <c r="AE61" i="15"/>
  <c r="I61" i="15"/>
  <c r="F61" i="15"/>
  <c r="AE60" i="15"/>
  <c r="I60" i="15"/>
  <c r="F60" i="15"/>
  <c r="AE59" i="15"/>
  <c r="I59" i="15"/>
  <c r="F59" i="15"/>
  <c r="AE58" i="15"/>
  <c r="I58" i="15"/>
  <c r="F58" i="15"/>
  <c r="AE57" i="15"/>
  <c r="I57" i="15"/>
  <c r="F57" i="15"/>
  <c r="AE56" i="15"/>
  <c r="I56" i="15"/>
  <c r="F56" i="15"/>
  <c r="AE55" i="15"/>
  <c r="I55" i="15"/>
  <c r="F55" i="15"/>
  <c r="F66" i="15" s="1"/>
  <c r="AE54" i="15"/>
  <c r="O54" i="15"/>
  <c r="I54" i="15"/>
  <c r="F54" i="15"/>
  <c r="D54" i="15"/>
  <c r="O50" i="15"/>
  <c r="B50" i="15"/>
  <c r="B39" i="15"/>
  <c r="B41" i="15" s="1"/>
  <c r="B43" i="15" s="1"/>
  <c r="B45" i="15" s="1"/>
  <c r="B47" i="15" s="1"/>
  <c r="B37" i="15"/>
  <c r="B35" i="15"/>
  <c r="K34" i="15"/>
  <c r="B32" i="15"/>
  <c r="B28" i="15"/>
  <c r="B26" i="15"/>
  <c r="B24" i="15"/>
  <c r="B22" i="15"/>
  <c r="B20" i="15"/>
  <c r="H19" i="15"/>
  <c r="O16" i="15"/>
  <c r="B16" i="15"/>
  <c r="AE13" i="15"/>
  <c r="AE12" i="15"/>
  <c r="AE11" i="15"/>
  <c r="AE10" i="15"/>
  <c r="AE9" i="15"/>
  <c r="J9" i="15"/>
  <c r="AE8" i="15"/>
  <c r="AE7" i="15"/>
  <c r="AE6" i="15"/>
  <c r="AE5" i="15"/>
  <c r="O3" i="15"/>
  <c r="B3" i="15"/>
  <c r="Z157" i="14"/>
  <c r="X157" i="14"/>
  <c r="W157" i="14"/>
  <c r="AD156" i="14"/>
  <c r="AD157" i="14" s="1"/>
  <c r="AC156" i="14"/>
  <c r="AC157" i="14" s="1"/>
  <c r="AB156" i="14"/>
  <c r="AB157" i="14" s="1"/>
  <c r="AA156" i="14"/>
  <c r="AA157" i="14" s="1"/>
  <c r="Z156" i="14"/>
  <c r="Y156" i="14"/>
  <c r="Y157" i="14" s="1"/>
  <c r="X156" i="14"/>
  <c r="W156" i="14"/>
  <c r="V156" i="14"/>
  <c r="V157" i="14" s="1"/>
  <c r="U156" i="14"/>
  <c r="U157" i="14" s="1"/>
  <c r="T156" i="14"/>
  <c r="T157" i="14" s="1"/>
  <c r="S156" i="14"/>
  <c r="S157" i="14" s="1"/>
  <c r="R156" i="14"/>
  <c r="R157" i="14" s="1"/>
  <c r="Q156" i="14"/>
  <c r="Q157" i="14" s="1"/>
  <c r="P156" i="14"/>
  <c r="P157" i="14" s="1"/>
  <c r="J156" i="14"/>
  <c r="G156" i="14"/>
  <c r="AE155" i="14"/>
  <c r="I155" i="14"/>
  <c r="F155" i="14"/>
  <c r="AE154" i="14"/>
  <c r="I154" i="14"/>
  <c r="F154" i="14"/>
  <c r="AE153" i="14"/>
  <c r="I153" i="14"/>
  <c r="F153" i="14"/>
  <c r="AE152" i="14"/>
  <c r="I152" i="14"/>
  <c r="F152" i="14"/>
  <c r="AE151" i="14"/>
  <c r="I151" i="14"/>
  <c r="F151" i="14"/>
  <c r="AE150" i="14"/>
  <c r="I150" i="14"/>
  <c r="F150" i="14"/>
  <c r="AE149" i="14"/>
  <c r="I149" i="14"/>
  <c r="F149" i="14"/>
  <c r="AE148" i="14"/>
  <c r="I148" i="14"/>
  <c r="F148" i="14"/>
  <c r="AE147" i="14"/>
  <c r="I147" i="14"/>
  <c r="F147" i="14"/>
  <c r="AE146" i="14"/>
  <c r="I146" i="14"/>
  <c r="F146" i="14"/>
  <c r="AE145" i="14"/>
  <c r="I145" i="14"/>
  <c r="F145" i="14"/>
  <c r="AE144" i="14"/>
  <c r="I144" i="14"/>
  <c r="F144" i="14"/>
  <c r="F156" i="14" s="1"/>
  <c r="AD142" i="14"/>
  <c r="AD141" i="14"/>
  <c r="AC141" i="14"/>
  <c r="AC142" i="14" s="1"/>
  <c r="AB141" i="14"/>
  <c r="AB142" i="14" s="1"/>
  <c r="AA141" i="14"/>
  <c r="AA142" i="14" s="1"/>
  <c r="Z141" i="14"/>
  <c r="Z142" i="14" s="1"/>
  <c r="Y141" i="14"/>
  <c r="Y142" i="14" s="1"/>
  <c r="X141" i="14"/>
  <c r="X142" i="14" s="1"/>
  <c r="W141" i="14"/>
  <c r="W142" i="14" s="1"/>
  <c r="V141" i="14"/>
  <c r="V142" i="14" s="1"/>
  <c r="U141" i="14"/>
  <c r="U142" i="14" s="1"/>
  <c r="T141" i="14"/>
  <c r="T142" i="14" s="1"/>
  <c r="S141" i="14"/>
  <c r="S142" i="14" s="1"/>
  <c r="R141" i="14"/>
  <c r="R142" i="14" s="1"/>
  <c r="Q141" i="14"/>
  <c r="Q142" i="14" s="1"/>
  <c r="P141" i="14"/>
  <c r="P142" i="14" s="1"/>
  <c r="J141" i="14"/>
  <c r="G141" i="14"/>
  <c r="AE140" i="14"/>
  <c r="I140" i="14"/>
  <c r="F140" i="14"/>
  <c r="AE139" i="14"/>
  <c r="I139" i="14"/>
  <c r="F139" i="14"/>
  <c r="AE138" i="14"/>
  <c r="I138" i="14"/>
  <c r="F138" i="14"/>
  <c r="AE137" i="14"/>
  <c r="I137" i="14"/>
  <c r="F137" i="14"/>
  <c r="AE136" i="14"/>
  <c r="I136" i="14"/>
  <c r="F136" i="14"/>
  <c r="AE135" i="14"/>
  <c r="I135" i="14"/>
  <c r="F135" i="14"/>
  <c r="AE134" i="14"/>
  <c r="I134" i="14"/>
  <c r="F134" i="14"/>
  <c r="AE133" i="14"/>
  <c r="I133" i="14"/>
  <c r="F133" i="14"/>
  <c r="AE132" i="14"/>
  <c r="I132" i="14"/>
  <c r="F132" i="14"/>
  <c r="AE131" i="14"/>
  <c r="I131" i="14"/>
  <c r="F131" i="14"/>
  <c r="AE130" i="14"/>
  <c r="AE141" i="14" s="1"/>
  <c r="AE142" i="14" s="1"/>
  <c r="I130" i="14"/>
  <c r="F130" i="14"/>
  <c r="AE129" i="14"/>
  <c r="I129" i="14"/>
  <c r="F129" i="14"/>
  <c r="AA127" i="14"/>
  <c r="S127" i="14"/>
  <c r="P127" i="14"/>
  <c r="AD126" i="14"/>
  <c r="AD127" i="14" s="1"/>
  <c r="AC126" i="14"/>
  <c r="AC127" i="14" s="1"/>
  <c r="AB126" i="14"/>
  <c r="AB127" i="14" s="1"/>
  <c r="AA126" i="14"/>
  <c r="Z126" i="14"/>
  <c r="Z127" i="14" s="1"/>
  <c r="Y126" i="14"/>
  <c r="Y127" i="14" s="1"/>
  <c r="X126" i="14"/>
  <c r="X127" i="14" s="1"/>
  <c r="W126" i="14"/>
  <c r="W127" i="14" s="1"/>
  <c r="V126" i="14"/>
  <c r="V127" i="14" s="1"/>
  <c r="U126" i="14"/>
  <c r="U127" i="14" s="1"/>
  <c r="T126" i="14"/>
  <c r="T127" i="14" s="1"/>
  <c r="S126" i="14"/>
  <c r="R126" i="14"/>
  <c r="R127" i="14" s="1"/>
  <c r="Q126" i="14"/>
  <c r="Q127" i="14" s="1"/>
  <c r="P126" i="14"/>
  <c r="J126" i="14"/>
  <c r="G126" i="14"/>
  <c r="AE125" i="14"/>
  <c r="I125" i="14"/>
  <c r="F125" i="14"/>
  <c r="AE124" i="14"/>
  <c r="I124" i="14"/>
  <c r="F124" i="14"/>
  <c r="AE123" i="14"/>
  <c r="I123" i="14"/>
  <c r="F123" i="14"/>
  <c r="AE122" i="14"/>
  <c r="I122" i="14"/>
  <c r="F122" i="14"/>
  <c r="AE121" i="14"/>
  <c r="I121" i="14"/>
  <c r="F121" i="14"/>
  <c r="AE120" i="14"/>
  <c r="I120" i="14"/>
  <c r="F120" i="14"/>
  <c r="AE119" i="14"/>
  <c r="I119" i="14"/>
  <c r="F119" i="14"/>
  <c r="AE118" i="14"/>
  <c r="I118" i="14"/>
  <c r="F118" i="14"/>
  <c r="AE117" i="14"/>
  <c r="I117" i="14"/>
  <c r="F117" i="14"/>
  <c r="AE116" i="14"/>
  <c r="I116" i="14"/>
  <c r="I126" i="14" s="1"/>
  <c r="F116" i="14"/>
  <c r="AE115" i="14"/>
  <c r="I115" i="14"/>
  <c r="F115" i="14"/>
  <c r="F126" i="14" s="1"/>
  <c r="AE114" i="14"/>
  <c r="I114" i="14"/>
  <c r="F114" i="14"/>
  <c r="Z112" i="14"/>
  <c r="R112" i="14"/>
  <c r="AD111" i="14"/>
  <c r="AD112" i="14" s="1"/>
  <c r="AC111" i="14"/>
  <c r="AC112" i="14" s="1"/>
  <c r="AB111" i="14"/>
  <c r="AB112" i="14" s="1"/>
  <c r="AA111" i="14"/>
  <c r="AA112" i="14" s="1"/>
  <c r="Z111" i="14"/>
  <c r="Y111" i="14"/>
  <c r="Y112" i="14" s="1"/>
  <c r="X111" i="14"/>
  <c r="X112" i="14" s="1"/>
  <c r="W111" i="14"/>
  <c r="W112" i="14" s="1"/>
  <c r="V111" i="14"/>
  <c r="V112" i="14" s="1"/>
  <c r="U111" i="14"/>
  <c r="U112" i="14" s="1"/>
  <c r="T111" i="14"/>
  <c r="T112" i="14" s="1"/>
  <c r="S111" i="14"/>
  <c r="S112" i="14" s="1"/>
  <c r="R111" i="14"/>
  <c r="Q111" i="14"/>
  <c r="Q112" i="14" s="1"/>
  <c r="P111" i="14"/>
  <c r="P112" i="14" s="1"/>
  <c r="J111" i="14"/>
  <c r="G111" i="14"/>
  <c r="AE110" i="14"/>
  <c r="I110" i="14"/>
  <c r="F110" i="14"/>
  <c r="AE109" i="14"/>
  <c r="I109" i="14"/>
  <c r="F109" i="14"/>
  <c r="AE108" i="14"/>
  <c r="I108" i="14"/>
  <c r="F108" i="14"/>
  <c r="AE107" i="14"/>
  <c r="I107" i="14"/>
  <c r="F107" i="14"/>
  <c r="AE106" i="14"/>
  <c r="I106" i="14"/>
  <c r="F106" i="14"/>
  <c r="AE105" i="14"/>
  <c r="I105" i="14"/>
  <c r="F105" i="14"/>
  <c r="AE104" i="14"/>
  <c r="I104" i="14"/>
  <c r="F104" i="14"/>
  <c r="AE103" i="14"/>
  <c r="I103" i="14"/>
  <c r="F103" i="14"/>
  <c r="AE102" i="14"/>
  <c r="I102" i="14"/>
  <c r="F102" i="14"/>
  <c r="AE101" i="14"/>
  <c r="AE111" i="14" s="1"/>
  <c r="AE112" i="14" s="1"/>
  <c r="I101" i="14"/>
  <c r="F101" i="14"/>
  <c r="AE100" i="14"/>
  <c r="I100" i="14"/>
  <c r="F100" i="14"/>
  <c r="AE99" i="14"/>
  <c r="I99" i="14"/>
  <c r="I111" i="14" s="1"/>
  <c r="F99" i="14"/>
  <c r="T97" i="14"/>
  <c r="AD96" i="14"/>
  <c r="AD97" i="14" s="1"/>
  <c r="AC96" i="14"/>
  <c r="AC97" i="14" s="1"/>
  <c r="AB96" i="14"/>
  <c r="AB97" i="14" s="1"/>
  <c r="AA96" i="14"/>
  <c r="AA97" i="14" s="1"/>
  <c r="Z96" i="14"/>
  <c r="Z97" i="14" s="1"/>
  <c r="Y96" i="14"/>
  <c r="Y97" i="14" s="1"/>
  <c r="X96" i="14"/>
  <c r="X97" i="14" s="1"/>
  <c r="W96" i="14"/>
  <c r="W97" i="14" s="1"/>
  <c r="V96" i="14"/>
  <c r="V97" i="14" s="1"/>
  <c r="U96" i="14"/>
  <c r="U97" i="14" s="1"/>
  <c r="T96" i="14"/>
  <c r="S96" i="14"/>
  <c r="S97" i="14" s="1"/>
  <c r="R96" i="14"/>
  <c r="R97" i="14" s="1"/>
  <c r="Q96" i="14"/>
  <c r="Q97" i="14" s="1"/>
  <c r="P96" i="14"/>
  <c r="P97" i="14" s="1"/>
  <c r="J96" i="14"/>
  <c r="G96" i="14"/>
  <c r="AE95" i="14"/>
  <c r="I95" i="14"/>
  <c r="F95" i="14"/>
  <c r="AE94" i="14"/>
  <c r="I94" i="14"/>
  <c r="F94" i="14"/>
  <c r="AE93" i="14"/>
  <c r="I93" i="14"/>
  <c r="F93" i="14"/>
  <c r="AE92" i="14"/>
  <c r="I92" i="14"/>
  <c r="F92" i="14"/>
  <c r="AE91" i="14"/>
  <c r="I91" i="14"/>
  <c r="F91" i="14"/>
  <c r="AE90" i="14"/>
  <c r="I90" i="14"/>
  <c r="F90" i="14"/>
  <c r="AE89" i="14"/>
  <c r="I89" i="14"/>
  <c r="F89" i="14"/>
  <c r="AE88" i="14"/>
  <c r="I88" i="14"/>
  <c r="F88" i="14"/>
  <c r="AE87" i="14"/>
  <c r="I87" i="14"/>
  <c r="F87" i="14"/>
  <c r="AE86" i="14"/>
  <c r="I86" i="14"/>
  <c r="F86" i="14"/>
  <c r="AE85" i="14"/>
  <c r="I85" i="14"/>
  <c r="F85" i="14"/>
  <c r="AE84" i="14"/>
  <c r="AE96" i="14" s="1"/>
  <c r="AE97" i="14" s="1"/>
  <c r="I84" i="14"/>
  <c r="F84" i="14"/>
  <c r="F96" i="14" s="1"/>
  <c r="Q82" i="14"/>
  <c r="AD81" i="14"/>
  <c r="AD82" i="14" s="1"/>
  <c r="AC81" i="14"/>
  <c r="AC82" i="14" s="1"/>
  <c r="AB81" i="14"/>
  <c r="AB82" i="14" s="1"/>
  <c r="AA81" i="14"/>
  <c r="AA82" i="14" s="1"/>
  <c r="Z81" i="14"/>
  <c r="Z82" i="14" s="1"/>
  <c r="Y81" i="14"/>
  <c r="Y82" i="14" s="1"/>
  <c r="X81" i="14"/>
  <c r="X82" i="14" s="1"/>
  <c r="W81" i="14"/>
  <c r="W82" i="14" s="1"/>
  <c r="V81" i="14"/>
  <c r="V82" i="14" s="1"/>
  <c r="U81" i="14"/>
  <c r="U82" i="14" s="1"/>
  <c r="T81" i="14"/>
  <c r="T82" i="14" s="1"/>
  <c r="S81" i="14"/>
  <c r="S82" i="14" s="1"/>
  <c r="R81" i="14"/>
  <c r="R82" i="14" s="1"/>
  <c r="Q81" i="14"/>
  <c r="P81" i="14"/>
  <c r="P82" i="14" s="1"/>
  <c r="J81" i="14"/>
  <c r="G81" i="14"/>
  <c r="AE80" i="14"/>
  <c r="I80" i="14"/>
  <c r="F80" i="14"/>
  <c r="AE79" i="14"/>
  <c r="I79" i="14"/>
  <c r="F79" i="14"/>
  <c r="AE78" i="14"/>
  <c r="I78" i="14"/>
  <c r="F78" i="14"/>
  <c r="AE77" i="14"/>
  <c r="I77" i="14"/>
  <c r="F77" i="14"/>
  <c r="AE76" i="14"/>
  <c r="I76" i="14"/>
  <c r="F76" i="14"/>
  <c r="AE75" i="14"/>
  <c r="I75" i="14"/>
  <c r="F75" i="14"/>
  <c r="AE74" i="14"/>
  <c r="I74" i="14"/>
  <c r="F74" i="14"/>
  <c r="AE73" i="14"/>
  <c r="I73" i="14"/>
  <c r="F73" i="14"/>
  <c r="AE72" i="14"/>
  <c r="I72" i="14"/>
  <c r="F72" i="14"/>
  <c r="AE71" i="14"/>
  <c r="I71" i="14"/>
  <c r="F71" i="14"/>
  <c r="AE70" i="14"/>
  <c r="I70" i="14"/>
  <c r="F70" i="14"/>
  <c r="AE69" i="14"/>
  <c r="AE81" i="14" s="1"/>
  <c r="AE82" i="14" s="1"/>
  <c r="I69" i="14"/>
  <c r="F69" i="14"/>
  <c r="X67" i="14"/>
  <c r="U67" i="14"/>
  <c r="S67" i="14"/>
  <c r="P67" i="14"/>
  <c r="AD66" i="14"/>
  <c r="AD67" i="14" s="1"/>
  <c r="AC66" i="14"/>
  <c r="AC67" i="14" s="1"/>
  <c r="AB66" i="14"/>
  <c r="AB67" i="14" s="1"/>
  <c r="AA66" i="14"/>
  <c r="AA67" i="14" s="1"/>
  <c r="Z66" i="14"/>
  <c r="Z67" i="14" s="1"/>
  <c r="Y66" i="14"/>
  <c r="Y67" i="14" s="1"/>
  <c r="X66" i="14"/>
  <c r="W66" i="14"/>
  <c r="W67" i="14" s="1"/>
  <c r="V66" i="14"/>
  <c r="V67" i="14" s="1"/>
  <c r="U66" i="14"/>
  <c r="T66" i="14"/>
  <c r="T67" i="14" s="1"/>
  <c r="S66" i="14"/>
  <c r="R66" i="14"/>
  <c r="R67" i="14" s="1"/>
  <c r="Q66" i="14"/>
  <c r="Q67" i="14" s="1"/>
  <c r="P66" i="14"/>
  <c r="J66" i="14"/>
  <c r="G66" i="14"/>
  <c r="AE65" i="14"/>
  <c r="I65" i="14"/>
  <c r="F65" i="14"/>
  <c r="AE64" i="14"/>
  <c r="I64" i="14"/>
  <c r="F64" i="14"/>
  <c r="AE63" i="14"/>
  <c r="I63" i="14"/>
  <c r="F63" i="14"/>
  <c r="AE62" i="14"/>
  <c r="I62" i="14"/>
  <c r="F62" i="14"/>
  <c r="AE61" i="14"/>
  <c r="I61" i="14"/>
  <c r="F61" i="14"/>
  <c r="AE60" i="14"/>
  <c r="I60" i="14"/>
  <c r="F60" i="14"/>
  <c r="AE59" i="14"/>
  <c r="I59" i="14"/>
  <c r="F59" i="14"/>
  <c r="AE58" i="14"/>
  <c r="I58" i="14"/>
  <c r="F58" i="14"/>
  <c r="AE57" i="14"/>
  <c r="I57" i="14"/>
  <c r="F57" i="14"/>
  <c r="AE56" i="14"/>
  <c r="I56" i="14"/>
  <c r="F56" i="14"/>
  <c r="AE55" i="14"/>
  <c r="I55" i="14"/>
  <c r="F55" i="14"/>
  <c r="F66" i="14" s="1"/>
  <c r="AE54" i="14"/>
  <c r="AE66" i="14" s="1"/>
  <c r="AE67" i="14" s="1"/>
  <c r="O54" i="14"/>
  <c r="I54" i="14"/>
  <c r="F54" i="14"/>
  <c r="D54" i="14"/>
  <c r="O50" i="14"/>
  <c r="B50" i="14"/>
  <c r="B35" i="14"/>
  <c r="K34" i="14"/>
  <c r="B32" i="14"/>
  <c r="B28" i="14"/>
  <c r="B26" i="14"/>
  <c r="B24" i="14"/>
  <c r="B22" i="14"/>
  <c r="B20" i="14"/>
  <c r="H19" i="14"/>
  <c r="O16" i="14"/>
  <c r="B16" i="14"/>
  <c r="AE13" i="14"/>
  <c r="AE12" i="14"/>
  <c r="AE11" i="14"/>
  <c r="AE10" i="14"/>
  <c r="AE9" i="14"/>
  <c r="J9" i="14"/>
  <c r="AE8" i="14"/>
  <c r="AE7" i="14"/>
  <c r="AE6" i="14"/>
  <c r="AE5" i="14"/>
  <c r="O3" i="14"/>
  <c r="B3" i="14"/>
  <c r="W157" i="13"/>
  <c r="Q157" i="13"/>
  <c r="AD156" i="13"/>
  <c r="AD157" i="13" s="1"/>
  <c r="AC156" i="13"/>
  <c r="AC157" i="13" s="1"/>
  <c r="AB156" i="13"/>
  <c r="AB157" i="13" s="1"/>
  <c r="AA156" i="13"/>
  <c r="AA157" i="13" s="1"/>
  <c r="Z156" i="13"/>
  <c r="Z157" i="13" s="1"/>
  <c r="Y156" i="13"/>
  <c r="Y157" i="13" s="1"/>
  <c r="X156" i="13"/>
  <c r="X157" i="13" s="1"/>
  <c r="W156" i="13"/>
  <c r="V156" i="13"/>
  <c r="V157" i="13" s="1"/>
  <c r="U156" i="13"/>
  <c r="U157" i="13" s="1"/>
  <c r="T156" i="13"/>
  <c r="T157" i="13" s="1"/>
  <c r="S156" i="13"/>
  <c r="S157" i="13" s="1"/>
  <c r="R156" i="13"/>
  <c r="R157" i="13" s="1"/>
  <c r="Q156" i="13"/>
  <c r="P156" i="13"/>
  <c r="P157" i="13" s="1"/>
  <c r="J156" i="13"/>
  <c r="G156" i="13"/>
  <c r="AE155" i="13"/>
  <c r="I155" i="13"/>
  <c r="F155" i="13"/>
  <c r="AE154" i="13"/>
  <c r="I154" i="13"/>
  <c r="F154" i="13"/>
  <c r="AE153" i="13"/>
  <c r="I153" i="13"/>
  <c r="F153" i="13"/>
  <c r="AE152" i="13"/>
  <c r="I152" i="13"/>
  <c r="F152" i="13"/>
  <c r="AE151" i="13"/>
  <c r="I151" i="13"/>
  <c r="F151" i="13"/>
  <c r="AE150" i="13"/>
  <c r="I150" i="13"/>
  <c r="F150" i="13"/>
  <c r="AE149" i="13"/>
  <c r="I149" i="13"/>
  <c r="F149" i="13"/>
  <c r="AE148" i="13"/>
  <c r="I148" i="13"/>
  <c r="F148" i="13"/>
  <c r="AE147" i="13"/>
  <c r="AE156" i="13" s="1"/>
  <c r="AE157" i="13" s="1"/>
  <c r="I147" i="13"/>
  <c r="F147" i="13"/>
  <c r="AE146" i="13"/>
  <c r="I146" i="13"/>
  <c r="F146" i="13"/>
  <c r="AE145" i="13"/>
  <c r="I145" i="13"/>
  <c r="F145" i="13"/>
  <c r="AE144" i="13"/>
  <c r="I144" i="13"/>
  <c r="I156" i="13" s="1"/>
  <c r="F144" i="13"/>
  <c r="AA142" i="13"/>
  <c r="X142" i="13"/>
  <c r="R142" i="13"/>
  <c r="P142" i="13"/>
  <c r="AD141" i="13"/>
  <c r="AD142" i="13" s="1"/>
  <c r="AC141" i="13"/>
  <c r="AC142" i="13" s="1"/>
  <c r="AB141" i="13"/>
  <c r="AB142" i="13" s="1"/>
  <c r="AA141" i="13"/>
  <c r="Z141" i="13"/>
  <c r="Z142" i="13" s="1"/>
  <c r="Y141" i="13"/>
  <c r="Y142" i="13" s="1"/>
  <c r="X141" i="13"/>
  <c r="W141" i="13"/>
  <c r="W142" i="13" s="1"/>
  <c r="V141" i="13"/>
  <c r="V142" i="13" s="1"/>
  <c r="U141" i="13"/>
  <c r="U142" i="13" s="1"/>
  <c r="T141" i="13"/>
  <c r="T142" i="13" s="1"/>
  <c r="S141" i="13"/>
  <c r="S142" i="13" s="1"/>
  <c r="R141" i="13"/>
  <c r="Q141" i="13"/>
  <c r="Q142" i="13" s="1"/>
  <c r="P141" i="13"/>
  <c r="J141" i="13"/>
  <c r="G141" i="13"/>
  <c r="AE140" i="13"/>
  <c r="I140" i="13"/>
  <c r="F140" i="13"/>
  <c r="AE139" i="13"/>
  <c r="I139" i="13"/>
  <c r="F139" i="13"/>
  <c r="AE138" i="13"/>
  <c r="I138" i="13"/>
  <c r="F138" i="13"/>
  <c r="AE137" i="13"/>
  <c r="I137" i="13"/>
  <c r="F137" i="13"/>
  <c r="AE136" i="13"/>
  <c r="I136" i="13"/>
  <c r="F136" i="13"/>
  <c r="AE135" i="13"/>
  <c r="I135" i="13"/>
  <c r="F135" i="13"/>
  <c r="AE134" i="13"/>
  <c r="I134" i="13"/>
  <c r="F134" i="13"/>
  <c r="AE133" i="13"/>
  <c r="I133" i="13"/>
  <c r="F133" i="13"/>
  <c r="AE132" i="13"/>
  <c r="I132" i="13"/>
  <c r="F132" i="13"/>
  <c r="AE131" i="13"/>
  <c r="I131" i="13"/>
  <c r="F131" i="13"/>
  <c r="AE130" i="13"/>
  <c r="I130" i="13"/>
  <c r="F130" i="13"/>
  <c r="AE129" i="13"/>
  <c r="I129" i="13"/>
  <c r="F129" i="13"/>
  <c r="Z127" i="13"/>
  <c r="Q127" i="13"/>
  <c r="AD126" i="13"/>
  <c r="AD127" i="13" s="1"/>
  <c r="AC126" i="13"/>
  <c r="AC127" i="13" s="1"/>
  <c r="AB126" i="13"/>
  <c r="AB127" i="13" s="1"/>
  <c r="AA126" i="13"/>
  <c r="AA127" i="13" s="1"/>
  <c r="Z126" i="13"/>
  <c r="Y126" i="13"/>
  <c r="Y127" i="13" s="1"/>
  <c r="X126" i="13"/>
  <c r="X127" i="13" s="1"/>
  <c r="W126" i="13"/>
  <c r="W127" i="13" s="1"/>
  <c r="V126" i="13"/>
  <c r="V127" i="13" s="1"/>
  <c r="U126" i="13"/>
  <c r="U127" i="13" s="1"/>
  <c r="T126" i="13"/>
  <c r="T127" i="13" s="1"/>
  <c r="S126" i="13"/>
  <c r="S127" i="13" s="1"/>
  <c r="R126" i="13"/>
  <c r="R127" i="13" s="1"/>
  <c r="Q126" i="13"/>
  <c r="P126" i="13"/>
  <c r="P127" i="13" s="1"/>
  <c r="J126" i="13"/>
  <c r="G126" i="13"/>
  <c r="AE125" i="13"/>
  <c r="I125" i="13"/>
  <c r="F125" i="13"/>
  <c r="AE124" i="13"/>
  <c r="I124" i="13"/>
  <c r="F124" i="13"/>
  <c r="AE123" i="13"/>
  <c r="I123" i="13"/>
  <c r="F123" i="13"/>
  <c r="AE122" i="13"/>
  <c r="I122" i="13"/>
  <c r="F122" i="13"/>
  <c r="AE121" i="13"/>
  <c r="I121" i="13"/>
  <c r="F121" i="13"/>
  <c r="AE120" i="13"/>
  <c r="I120" i="13"/>
  <c r="F120" i="13"/>
  <c r="AE119" i="13"/>
  <c r="I119" i="13"/>
  <c r="F119" i="13"/>
  <c r="AE118" i="13"/>
  <c r="I118" i="13"/>
  <c r="F118" i="13"/>
  <c r="AE117" i="13"/>
  <c r="I117" i="13"/>
  <c r="F117" i="13"/>
  <c r="AE116" i="13"/>
  <c r="I116" i="13"/>
  <c r="F116" i="13"/>
  <c r="AE115" i="13"/>
  <c r="I115" i="13"/>
  <c r="F115" i="13"/>
  <c r="AE114" i="13"/>
  <c r="I114" i="13"/>
  <c r="I126" i="13" s="1"/>
  <c r="F114" i="13"/>
  <c r="AB112" i="13"/>
  <c r="T112" i="13"/>
  <c r="AD111" i="13"/>
  <c r="AD112" i="13" s="1"/>
  <c r="AC111" i="13"/>
  <c r="AC112" i="13" s="1"/>
  <c r="AB111" i="13"/>
  <c r="AA111" i="13"/>
  <c r="AA112" i="13" s="1"/>
  <c r="Z111" i="13"/>
  <c r="Z112" i="13" s="1"/>
  <c r="Y111" i="13"/>
  <c r="Y112" i="13" s="1"/>
  <c r="X111" i="13"/>
  <c r="X112" i="13" s="1"/>
  <c r="W111" i="13"/>
  <c r="W112" i="13" s="1"/>
  <c r="V111" i="13"/>
  <c r="V112" i="13" s="1"/>
  <c r="U111" i="13"/>
  <c r="U112" i="13" s="1"/>
  <c r="T111" i="13"/>
  <c r="S111" i="13"/>
  <c r="S112" i="13" s="1"/>
  <c r="R111" i="13"/>
  <c r="R112" i="13" s="1"/>
  <c r="Q111" i="13"/>
  <c r="Q112" i="13" s="1"/>
  <c r="P111" i="13"/>
  <c r="P112" i="13" s="1"/>
  <c r="J111" i="13"/>
  <c r="G111" i="13"/>
  <c r="AE110" i="13"/>
  <c r="I110" i="13"/>
  <c r="F110" i="13"/>
  <c r="AE109" i="13"/>
  <c r="I109" i="13"/>
  <c r="F109" i="13"/>
  <c r="AE108" i="13"/>
  <c r="I108" i="13"/>
  <c r="F108" i="13"/>
  <c r="AE107" i="13"/>
  <c r="I107" i="13"/>
  <c r="F107" i="13"/>
  <c r="AE106" i="13"/>
  <c r="I106" i="13"/>
  <c r="F106" i="13"/>
  <c r="AE105" i="13"/>
  <c r="I105" i="13"/>
  <c r="F105" i="13"/>
  <c r="AE104" i="13"/>
  <c r="I104" i="13"/>
  <c r="F104" i="13"/>
  <c r="F111" i="13" s="1"/>
  <c r="AE103" i="13"/>
  <c r="I103" i="13"/>
  <c r="F103" i="13"/>
  <c r="AE102" i="13"/>
  <c r="I102" i="13"/>
  <c r="F102" i="13"/>
  <c r="AE101" i="13"/>
  <c r="I101" i="13"/>
  <c r="I111" i="13" s="1"/>
  <c r="F101" i="13"/>
  <c r="AE100" i="13"/>
  <c r="I100" i="13"/>
  <c r="F100" i="13"/>
  <c r="AE99" i="13"/>
  <c r="AE111" i="13" s="1"/>
  <c r="AE112" i="13" s="1"/>
  <c r="I99" i="13"/>
  <c r="F99" i="13"/>
  <c r="AC97" i="13"/>
  <c r="AD96" i="13"/>
  <c r="AD97" i="13" s="1"/>
  <c r="AC96" i="13"/>
  <c r="AB96" i="13"/>
  <c r="AB97" i="13" s="1"/>
  <c r="AA96" i="13"/>
  <c r="AA97" i="13" s="1"/>
  <c r="Z96" i="13"/>
  <c r="Z97" i="13" s="1"/>
  <c r="Y96" i="13"/>
  <c r="Y97" i="13" s="1"/>
  <c r="X96" i="13"/>
  <c r="X97" i="13" s="1"/>
  <c r="W96" i="13"/>
  <c r="W97" i="13" s="1"/>
  <c r="V96" i="13"/>
  <c r="V97" i="13" s="1"/>
  <c r="U96" i="13"/>
  <c r="U97" i="13" s="1"/>
  <c r="T96" i="13"/>
  <c r="T97" i="13" s="1"/>
  <c r="S96" i="13"/>
  <c r="S97" i="13" s="1"/>
  <c r="R96" i="13"/>
  <c r="R97" i="13" s="1"/>
  <c r="Q96" i="13"/>
  <c r="Q97" i="13" s="1"/>
  <c r="P96" i="13"/>
  <c r="P97" i="13" s="1"/>
  <c r="J96" i="13"/>
  <c r="G96" i="13"/>
  <c r="AE95" i="13"/>
  <c r="I95" i="13"/>
  <c r="F95" i="13"/>
  <c r="AE94" i="13"/>
  <c r="I94" i="13"/>
  <c r="F94" i="13"/>
  <c r="AE93" i="13"/>
  <c r="I93" i="13"/>
  <c r="F93" i="13"/>
  <c r="AE92" i="13"/>
  <c r="I92" i="13"/>
  <c r="F92" i="13"/>
  <c r="AE91" i="13"/>
  <c r="I91" i="13"/>
  <c r="F91" i="13"/>
  <c r="AE90" i="13"/>
  <c r="I90" i="13"/>
  <c r="F90" i="13"/>
  <c r="AE89" i="13"/>
  <c r="I89" i="13"/>
  <c r="F89" i="13"/>
  <c r="AE88" i="13"/>
  <c r="I88" i="13"/>
  <c r="I96" i="13" s="1"/>
  <c r="F88" i="13"/>
  <c r="AE87" i="13"/>
  <c r="I87" i="13"/>
  <c r="F87" i="13"/>
  <c r="AE86" i="13"/>
  <c r="AE96" i="13" s="1"/>
  <c r="AE97" i="13" s="1"/>
  <c r="I86" i="13"/>
  <c r="F86" i="13"/>
  <c r="AE85" i="13"/>
  <c r="I85" i="13"/>
  <c r="F85" i="13"/>
  <c r="AE84" i="13"/>
  <c r="I84" i="13"/>
  <c r="F84" i="13"/>
  <c r="F96" i="13" s="1"/>
  <c r="X82" i="13"/>
  <c r="AE81" i="13"/>
  <c r="AE82" i="13" s="1"/>
  <c r="AD81" i="13"/>
  <c r="AD82" i="13" s="1"/>
  <c r="AC81" i="13"/>
  <c r="AC82" i="13" s="1"/>
  <c r="AB81" i="13"/>
  <c r="AB82" i="13" s="1"/>
  <c r="AA81" i="13"/>
  <c r="AA82" i="13" s="1"/>
  <c r="Z81" i="13"/>
  <c r="Z82" i="13" s="1"/>
  <c r="Y81" i="13"/>
  <c r="Y82" i="13" s="1"/>
  <c r="X81" i="13"/>
  <c r="W81" i="13"/>
  <c r="W82" i="13" s="1"/>
  <c r="V81" i="13"/>
  <c r="V82" i="13" s="1"/>
  <c r="U81" i="13"/>
  <c r="U82" i="13" s="1"/>
  <c r="T81" i="13"/>
  <c r="T82" i="13" s="1"/>
  <c r="S81" i="13"/>
  <c r="S82" i="13" s="1"/>
  <c r="R81" i="13"/>
  <c r="R82" i="13" s="1"/>
  <c r="Q81" i="13"/>
  <c r="Q82" i="13" s="1"/>
  <c r="P81" i="13"/>
  <c r="P82" i="13" s="1"/>
  <c r="J81" i="13"/>
  <c r="G81" i="13"/>
  <c r="AE80" i="13"/>
  <c r="I80" i="13"/>
  <c r="F80" i="13"/>
  <c r="AE79" i="13"/>
  <c r="I79" i="13"/>
  <c r="F79" i="13"/>
  <c r="AE78" i="13"/>
  <c r="I78" i="13"/>
  <c r="F78" i="13"/>
  <c r="AE77" i="13"/>
  <c r="I77" i="13"/>
  <c r="F77" i="13"/>
  <c r="AE76" i="13"/>
  <c r="I76" i="13"/>
  <c r="F76" i="13"/>
  <c r="AE75" i="13"/>
  <c r="I75" i="13"/>
  <c r="F75" i="13"/>
  <c r="AE74" i="13"/>
  <c r="I74" i="13"/>
  <c r="F74" i="13"/>
  <c r="AE73" i="13"/>
  <c r="I73" i="13"/>
  <c r="F73" i="13"/>
  <c r="AE72" i="13"/>
  <c r="I72" i="13"/>
  <c r="F72" i="13"/>
  <c r="AE71" i="13"/>
  <c r="I71" i="13"/>
  <c r="F71" i="13"/>
  <c r="AE70" i="13"/>
  <c r="I70" i="13"/>
  <c r="F70" i="13"/>
  <c r="AE69" i="13"/>
  <c r="I69" i="13"/>
  <c r="F69" i="13"/>
  <c r="F81" i="13" s="1"/>
  <c r="R67" i="13"/>
  <c r="Q67" i="13"/>
  <c r="AD66" i="13"/>
  <c r="AD67" i="13" s="1"/>
  <c r="AC66" i="13"/>
  <c r="AC67" i="13" s="1"/>
  <c r="AB66" i="13"/>
  <c r="AB67" i="13" s="1"/>
  <c r="AA66" i="13"/>
  <c r="AA67" i="13" s="1"/>
  <c r="Z66" i="13"/>
  <c r="Z67" i="13" s="1"/>
  <c r="Y66" i="13"/>
  <c r="Y67" i="13" s="1"/>
  <c r="X66" i="13"/>
  <c r="X67" i="13" s="1"/>
  <c r="W66" i="13"/>
  <c r="W67" i="13" s="1"/>
  <c r="V66" i="13"/>
  <c r="V67" i="13" s="1"/>
  <c r="U66" i="13"/>
  <c r="U67" i="13" s="1"/>
  <c r="T66" i="13"/>
  <c r="T67" i="13" s="1"/>
  <c r="S66" i="13"/>
  <c r="S67" i="13" s="1"/>
  <c r="R66" i="13"/>
  <c r="Q66" i="13"/>
  <c r="P66" i="13"/>
  <c r="P67" i="13" s="1"/>
  <c r="J66" i="13"/>
  <c r="G66" i="13"/>
  <c r="AE65" i="13"/>
  <c r="I65" i="13"/>
  <c r="F65" i="13"/>
  <c r="AE64" i="13"/>
  <c r="I64" i="13"/>
  <c r="F64" i="13"/>
  <c r="AE63" i="13"/>
  <c r="I63" i="13"/>
  <c r="F63" i="13"/>
  <c r="AE62" i="13"/>
  <c r="I62" i="13"/>
  <c r="F62" i="13"/>
  <c r="AE61" i="13"/>
  <c r="I61" i="13"/>
  <c r="F61" i="13"/>
  <c r="AE60" i="13"/>
  <c r="I60" i="13"/>
  <c r="F60" i="13"/>
  <c r="AE59" i="13"/>
  <c r="I59" i="13"/>
  <c r="F59" i="13"/>
  <c r="AE58" i="13"/>
  <c r="I58" i="13"/>
  <c r="F58" i="13"/>
  <c r="AE57" i="13"/>
  <c r="I57" i="13"/>
  <c r="F57" i="13"/>
  <c r="AE56" i="13"/>
  <c r="I56" i="13"/>
  <c r="F56" i="13"/>
  <c r="AE55" i="13"/>
  <c r="I55" i="13"/>
  <c r="F55" i="13"/>
  <c r="AE54" i="13"/>
  <c r="AE66" i="13" s="1"/>
  <c r="AE67" i="13" s="1"/>
  <c r="O54" i="13"/>
  <c r="I54" i="13"/>
  <c r="F54" i="13"/>
  <c r="D54" i="13"/>
  <c r="D55" i="13" s="1"/>
  <c r="C54" i="13"/>
  <c r="B54" i="13"/>
  <c r="O50" i="13"/>
  <c r="B50" i="13"/>
  <c r="B37" i="13"/>
  <c r="B39" i="13" s="1"/>
  <c r="B41" i="13" s="1"/>
  <c r="B43" i="13" s="1"/>
  <c r="B45" i="13" s="1"/>
  <c r="B35" i="13"/>
  <c r="K34" i="13"/>
  <c r="B32" i="13"/>
  <c r="B28" i="13"/>
  <c r="B26" i="13"/>
  <c r="B24" i="13"/>
  <c r="B22" i="13"/>
  <c r="B20" i="13"/>
  <c r="H19" i="13"/>
  <c r="O16" i="13"/>
  <c r="B16" i="13"/>
  <c r="AE13" i="13"/>
  <c r="AE12" i="13"/>
  <c r="AE11" i="13"/>
  <c r="AE10" i="13"/>
  <c r="AE9" i="13"/>
  <c r="J9" i="13"/>
  <c r="AE8" i="13"/>
  <c r="AE7" i="13"/>
  <c r="AE6" i="13"/>
  <c r="AE5" i="13"/>
  <c r="O3" i="13"/>
  <c r="B3" i="13"/>
  <c r="Z157" i="12"/>
  <c r="R157" i="12"/>
  <c r="Q157" i="12"/>
  <c r="AD156" i="12"/>
  <c r="AD157" i="12" s="1"/>
  <c r="AC156" i="12"/>
  <c r="AC157" i="12" s="1"/>
  <c r="AB156" i="12"/>
  <c r="AB157" i="12" s="1"/>
  <c r="AA156" i="12"/>
  <c r="AA157" i="12" s="1"/>
  <c r="Z156" i="12"/>
  <c r="Y156" i="12"/>
  <c r="Y157" i="12" s="1"/>
  <c r="X156" i="12"/>
  <c r="X157" i="12" s="1"/>
  <c r="W156" i="12"/>
  <c r="W157" i="12" s="1"/>
  <c r="V156" i="12"/>
  <c r="V157" i="12" s="1"/>
  <c r="U156" i="12"/>
  <c r="U157" i="12" s="1"/>
  <c r="T156" i="12"/>
  <c r="T157" i="12" s="1"/>
  <c r="S156" i="12"/>
  <c r="S157" i="12" s="1"/>
  <c r="R156" i="12"/>
  <c r="Q156" i="12"/>
  <c r="P156" i="12"/>
  <c r="P157" i="12" s="1"/>
  <c r="J156" i="12"/>
  <c r="G156" i="12"/>
  <c r="AE155" i="12"/>
  <c r="I155" i="12"/>
  <c r="F155" i="12"/>
  <c r="AE154" i="12"/>
  <c r="I154" i="12"/>
  <c r="F154" i="12"/>
  <c r="AE153" i="12"/>
  <c r="I153" i="12"/>
  <c r="F153" i="12"/>
  <c r="AE152" i="12"/>
  <c r="I152" i="12"/>
  <c r="F152" i="12"/>
  <c r="AE151" i="12"/>
  <c r="I151" i="12"/>
  <c r="F151" i="12"/>
  <c r="AE150" i="12"/>
  <c r="I150" i="12"/>
  <c r="F150" i="12"/>
  <c r="AE149" i="12"/>
  <c r="I149" i="12"/>
  <c r="F149" i="12"/>
  <c r="AE148" i="12"/>
  <c r="I148" i="12"/>
  <c r="F148" i="12"/>
  <c r="AE147" i="12"/>
  <c r="I147" i="12"/>
  <c r="F147" i="12"/>
  <c r="AE146" i="12"/>
  <c r="I146" i="12"/>
  <c r="F146" i="12"/>
  <c r="AE145" i="12"/>
  <c r="I145" i="12"/>
  <c r="F145" i="12"/>
  <c r="AE144" i="12"/>
  <c r="I144" i="12"/>
  <c r="F144" i="12"/>
  <c r="AA142" i="12"/>
  <c r="R142" i="12"/>
  <c r="AD141" i="12"/>
  <c r="AD142" i="12" s="1"/>
  <c r="AC141" i="12"/>
  <c r="AC142" i="12" s="1"/>
  <c r="AB141" i="12"/>
  <c r="AB142" i="12" s="1"/>
  <c r="AA141" i="12"/>
  <c r="Z141" i="12"/>
  <c r="Z142" i="12" s="1"/>
  <c r="Y141" i="12"/>
  <c r="Y142" i="12" s="1"/>
  <c r="X141" i="12"/>
  <c r="X142" i="12" s="1"/>
  <c r="W141" i="12"/>
  <c r="W142" i="12" s="1"/>
  <c r="V141" i="12"/>
  <c r="V142" i="12" s="1"/>
  <c r="U141" i="12"/>
  <c r="U142" i="12" s="1"/>
  <c r="T141" i="12"/>
  <c r="T142" i="12" s="1"/>
  <c r="S141" i="12"/>
  <c r="S142" i="12" s="1"/>
  <c r="R141" i="12"/>
  <c r="Q141" i="12"/>
  <c r="Q142" i="12" s="1"/>
  <c r="P141" i="12"/>
  <c r="P142" i="12" s="1"/>
  <c r="J141" i="12"/>
  <c r="G141" i="12"/>
  <c r="AE140" i="12"/>
  <c r="I140" i="12"/>
  <c r="F140" i="12"/>
  <c r="AE139" i="12"/>
  <c r="I139" i="12"/>
  <c r="F139" i="12"/>
  <c r="AE138" i="12"/>
  <c r="I138" i="12"/>
  <c r="F138" i="12"/>
  <c r="AE137" i="12"/>
  <c r="I137" i="12"/>
  <c r="F137" i="12"/>
  <c r="AE136" i="12"/>
  <c r="I136" i="12"/>
  <c r="F136" i="12"/>
  <c r="AE135" i="12"/>
  <c r="I135" i="12"/>
  <c r="F135" i="12"/>
  <c r="AE134" i="12"/>
  <c r="I134" i="12"/>
  <c r="F134" i="12"/>
  <c r="F141" i="12" s="1"/>
  <c r="AE133" i="12"/>
  <c r="I133" i="12"/>
  <c r="F133" i="12"/>
  <c r="AE132" i="12"/>
  <c r="I132" i="12"/>
  <c r="F132" i="12"/>
  <c r="AE131" i="12"/>
  <c r="I131" i="12"/>
  <c r="F131" i="12"/>
  <c r="AE130" i="12"/>
  <c r="I130" i="12"/>
  <c r="F130" i="12"/>
  <c r="AE129" i="12"/>
  <c r="AE141" i="12" s="1"/>
  <c r="AE142" i="12" s="1"/>
  <c r="I129" i="12"/>
  <c r="F129" i="12"/>
  <c r="Y127" i="12"/>
  <c r="U127" i="12"/>
  <c r="T127" i="12"/>
  <c r="Q127" i="12"/>
  <c r="AD126" i="12"/>
  <c r="AD127" i="12" s="1"/>
  <c r="AC126" i="12"/>
  <c r="AC127" i="12" s="1"/>
  <c r="AB126" i="12"/>
  <c r="AB127" i="12" s="1"/>
  <c r="AA126" i="12"/>
  <c r="AA127" i="12" s="1"/>
  <c r="Z126" i="12"/>
  <c r="Z127" i="12" s="1"/>
  <c r="Y126" i="12"/>
  <c r="X126" i="12"/>
  <c r="X127" i="12" s="1"/>
  <c r="W126" i="12"/>
  <c r="W127" i="12" s="1"/>
  <c r="V126" i="12"/>
  <c r="V127" i="12" s="1"/>
  <c r="U126" i="12"/>
  <c r="T126" i="12"/>
  <c r="S126" i="12"/>
  <c r="S127" i="12" s="1"/>
  <c r="R126" i="12"/>
  <c r="R127" i="12" s="1"/>
  <c r="Q126" i="12"/>
  <c r="P126" i="12"/>
  <c r="P127" i="12" s="1"/>
  <c r="J126" i="12"/>
  <c r="I126" i="12"/>
  <c r="G126" i="12"/>
  <c r="AE125" i="12"/>
  <c r="I125" i="12"/>
  <c r="F125" i="12"/>
  <c r="AE124" i="12"/>
  <c r="I124" i="12"/>
  <c r="F124" i="12"/>
  <c r="AE123" i="12"/>
  <c r="I123" i="12"/>
  <c r="F123" i="12"/>
  <c r="AE122" i="12"/>
  <c r="I122" i="12"/>
  <c r="F122" i="12"/>
  <c r="AE121" i="12"/>
  <c r="I121" i="12"/>
  <c r="F121" i="12"/>
  <c r="AE120" i="12"/>
  <c r="I120" i="12"/>
  <c r="F120" i="12"/>
  <c r="AE119" i="12"/>
  <c r="I119" i="12"/>
  <c r="F119" i="12"/>
  <c r="AE118" i="12"/>
  <c r="I118" i="12"/>
  <c r="F118" i="12"/>
  <c r="AE117" i="12"/>
  <c r="I117" i="12"/>
  <c r="F117" i="12"/>
  <c r="AE116" i="12"/>
  <c r="I116" i="12"/>
  <c r="F116" i="12"/>
  <c r="AE115" i="12"/>
  <c r="I115" i="12"/>
  <c r="F115" i="12"/>
  <c r="AE114" i="12"/>
  <c r="I114" i="12"/>
  <c r="F114" i="12"/>
  <c r="AD112" i="12"/>
  <c r="AC112" i="12"/>
  <c r="V112" i="12"/>
  <c r="S112" i="12"/>
  <c r="AD111" i="12"/>
  <c r="AC111" i="12"/>
  <c r="AB111" i="12"/>
  <c r="AB112" i="12" s="1"/>
  <c r="AA111" i="12"/>
  <c r="AA112" i="12" s="1"/>
  <c r="Z111" i="12"/>
  <c r="Z112" i="12" s="1"/>
  <c r="Y111" i="12"/>
  <c r="Y112" i="12" s="1"/>
  <c r="X111" i="12"/>
  <c r="X112" i="12" s="1"/>
  <c r="W111" i="12"/>
  <c r="W112" i="12" s="1"/>
  <c r="V111" i="12"/>
  <c r="U111" i="12"/>
  <c r="U112" i="12" s="1"/>
  <c r="T111" i="12"/>
  <c r="T112" i="12" s="1"/>
  <c r="S111" i="12"/>
  <c r="R111" i="12"/>
  <c r="R112" i="12" s="1"/>
  <c r="Q111" i="12"/>
  <c r="Q112" i="12" s="1"/>
  <c r="P111" i="12"/>
  <c r="P112" i="12" s="1"/>
  <c r="J111" i="12"/>
  <c r="G111" i="12"/>
  <c r="AE110" i="12"/>
  <c r="I110" i="12"/>
  <c r="F110" i="12"/>
  <c r="AE109" i="12"/>
  <c r="I109" i="12"/>
  <c r="F109" i="12"/>
  <c r="AE108" i="12"/>
  <c r="I108" i="12"/>
  <c r="F108" i="12"/>
  <c r="AE107" i="12"/>
  <c r="I107" i="12"/>
  <c r="F107" i="12"/>
  <c r="AE106" i="12"/>
  <c r="I106" i="12"/>
  <c r="F106" i="12"/>
  <c r="AE105" i="12"/>
  <c r="I105" i="12"/>
  <c r="F105" i="12"/>
  <c r="AE104" i="12"/>
  <c r="AE111" i="12" s="1"/>
  <c r="AE112" i="12" s="1"/>
  <c r="I104" i="12"/>
  <c r="F104" i="12"/>
  <c r="AE103" i="12"/>
  <c r="I103" i="12"/>
  <c r="F103" i="12"/>
  <c r="AE102" i="12"/>
  <c r="I102" i="12"/>
  <c r="F102" i="12"/>
  <c r="AE101" i="12"/>
  <c r="I101" i="12"/>
  <c r="I111" i="12" s="1"/>
  <c r="F101" i="12"/>
  <c r="AE100" i="12"/>
  <c r="I100" i="12"/>
  <c r="F100" i="12"/>
  <c r="AE99" i="12"/>
  <c r="I99" i="12"/>
  <c r="F99" i="12"/>
  <c r="AC97" i="12"/>
  <c r="Y97" i="12"/>
  <c r="U97" i="12"/>
  <c r="R97" i="12"/>
  <c r="AD96" i="12"/>
  <c r="AD97" i="12" s="1"/>
  <c r="AC96" i="12"/>
  <c r="AB96" i="12"/>
  <c r="AB97" i="12" s="1"/>
  <c r="AA96" i="12"/>
  <c r="AA97" i="12" s="1"/>
  <c r="Z96" i="12"/>
  <c r="Z97" i="12" s="1"/>
  <c r="Y96" i="12"/>
  <c r="X96" i="12"/>
  <c r="X97" i="12" s="1"/>
  <c r="W96" i="12"/>
  <c r="W97" i="12" s="1"/>
  <c r="V96" i="12"/>
  <c r="V97" i="12" s="1"/>
  <c r="U96" i="12"/>
  <c r="T96" i="12"/>
  <c r="T97" i="12" s="1"/>
  <c r="S96" i="12"/>
  <c r="S97" i="12" s="1"/>
  <c r="R96" i="12"/>
  <c r="Q96" i="12"/>
  <c r="Q97" i="12" s="1"/>
  <c r="P96" i="12"/>
  <c r="P97" i="12" s="1"/>
  <c r="J96" i="12"/>
  <c r="G96" i="12"/>
  <c r="AE95" i="12"/>
  <c r="I95" i="12"/>
  <c r="F95" i="12"/>
  <c r="AE94" i="12"/>
  <c r="I94" i="12"/>
  <c r="F94" i="12"/>
  <c r="AE93" i="12"/>
  <c r="I93" i="12"/>
  <c r="F93" i="12"/>
  <c r="AE92" i="12"/>
  <c r="I92" i="12"/>
  <c r="F92" i="12"/>
  <c r="AE91" i="12"/>
  <c r="I91" i="12"/>
  <c r="F91" i="12"/>
  <c r="AE90" i="12"/>
  <c r="I90" i="12"/>
  <c r="F90" i="12"/>
  <c r="AE89" i="12"/>
  <c r="I89" i="12"/>
  <c r="F89" i="12"/>
  <c r="AE88" i="12"/>
  <c r="I88" i="12"/>
  <c r="F88" i="12"/>
  <c r="AE87" i="12"/>
  <c r="I87" i="12"/>
  <c r="F87" i="12"/>
  <c r="AE86" i="12"/>
  <c r="I86" i="12"/>
  <c r="F86" i="12"/>
  <c r="AE85" i="12"/>
  <c r="I85" i="12"/>
  <c r="F85" i="12"/>
  <c r="AE84" i="12"/>
  <c r="I84" i="12"/>
  <c r="I96" i="12" s="1"/>
  <c r="F84" i="12"/>
  <c r="Y82" i="12"/>
  <c r="T82" i="12"/>
  <c r="S82" i="12"/>
  <c r="Q82" i="12"/>
  <c r="AD81" i="12"/>
  <c r="AD82" i="12" s="1"/>
  <c r="AC81" i="12"/>
  <c r="AC82" i="12" s="1"/>
  <c r="AB81" i="12"/>
  <c r="AB82" i="12" s="1"/>
  <c r="AA81" i="12"/>
  <c r="AA82" i="12" s="1"/>
  <c r="Z81" i="12"/>
  <c r="Z82" i="12" s="1"/>
  <c r="Y81" i="12"/>
  <c r="X81" i="12"/>
  <c r="X82" i="12" s="1"/>
  <c r="W81" i="12"/>
  <c r="W82" i="12" s="1"/>
  <c r="V81" i="12"/>
  <c r="V82" i="12" s="1"/>
  <c r="U81" i="12"/>
  <c r="U82" i="12" s="1"/>
  <c r="T81" i="12"/>
  <c r="S81" i="12"/>
  <c r="R81" i="12"/>
  <c r="R82" i="12" s="1"/>
  <c r="Q81" i="12"/>
  <c r="P81" i="12"/>
  <c r="P82" i="12" s="1"/>
  <c r="J81" i="12"/>
  <c r="G81" i="12"/>
  <c r="AE80" i="12"/>
  <c r="I80" i="12"/>
  <c r="F80" i="12"/>
  <c r="AE79" i="12"/>
  <c r="I79" i="12"/>
  <c r="F79" i="12"/>
  <c r="AE78" i="12"/>
  <c r="I78" i="12"/>
  <c r="F78" i="12"/>
  <c r="AE77" i="12"/>
  <c r="I77" i="12"/>
  <c r="F77" i="12"/>
  <c r="AE76" i="12"/>
  <c r="I76" i="12"/>
  <c r="F76" i="12"/>
  <c r="AE75" i="12"/>
  <c r="I75" i="12"/>
  <c r="F75" i="12"/>
  <c r="F81" i="12" s="1"/>
  <c r="AE74" i="12"/>
  <c r="I74" i="12"/>
  <c r="F74" i="12"/>
  <c r="AE73" i="12"/>
  <c r="I73" i="12"/>
  <c r="F73" i="12"/>
  <c r="AE72" i="12"/>
  <c r="I72" i="12"/>
  <c r="F72" i="12"/>
  <c r="AE71" i="12"/>
  <c r="I71" i="12"/>
  <c r="F71" i="12"/>
  <c r="AE70" i="12"/>
  <c r="I70" i="12"/>
  <c r="F70" i="12"/>
  <c r="AE69" i="12"/>
  <c r="AE81" i="12" s="1"/>
  <c r="AE82" i="12" s="1"/>
  <c r="I69" i="12"/>
  <c r="I81" i="12" s="1"/>
  <c r="F69" i="12"/>
  <c r="AD66" i="12"/>
  <c r="AD67" i="12" s="1"/>
  <c r="AC66" i="12"/>
  <c r="AC67" i="12" s="1"/>
  <c r="AB66" i="12"/>
  <c r="AB67" i="12" s="1"/>
  <c r="AA66" i="12"/>
  <c r="AA67" i="12" s="1"/>
  <c r="Z66" i="12"/>
  <c r="Z67" i="12" s="1"/>
  <c r="Y66" i="12"/>
  <c r="Y67" i="12" s="1"/>
  <c r="X66" i="12"/>
  <c r="X67" i="12" s="1"/>
  <c r="W66" i="12"/>
  <c r="W67" i="12" s="1"/>
  <c r="V66" i="12"/>
  <c r="V67" i="12" s="1"/>
  <c r="U66" i="12"/>
  <c r="U67" i="12" s="1"/>
  <c r="T66" i="12"/>
  <c r="T67" i="12" s="1"/>
  <c r="S66" i="12"/>
  <c r="S67" i="12" s="1"/>
  <c r="R66" i="12"/>
  <c r="R67" i="12" s="1"/>
  <c r="Q66" i="12"/>
  <c r="Q67" i="12" s="1"/>
  <c r="P66" i="12"/>
  <c r="P67" i="12" s="1"/>
  <c r="J66" i="12"/>
  <c r="I66" i="12"/>
  <c r="G66" i="12"/>
  <c r="AE65" i="12"/>
  <c r="I65" i="12"/>
  <c r="F65" i="12"/>
  <c r="AE64" i="12"/>
  <c r="I64" i="12"/>
  <c r="F64" i="12"/>
  <c r="AE63" i="12"/>
  <c r="I63" i="12"/>
  <c r="F63" i="12"/>
  <c r="AE62" i="12"/>
  <c r="I62" i="12"/>
  <c r="F62" i="12"/>
  <c r="AE61" i="12"/>
  <c r="I61" i="12"/>
  <c r="F61" i="12"/>
  <c r="AE60" i="12"/>
  <c r="I60" i="12"/>
  <c r="F60" i="12"/>
  <c r="AE59" i="12"/>
  <c r="I59" i="12"/>
  <c r="F59" i="12"/>
  <c r="AE58" i="12"/>
  <c r="I58" i="12"/>
  <c r="F58" i="12"/>
  <c r="AE57" i="12"/>
  <c r="I57" i="12"/>
  <c r="F57" i="12"/>
  <c r="AE56" i="12"/>
  <c r="I56" i="12"/>
  <c r="F56" i="12"/>
  <c r="AE55" i="12"/>
  <c r="I55" i="12"/>
  <c r="F55" i="12"/>
  <c r="AE54" i="12"/>
  <c r="AE66" i="12" s="1"/>
  <c r="AE67" i="12" s="1"/>
  <c r="I54" i="12"/>
  <c r="F54" i="12"/>
  <c r="D54" i="12"/>
  <c r="O54" i="12" s="1"/>
  <c r="O50" i="12"/>
  <c r="B50" i="12"/>
  <c r="B37" i="12"/>
  <c r="B39" i="12" s="1"/>
  <c r="B41" i="12" s="1"/>
  <c r="B43" i="12" s="1"/>
  <c r="B45" i="12" s="1"/>
  <c r="B35" i="12"/>
  <c r="K34" i="12"/>
  <c r="B32" i="12"/>
  <c r="B28" i="12"/>
  <c r="B26" i="12"/>
  <c r="B24" i="12"/>
  <c r="B22" i="12"/>
  <c r="B20" i="12"/>
  <c r="H19" i="12"/>
  <c r="O16" i="12"/>
  <c r="B16" i="12"/>
  <c r="AE13" i="12"/>
  <c r="AE12" i="12"/>
  <c r="AE11" i="12"/>
  <c r="AE10" i="12"/>
  <c r="AE9" i="12"/>
  <c r="J9" i="12"/>
  <c r="AE8" i="12"/>
  <c r="AE7" i="12"/>
  <c r="AE6" i="12"/>
  <c r="AE5" i="12"/>
  <c r="O3" i="12"/>
  <c r="B3" i="12"/>
  <c r="AA157" i="11"/>
  <c r="T157" i="11"/>
  <c r="AD156" i="11"/>
  <c r="AD157" i="11" s="1"/>
  <c r="AC156" i="11"/>
  <c r="AC157" i="11" s="1"/>
  <c r="AB156" i="11"/>
  <c r="AB157" i="11" s="1"/>
  <c r="AA156" i="11"/>
  <c r="Z156" i="11"/>
  <c r="Z157" i="11" s="1"/>
  <c r="Y156" i="11"/>
  <c r="Y157" i="11" s="1"/>
  <c r="X156" i="11"/>
  <c r="X157" i="11" s="1"/>
  <c r="W156" i="11"/>
  <c r="W157" i="11" s="1"/>
  <c r="V156" i="11"/>
  <c r="V157" i="11" s="1"/>
  <c r="U156" i="11"/>
  <c r="U157" i="11" s="1"/>
  <c r="T156" i="11"/>
  <c r="S156" i="11"/>
  <c r="S157" i="11" s="1"/>
  <c r="R156" i="11"/>
  <c r="R157" i="11" s="1"/>
  <c r="Q156" i="11"/>
  <c r="Q157" i="11" s="1"/>
  <c r="P156" i="11"/>
  <c r="P157" i="11" s="1"/>
  <c r="J156" i="11"/>
  <c r="G156" i="11"/>
  <c r="AE155" i="11"/>
  <c r="I155" i="11"/>
  <c r="F155" i="11"/>
  <c r="AE154" i="11"/>
  <c r="I154" i="11"/>
  <c r="F154" i="11"/>
  <c r="AE153" i="11"/>
  <c r="I153" i="11"/>
  <c r="F153" i="11"/>
  <c r="AE152" i="11"/>
  <c r="I152" i="11"/>
  <c r="F152" i="11"/>
  <c r="AE151" i="11"/>
  <c r="I151" i="11"/>
  <c r="F151" i="11"/>
  <c r="AE150" i="11"/>
  <c r="I150" i="11"/>
  <c r="F150" i="11"/>
  <c r="AE149" i="11"/>
  <c r="I149" i="11"/>
  <c r="F149" i="11"/>
  <c r="F156" i="11" s="1"/>
  <c r="AE148" i="11"/>
  <c r="I148" i="11"/>
  <c r="F148" i="11"/>
  <c r="AE147" i="11"/>
  <c r="I147" i="11"/>
  <c r="F147" i="11"/>
  <c r="AE146" i="11"/>
  <c r="I146" i="11"/>
  <c r="F146" i="11"/>
  <c r="AE145" i="11"/>
  <c r="I145" i="11"/>
  <c r="F145" i="11"/>
  <c r="AE144" i="11"/>
  <c r="I144" i="11"/>
  <c r="I156" i="11" s="1"/>
  <c r="F144" i="11"/>
  <c r="AC142" i="11"/>
  <c r="U142" i="11"/>
  <c r="AD141" i="11"/>
  <c r="AD142" i="11" s="1"/>
  <c r="AC141" i="11"/>
  <c r="AB141" i="11"/>
  <c r="AB142" i="11" s="1"/>
  <c r="AA141" i="11"/>
  <c r="AA142" i="11" s="1"/>
  <c r="Z141" i="11"/>
  <c r="Z142" i="11" s="1"/>
  <c r="Y141" i="11"/>
  <c r="Y142" i="11" s="1"/>
  <c r="X141" i="11"/>
  <c r="X142" i="11" s="1"/>
  <c r="W141" i="11"/>
  <c r="W142" i="11" s="1"/>
  <c r="V141" i="11"/>
  <c r="V142" i="11" s="1"/>
  <c r="U141" i="11"/>
  <c r="T141" i="11"/>
  <c r="T142" i="11" s="1"/>
  <c r="S141" i="11"/>
  <c r="S142" i="11" s="1"/>
  <c r="R141" i="11"/>
  <c r="R142" i="11" s="1"/>
  <c r="Q141" i="11"/>
  <c r="Q142" i="11" s="1"/>
  <c r="P141" i="11"/>
  <c r="P142" i="11" s="1"/>
  <c r="J141" i="11"/>
  <c r="G141" i="11"/>
  <c r="AE140" i="11"/>
  <c r="I140" i="11"/>
  <c r="F140" i="11"/>
  <c r="AE139" i="11"/>
  <c r="I139" i="11"/>
  <c r="F139" i="11"/>
  <c r="AE138" i="11"/>
  <c r="I138" i="11"/>
  <c r="F138" i="11"/>
  <c r="AE137" i="11"/>
  <c r="I137" i="11"/>
  <c r="F137" i="11"/>
  <c r="AE136" i="11"/>
  <c r="I136" i="11"/>
  <c r="F136" i="11"/>
  <c r="AE135" i="11"/>
  <c r="I135" i="11"/>
  <c r="F135" i="11"/>
  <c r="AE134" i="11"/>
  <c r="I134" i="11"/>
  <c r="F134" i="11"/>
  <c r="AE133" i="11"/>
  <c r="I133" i="11"/>
  <c r="I141" i="11" s="1"/>
  <c r="F133" i="11"/>
  <c r="AE132" i="11"/>
  <c r="I132" i="11"/>
  <c r="F132" i="11"/>
  <c r="AE131" i="11"/>
  <c r="I131" i="11"/>
  <c r="F131" i="11"/>
  <c r="AE130" i="11"/>
  <c r="I130" i="11"/>
  <c r="F130" i="11"/>
  <c r="AE129" i="11"/>
  <c r="I129" i="11"/>
  <c r="F129" i="11"/>
  <c r="P127" i="11"/>
  <c r="AD126" i="11"/>
  <c r="AD127" i="11" s="1"/>
  <c r="AC126" i="11"/>
  <c r="AC127" i="11" s="1"/>
  <c r="AB126" i="11"/>
  <c r="AB127" i="11" s="1"/>
  <c r="AA126" i="11"/>
  <c r="AA127" i="11" s="1"/>
  <c r="Z126" i="11"/>
  <c r="Z127" i="11" s="1"/>
  <c r="Y126" i="11"/>
  <c r="Y127" i="11" s="1"/>
  <c r="X126" i="11"/>
  <c r="X127" i="11" s="1"/>
  <c r="W126" i="11"/>
  <c r="W127" i="11" s="1"/>
  <c r="V126" i="11"/>
  <c r="V127" i="11" s="1"/>
  <c r="U126" i="11"/>
  <c r="U127" i="11" s="1"/>
  <c r="T126" i="11"/>
  <c r="T127" i="11" s="1"/>
  <c r="S126" i="11"/>
  <c r="S127" i="11" s="1"/>
  <c r="R126" i="11"/>
  <c r="R127" i="11" s="1"/>
  <c r="Q126" i="11"/>
  <c r="Q127" i="11" s="1"/>
  <c r="P126" i="11"/>
  <c r="J126" i="11"/>
  <c r="G126" i="11"/>
  <c r="AE125" i="11"/>
  <c r="I125" i="11"/>
  <c r="F125" i="11"/>
  <c r="AE124" i="11"/>
  <c r="I124" i="11"/>
  <c r="F124" i="11"/>
  <c r="AE123" i="11"/>
  <c r="I123" i="11"/>
  <c r="F123" i="11"/>
  <c r="AE122" i="11"/>
  <c r="I122" i="11"/>
  <c r="F122" i="11"/>
  <c r="AE121" i="11"/>
  <c r="I121" i="11"/>
  <c r="F121" i="11"/>
  <c r="AE120" i="11"/>
  <c r="I120" i="11"/>
  <c r="F120" i="11"/>
  <c r="AE119" i="11"/>
  <c r="I119" i="11"/>
  <c r="F119" i="11"/>
  <c r="AE118" i="11"/>
  <c r="AE126" i="11" s="1"/>
  <c r="AE127" i="11" s="1"/>
  <c r="I118" i="11"/>
  <c r="F118" i="11"/>
  <c r="AE117" i="11"/>
  <c r="I117" i="11"/>
  <c r="F117" i="11"/>
  <c r="AE116" i="11"/>
  <c r="I116" i="11"/>
  <c r="F116" i="11"/>
  <c r="AE115" i="11"/>
  <c r="I115" i="11"/>
  <c r="F115" i="11"/>
  <c r="AE114" i="11"/>
  <c r="I114" i="11"/>
  <c r="I126" i="11" s="1"/>
  <c r="F114" i="11"/>
  <c r="F126" i="11" s="1"/>
  <c r="R112" i="11"/>
  <c r="AD111" i="11"/>
  <c r="AD112" i="11" s="1"/>
  <c r="AC111" i="11"/>
  <c r="AC112" i="11" s="1"/>
  <c r="AB111" i="11"/>
  <c r="AB112" i="11" s="1"/>
  <c r="AA111" i="11"/>
  <c r="AA112" i="11" s="1"/>
  <c r="Z111" i="11"/>
  <c r="Z112" i="11" s="1"/>
  <c r="Y111" i="11"/>
  <c r="Y112" i="11" s="1"/>
  <c r="X111" i="11"/>
  <c r="X112" i="11" s="1"/>
  <c r="W111" i="11"/>
  <c r="W112" i="11" s="1"/>
  <c r="V111" i="11"/>
  <c r="V112" i="11" s="1"/>
  <c r="U111" i="11"/>
  <c r="U112" i="11" s="1"/>
  <c r="T111" i="11"/>
  <c r="T112" i="11" s="1"/>
  <c r="S111" i="11"/>
  <c r="S112" i="11" s="1"/>
  <c r="R111" i="11"/>
  <c r="Q111" i="11"/>
  <c r="Q112" i="11" s="1"/>
  <c r="P111" i="11"/>
  <c r="P112" i="11" s="1"/>
  <c r="J111" i="11"/>
  <c r="G111" i="11"/>
  <c r="AE110" i="11"/>
  <c r="I110" i="11"/>
  <c r="F110" i="11"/>
  <c r="AE109" i="11"/>
  <c r="I109" i="11"/>
  <c r="F109" i="11"/>
  <c r="AE108" i="11"/>
  <c r="I108" i="11"/>
  <c r="F108" i="11"/>
  <c r="AE107" i="11"/>
  <c r="I107" i="11"/>
  <c r="F107" i="11"/>
  <c r="AE106" i="11"/>
  <c r="I106" i="11"/>
  <c r="F106" i="11"/>
  <c r="AE105" i="11"/>
  <c r="I105" i="11"/>
  <c r="F105" i="11"/>
  <c r="AE104" i="11"/>
  <c r="I104" i="11"/>
  <c r="F104" i="11"/>
  <c r="AE103" i="11"/>
  <c r="I103" i="11"/>
  <c r="F103" i="11"/>
  <c r="AE102" i="11"/>
  <c r="I102" i="11"/>
  <c r="F102" i="11"/>
  <c r="AE101" i="11"/>
  <c r="I101" i="11"/>
  <c r="F101" i="11"/>
  <c r="AE100" i="11"/>
  <c r="I100" i="11"/>
  <c r="F100" i="11"/>
  <c r="AE99" i="11"/>
  <c r="AE111" i="11" s="1"/>
  <c r="AE112" i="11" s="1"/>
  <c r="I99" i="11"/>
  <c r="I111" i="11" s="1"/>
  <c r="F99" i="11"/>
  <c r="AB97" i="11"/>
  <c r="AA97" i="11"/>
  <c r="S97" i="11"/>
  <c r="AD96" i="11"/>
  <c r="AD97" i="11" s="1"/>
  <c r="AC96" i="11"/>
  <c r="AC97" i="11" s="1"/>
  <c r="AB96" i="11"/>
  <c r="AA96" i="11"/>
  <c r="Z96" i="11"/>
  <c r="Z97" i="11" s="1"/>
  <c r="Y96" i="11"/>
  <c r="Y97" i="11" s="1"/>
  <c r="X96" i="11"/>
  <c r="X97" i="11" s="1"/>
  <c r="W96" i="11"/>
  <c r="W97" i="11" s="1"/>
  <c r="V96" i="11"/>
  <c r="V97" i="11" s="1"/>
  <c r="U96" i="11"/>
  <c r="U97" i="11" s="1"/>
  <c r="T96" i="11"/>
  <c r="T97" i="11" s="1"/>
  <c r="S96" i="11"/>
  <c r="R96" i="11"/>
  <c r="R97" i="11" s="1"/>
  <c r="Q96" i="11"/>
  <c r="Q97" i="11" s="1"/>
  <c r="P96" i="11"/>
  <c r="P97" i="11" s="1"/>
  <c r="J96" i="11"/>
  <c r="G96" i="11"/>
  <c r="F96" i="11"/>
  <c r="AE95" i="11"/>
  <c r="I95" i="11"/>
  <c r="F95" i="11"/>
  <c r="AE94" i="11"/>
  <c r="I94" i="11"/>
  <c r="F94" i="11"/>
  <c r="AE93" i="11"/>
  <c r="I93" i="11"/>
  <c r="F93" i="11"/>
  <c r="AE92" i="11"/>
  <c r="I92" i="11"/>
  <c r="F92" i="11"/>
  <c r="AE91" i="11"/>
  <c r="I91" i="11"/>
  <c r="F91" i="11"/>
  <c r="AE90" i="11"/>
  <c r="I90" i="11"/>
  <c r="F90" i="11"/>
  <c r="AE89" i="11"/>
  <c r="I89" i="11"/>
  <c r="F89" i="11"/>
  <c r="AE88" i="11"/>
  <c r="I88" i="11"/>
  <c r="F88" i="11"/>
  <c r="AE87" i="11"/>
  <c r="I87" i="11"/>
  <c r="F87" i="11"/>
  <c r="AE86" i="11"/>
  <c r="I86" i="11"/>
  <c r="F86" i="11"/>
  <c r="AE85" i="11"/>
  <c r="I85" i="11"/>
  <c r="F85" i="11"/>
  <c r="AE84" i="11"/>
  <c r="AE96" i="11" s="1"/>
  <c r="AE97" i="11" s="1"/>
  <c r="I84" i="11"/>
  <c r="F84" i="11"/>
  <c r="AD82" i="11"/>
  <c r="V82" i="11"/>
  <c r="U82" i="11"/>
  <c r="AD81" i="11"/>
  <c r="AC81" i="11"/>
  <c r="AC82" i="11" s="1"/>
  <c r="AB81" i="11"/>
  <c r="AB82" i="11" s="1"/>
  <c r="AA81" i="11"/>
  <c r="AA82" i="11" s="1"/>
  <c r="Z81" i="11"/>
  <c r="Z82" i="11" s="1"/>
  <c r="Y81" i="11"/>
  <c r="Y82" i="11" s="1"/>
  <c r="X81" i="11"/>
  <c r="X82" i="11" s="1"/>
  <c r="W81" i="11"/>
  <c r="W82" i="11" s="1"/>
  <c r="V81" i="11"/>
  <c r="U81" i="11"/>
  <c r="T81" i="11"/>
  <c r="T82" i="11" s="1"/>
  <c r="S81" i="11"/>
  <c r="S82" i="11" s="1"/>
  <c r="R81" i="11"/>
  <c r="R82" i="11" s="1"/>
  <c r="Q81" i="11"/>
  <c r="Q82" i="11" s="1"/>
  <c r="P81" i="11"/>
  <c r="P82" i="11" s="1"/>
  <c r="J81" i="11"/>
  <c r="G81" i="11"/>
  <c r="AE80" i="11"/>
  <c r="I80" i="11"/>
  <c r="F80" i="11"/>
  <c r="AE79" i="11"/>
  <c r="I79" i="11"/>
  <c r="F79" i="11"/>
  <c r="AE78" i="11"/>
  <c r="I78" i="11"/>
  <c r="F78" i="11"/>
  <c r="AE77" i="11"/>
  <c r="I77" i="11"/>
  <c r="F77" i="11"/>
  <c r="AE76" i="11"/>
  <c r="I76" i="11"/>
  <c r="F76" i="11"/>
  <c r="AE75" i="11"/>
  <c r="I75" i="11"/>
  <c r="F75" i="11"/>
  <c r="AE74" i="11"/>
  <c r="I74" i="11"/>
  <c r="F74" i="11"/>
  <c r="AE73" i="11"/>
  <c r="I73" i="11"/>
  <c r="I81" i="11" s="1"/>
  <c r="F73" i="11"/>
  <c r="AE72" i="11"/>
  <c r="I72" i="11"/>
  <c r="F72" i="11"/>
  <c r="AE71" i="11"/>
  <c r="I71" i="11"/>
  <c r="F71" i="11"/>
  <c r="AE70" i="11"/>
  <c r="I70" i="11"/>
  <c r="F70" i="11"/>
  <c r="AE69" i="11"/>
  <c r="I69" i="11"/>
  <c r="F69" i="11"/>
  <c r="W67" i="11"/>
  <c r="AD66" i="11"/>
  <c r="AD67" i="11" s="1"/>
  <c r="AC66" i="11"/>
  <c r="AC67" i="11" s="1"/>
  <c r="AB66" i="11"/>
  <c r="AB67" i="11" s="1"/>
  <c r="AA66" i="11"/>
  <c r="AA67" i="11" s="1"/>
  <c r="Z66" i="11"/>
  <c r="Z67" i="11" s="1"/>
  <c r="Y66" i="11"/>
  <c r="Y67" i="11" s="1"/>
  <c r="X66" i="11"/>
  <c r="X67" i="11" s="1"/>
  <c r="W66" i="11"/>
  <c r="V66" i="11"/>
  <c r="V67" i="11" s="1"/>
  <c r="U66" i="11"/>
  <c r="U67" i="11" s="1"/>
  <c r="T66" i="11"/>
  <c r="T67" i="11" s="1"/>
  <c r="S66" i="11"/>
  <c r="S67" i="11" s="1"/>
  <c r="R66" i="11"/>
  <c r="R67" i="11" s="1"/>
  <c r="Q66" i="11"/>
  <c r="Q67" i="11" s="1"/>
  <c r="P66" i="11"/>
  <c r="P67" i="11" s="1"/>
  <c r="J66" i="11"/>
  <c r="G66" i="11"/>
  <c r="AE65" i="11"/>
  <c r="I65" i="11"/>
  <c r="F65" i="11"/>
  <c r="AE64" i="11"/>
  <c r="I64" i="11"/>
  <c r="F64" i="11"/>
  <c r="AE63" i="11"/>
  <c r="I63" i="11"/>
  <c r="F63" i="11"/>
  <c r="AE62" i="11"/>
  <c r="I62" i="11"/>
  <c r="F62" i="11"/>
  <c r="AE61" i="11"/>
  <c r="I61" i="11"/>
  <c r="F61" i="11"/>
  <c r="AE60" i="11"/>
  <c r="I60" i="11"/>
  <c r="F60" i="11"/>
  <c r="AE59" i="11"/>
  <c r="I59" i="11"/>
  <c r="F59" i="11"/>
  <c r="AE58" i="11"/>
  <c r="AE66" i="11" s="1"/>
  <c r="AE67" i="11" s="1"/>
  <c r="I58" i="11"/>
  <c r="F58" i="11"/>
  <c r="AE57" i="11"/>
  <c r="I57" i="11"/>
  <c r="F57" i="11"/>
  <c r="AE56" i="11"/>
  <c r="I56" i="11"/>
  <c r="F56" i="11"/>
  <c r="AE55" i="11"/>
  <c r="I55" i="11"/>
  <c r="F55" i="11"/>
  <c r="AE54" i="11"/>
  <c r="I54" i="11"/>
  <c r="I66" i="11" s="1"/>
  <c r="F54" i="11"/>
  <c r="D54" i="11"/>
  <c r="O54" i="11" s="1"/>
  <c r="O50" i="11"/>
  <c r="B50" i="11"/>
  <c r="B37" i="11"/>
  <c r="B39" i="11" s="1"/>
  <c r="B41" i="11" s="1"/>
  <c r="B43" i="11" s="1"/>
  <c r="B45" i="11" s="1"/>
  <c r="B35" i="11"/>
  <c r="K34" i="11"/>
  <c r="B32" i="11"/>
  <c r="B28" i="11"/>
  <c r="B26" i="11"/>
  <c r="B24" i="11"/>
  <c r="B22" i="11"/>
  <c r="B20" i="11"/>
  <c r="H19" i="11"/>
  <c r="O16" i="11"/>
  <c r="B16" i="11"/>
  <c r="AE13" i="11"/>
  <c r="AE12" i="11"/>
  <c r="AE11" i="11"/>
  <c r="AE10" i="11"/>
  <c r="AE9" i="11"/>
  <c r="J9" i="11"/>
  <c r="AE8" i="11"/>
  <c r="AE7" i="11"/>
  <c r="AE6" i="11"/>
  <c r="AE5" i="11"/>
  <c r="O3" i="11"/>
  <c r="B3" i="11"/>
  <c r="P157" i="10"/>
  <c r="AD156" i="10"/>
  <c r="AD157" i="10" s="1"/>
  <c r="AC156" i="10"/>
  <c r="AC157" i="10" s="1"/>
  <c r="AB156" i="10"/>
  <c r="AB157" i="10" s="1"/>
  <c r="AA156" i="10"/>
  <c r="AA157" i="10" s="1"/>
  <c r="Z156" i="10"/>
  <c r="Z157" i="10" s="1"/>
  <c r="Y156" i="10"/>
  <c r="Y157" i="10" s="1"/>
  <c r="X156" i="10"/>
  <c r="X157" i="10" s="1"/>
  <c r="W156" i="10"/>
  <c r="W157" i="10" s="1"/>
  <c r="V156" i="10"/>
  <c r="V157" i="10" s="1"/>
  <c r="U156" i="10"/>
  <c r="U157" i="10" s="1"/>
  <c r="T156" i="10"/>
  <c r="T157" i="10" s="1"/>
  <c r="S156" i="10"/>
  <c r="S157" i="10" s="1"/>
  <c r="R156" i="10"/>
  <c r="R157" i="10" s="1"/>
  <c r="Q156" i="10"/>
  <c r="Q157" i="10" s="1"/>
  <c r="P156" i="10"/>
  <c r="J156" i="10"/>
  <c r="G156" i="10"/>
  <c r="AE155" i="10"/>
  <c r="I155" i="10"/>
  <c r="F155" i="10"/>
  <c r="AE154" i="10"/>
  <c r="I154" i="10"/>
  <c r="F154" i="10"/>
  <c r="AE153" i="10"/>
  <c r="I153" i="10"/>
  <c r="F153" i="10"/>
  <c r="AE152" i="10"/>
  <c r="I152" i="10"/>
  <c r="F152" i="10"/>
  <c r="AE151" i="10"/>
  <c r="I151" i="10"/>
  <c r="F151" i="10"/>
  <c r="AE150" i="10"/>
  <c r="I150" i="10"/>
  <c r="F150" i="10"/>
  <c r="AE149" i="10"/>
  <c r="I149" i="10"/>
  <c r="F149" i="10"/>
  <c r="AE148" i="10"/>
  <c r="I148" i="10"/>
  <c r="F148" i="10"/>
  <c r="AE147" i="10"/>
  <c r="I147" i="10"/>
  <c r="F147" i="10"/>
  <c r="AE146" i="10"/>
  <c r="I146" i="10"/>
  <c r="F146" i="10"/>
  <c r="AE145" i="10"/>
  <c r="I145" i="10"/>
  <c r="F145" i="10"/>
  <c r="AE144" i="10"/>
  <c r="I144" i="10"/>
  <c r="I156" i="10" s="1"/>
  <c r="F144" i="10"/>
  <c r="F156" i="10" s="1"/>
  <c r="Z142" i="10"/>
  <c r="R142" i="10"/>
  <c r="Q142" i="10"/>
  <c r="AD141" i="10"/>
  <c r="AD142" i="10" s="1"/>
  <c r="AC141" i="10"/>
  <c r="AC142" i="10" s="1"/>
  <c r="AB141" i="10"/>
  <c r="AB142" i="10" s="1"/>
  <c r="AA141" i="10"/>
  <c r="AA142" i="10" s="1"/>
  <c r="Z141" i="10"/>
  <c r="Y141" i="10"/>
  <c r="Y142" i="10" s="1"/>
  <c r="X141" i="10"/>
  <c r="X142" i="10" s="1"/>
  <c r="W141" i="10"/>
  <c r="W142" i="10" s="1"/>
  <c r="V141" i="10"/>
  <c r="V142" i="10" s="1"/>
  <c r="U141" i="10"/>
  <c r="U142" i="10" s="1"/>
  <c r="T141" i="10"/>
  <c r="T142" i="10" s="1"/>
  <c r="S141" i="10"/>
  <c r="S142" i="10" s="1"/>
  <c r="R141" i="10"/>
  <c r="Q141" i="10"/>
  <c r="P141" i="10"/>
  <c r="P142" i="10" s="1"/>
  <c r="J141" i="10"/>
  <c r="G141" i="10"/>
  <c r="AE140" i="10"/>
  <c r="I140" i="10"/>
  <c r="F140" i="10"/>
  <c r="AE139" i="10"/>
  <c r="I139" i="10"/>
  <c r="F139" i="10"/>
  <c r="AE138" i="10"/>
  <c r="I138" i="10"/>
  <c r="F138" i="10"/>
  <c r="AE137" i="10"/>
  <c r="I137" i="10"/>
  <c r="F137" i="10"/>
  <c r="AE136" i="10"/>
  <c r="I136" i="10"/>
  <c r="F136" i="10"/>
  <c r="AE135" i="10"/>
  <c r="I135" i="10"/>
  <c r="F135" i="10"/>
  <c r="AE134" i="10"/>
  <c r="I134" i="10"/>
  <c r="F134" i="10"/>
  <c r="AE133" i="10"/>
  <c r="I133" i="10"/>
  <c r="F133" i="10"/>
  <c r="AE132" i="10"/>
  <c r="I132" i="10"/>
  <c r="F132" i="10"/>
  <c r="AE131" i="10"/>
  <c r="I131" i="10"/>
  <c r="F131" i="10"/>
  <c r="AE130" i="10"/>
  <c r="I130" i="10"/>
  <c r="F130" i="10"/>
  <c r="AE129" i="10"/>
  <c r="I129" i="10"/>
  <c r="F129" i="10"/>
  <c r="F141" i="10" s="1"/>
  <c r="AD127" i="10"/>
  <c r="AB127" i="10"/>
  <c r="AA127" i="10"/>
  <c r="T127" i="10"/>
  <c r="AD126" i="10"/>
  <c r="AC126" i="10"/>
  <c r="AC127" i="10" s="1"/>
  <c r="AB126" i="10"/>
  <c r="AA126" i="10"/>
  <c r="Z126" i="10"/>
  <c r="Z127" i="10" s="1"/>
  <c r="Y126" i="10"/>
  <c r="Y127" i="10" s="1"/>
  <c r="X126" i="10"/>
  <c r="X127" i="10" s="1"/>
  <c r="W126" i="10"/>
  <c r="W127" i="10" s="1"/>
  <c r="V126" i="10"/>
  <c r="V127" i="10" s="1"/>
  <c r="U126" i="10"/>
  <c r="U127" i="10" s="1"/>
  <c r="T126" i="10"/>
  <c r="S126" i="10"/>
  <c r="S127" i="10" s="1"/>
  <c r="R126" i="10"/>
  <c r="R127" i="10" s="1"/>
  <c r="Q126" i="10"/>
  <c r="Q127" i="10" s="1"/>
  <c r="P126" i="10"/>
  <c r="P127" i="10" s="1"/>
  <c r="J126" i="10"/>
  <c r="G126" i="10"/>
  <c r="AE125" i="10"/>
  <c r="I125" i="10"/>
  <c r="F125" i="10"/>
  <c r="AE124" i="10"/>
  <c r="I124" i="10"/>
  <c r="F124" i="10"/>
  <c r="AE123" i="10"/>
  <c r="I123" i="10"/>
  <c r="F123" i="10"/>
  <c r="AE122" i="10"/>
  <c r="I122" i="10"/>
  <c r="F122" i="10"/>
  <c r="AE121" i="10"/>
  <c r="I121" i="10"/>
  <c r="F121" i="10"/>
  <c r="AE120" i="10"/>
  <c r="I120" i="10"/>
  <c r="F120" i="10"/>
  <c r="AE119" i="10"/>
  <c r="I119" i="10"/>
  <c r="F119" i="10"/>
  <c r="AE118" i="10"/>
  <c r="I118" i="10"/>
  <c r="F118" i="10"/>
  <c r="AE117" i="10"/>
  <c r="I117" i="10"/>
  <c r="F117" i="10"/>
  <c r="AE116" i="10"/>
  <c r="I116" i="10"/>
  <c r="F116" i="10"/>
  <c r="AE115" i="10"/>
  <c r="I115" i="10"/>
  <c r="F115" i="10"/>
  <c r="AE114" i="10"/>
  <c r="AE126" i="10" s="1"/>
  <c r="AE127" i="10" s="1"/>
  <c r="I114" i="10"/>
  <c r="I126" i="10" s="1"/>
  <c r="F114" i="10"/>
  <c r="AD112" i="10"/>
  <c r="AC112" i="10"/>
  <c r="W112" i="10"/>
  <c r="U112" i="10"/>
  <c r="T112" i="10"/>
  <c r="AD111" i="10"/>
  <c r="AC111" i="10"/>
  <c r="AB111" i="10"/>
  <c r="AB112" i="10" s="1"/>
  <c r="AA111" i="10"/>
  <c r="AA112" i="10" s="1"/>
  <c r="Z111" i="10"/>
  <c r="Z112" i="10" s="1"/>
  <c r="Y111" i="10"/>
  <c r="Y112" i="10" s="1"/>
  <c r="X111" i="10"/>
  <c r="X112" i="10" s="1"/>
  <c r="W111" i="10"/>
  <c r="V111" i="10"/>
  <c r="V112" i="10" s="1"/>
  <c r="U111" i="10"/>
  <c r="T111" i="10"/>
  <c r="S111" i="10"/>
  <c r="S112" i="10" s="1"/>
  <c r="R111" i="10"/>
  <c r="R112" i="10" s="1"/>
  <c r="Q111" i="10"/>
  <c r="Q112" i="10" s="1"/>
  <c r="P111" i="10"/>
  <c r="P112" i="10" s="1"/>
  <c r="J111" i="10"/>
  <c r="G111" i="10"/>
  <c r="F111" i="10"/>
  <c r="AE110" i="10"/>
  <c r="I110" i="10"/>
  <c r="F110" i="10"/>
  <c r="AE109" i="10"/>
  <c r="I109" i="10"/>
  <c r="F109" i="10"/>
  <c r="AE108" i="10"/>
  <c r="I108" i="10"/>
  <c r="F108" i="10"/>
  <c r="AE107" i="10"/>
  <c r="I107" i="10"/>
  <c r="F107" i="10"/>
  <c r="AE106" i="10"/>
  <c r="I106" i="10"/>
  <c r="F106" i="10"/>
  <c r="AE105" i="10"/>
  <c r="I105" i="10"/>
  <c r="F105" i="10"/>
  <c r="AE104" i="10"/>
  <c r="I104" i="10"/>
  <c r="F104" i="10"/>
  <c r="AE103" i="10"/>
  <c r="I103" i="10"/>
  <c r="F103" i="10"/>
  <c r="AE102" i="10"/>
  <c r="I102" i="10"/>
  <c r="F102" i="10"/>
  <c r="AE101" i="10"/>
  <c r="I101" i="10"/>
  <c r="F101" i="10"/>
  <c r="AE100" i="10"/>
  <c r="I100" i="10"/>
  <c r="F100" i="10"/>
  <c r="AE99" i="10"/>
  <c r="I99" i="10"/>
  <c r="F99" i="10"/>
  <c r="U97" i="10"/>
  <c r="AD96" i="10"/>
  <c r="AD97" i="10" s="1"/>
  <c r="AC96" i="10"/>
  <c r="AC97" i="10" s="1"/>
  <c r="AB96" i="10"/>
  <c r="AB97" i="10" s="1"/>
  <c r="AA96" i="10"/>
  <c r="AA97" i="10" s="1"/>
  <c r="Z96" i="10"/>
  <c r="Z97" i="10" s="1"/>
  <c r="Y96" i="10"/>
  <c r="Y97" i="10" s="1"/>
  <c r="X96" i="10"/>
  <c r="X97" i="10" s="1"/>
  <c r="W96" i="10"/>
  <c r="W97" i="10" s="1"/>
  <c r="V96" i="10"/>
  <c r="V97" i="10" s="1"/>
  <c r="U96" i="10"/>
  <c r="T96" i="10"/>
  <c r="T97" i="10" s="1"/>
  <c r="S96" i="10"/>
  <c r="S97" i="10" s="1"/>
  <c r="R96" i="10"/>
  <c r="R97" i="10" s="1"/>
  <c r="Q96" i="10"/>
  <c r="Q97" i="10" s="1"/>
  <c r="P96" i="10"/>
  <c r="P97" i="10" s="1"/>
  <c r="J96" i="10"/>
  <c r="I96" i="10"/>
  <c r="G96" i="10"/>
  <c r="AE95" i="10"/>
  <c r="I95" i="10"/>
  <c r="F95" i="10"/>
  <c r="AE94" i="10"/>
  <c r="I94" i="10"/>
  <c r="F94" i="10"/>
  <c r="AE93" i="10"/>
  <c r="I93" i="10"/>
  <c r="F93" i="10"/>
  <c r="AE92" i="10"/>
  <c r="I92" i="10"/>
  <c r="F92" i="10"/>
  <c r="AE91" i="10"/>
  <c r="I91" i="10"/>
  <c r="F91" i="10"/>
  <c r="AE90" i="10"/>
  <c r="I90" i="10"/>
  <c r="F90" i="10"/>
  <c r="AE89" i="10"/>
  <c r="I89" i="10"/>
  <c r="F89" i="10"/>
  <c r="AE88" i="10"/>
  <c r="I88" i="10"/>
  <c r="F88" i="10"/>
  <c r="F96" i="10" s="1"/>
  <c r="AE87" i="10"/>
  <c r="I87" i="10"/>
  <c r="F87" i="10"/>
  <c r="AE86" i="10"/>
  <c r="I86" i="10"/>
  <c r="F86" i="10"/>
  <c r="AE85" i="10"/>
  <c r="I85" i="10"/>
  <c r="F85" i="10"/>
  <c r="AE84" i="10"/>
  <c r="I84" i="10"/>
  <c r="F84" i="10"/>
  <c r="AD81" i="10"/>
  <c r="AD82" i="10" s="1"/>
  <c r="AC81" i="10"/>
  <c r="AC82" i="10" s="1"/>
  <c r="AB81" i="10"/>
  <c r="AB82" i="10" s="1"/>
  <c r="AA81" i="10"/>
  <c r="AA82" i="10" s="1"/>
  <c r="Z81" i="10"/>
  <c r="Z82" i="10" s="1"/>
  <c r="Y81" i="10"/>
  <c r="Y82" i="10" s="1"/>
  <c r="X81" i="10"/>
  <c r="X82" i="10" s="1"/>
  <c r="W81" i="10"/>
  <c r="W82" i="10" s="1"/>
  <c r="V81" i="10"/>
  <c r="V82" i="10" s="1"/>
  <c r="U81" i="10"/>
  <c r="U82" i="10" s="1"/>
  <c r="T81" i="10"/>
  <c r="T82" i="10" s="1"/>
  <c r="S81" i="10"/>
  <c r="S82" i="10" s="1"/>
  <c r="R81" i="10"/>
  <c r="R82" i="10" s="1"/>
  <c r="Q81" i="10"/>
  <c r="Q82" i="10" s="1"/>
  <c r="P81" i="10"/>
  <c r="P82" i="10" s="1"/>
  <c r="J81" i="10"/>
  <c r="G81" i="10"/>
  <c r="AE80" i="10"/>
  <c r="I80" i="10"/>
  <c r="F80" i="10"/>
  <c r="AE79" i="10"/>
  <c r="I79" i="10"/>
  <c r="F79" i="10"/>
  <c r="AE78" i="10"/>
  <c r="I78" i="10"/>
  <c r="F78" i="10"/>
  <c r="AE77" i="10"/>
  <c r="I77" i="10"/>
  <c r="F77" i="10"/>
  <c r="AE76" i="10"/>
  <c r="I76" i="10"/>
  <c r="F76" i="10"/>
  <c r="AE75" i="10"/>
  <c r="I75" i="10"/>
  <c r="F75" i="10"/>
  <c r="AE74" i="10"/>
  <c r="AE81" i="10" s="1"/>
  <c r="AE82" i="10" s="1"/>
  <c r="I74" i="10"/>
  <c r="F74" i="10"/>
  <c r="AE73" i="10"/>
  <c r="I73" i="10"/>
  <c r="F73" i="10"/>
  <c r="AE72" i="10"/>
  <c r="I72" i="10"/>
  <c r="F72" i="10"/>
  <c r="AE71" i="10"/>
  <c r="I71" i="10"/>
  <c r="F71" i="10"/>
  <c r="AE70" i="10"/>
  <c r="I70" i="10"/>
  <c r="F70" i="10"/>
  <c r="AE69" i="10"/>
  <c r="I69" i="10"/>
  <c r="F69" i="10"/>
  <c r="Y67" i="10"/>
  <c r="Q67" i="10"/>
  <c r="AD66" i="10"/>
  <c r="AD67" i="10" s="1"/>
  <c r="AC66" i="10"/>
  <c r="AC67" i="10" s="1"/>
  <c r="AB66" i="10"/>
  <c r="AB67" i="10" s="1"/>
  <c r="AA66" i="10"/>
  <c r="AA67" i="10" s="1"/>
  <c r="Z66" i="10"/>
  <c r="Z67" i="10" s="1"/>
  <c r="Y66" i="10"/>
  <c r="X66" i="10"/>
  <c r="X67" i="10" s="1"/>
  <c r="W66" i="10"/>
  <c r="W67" i="10" s="1"/>
  <c r="V66" i="10"/>
  <c r="V67" i="10" s="1"/>
  <c r="U66" i="10"/>
  <c r="U67" i="10" s="1"/>
  <c r="T66" i="10"/>
  <c r="T67" i="10" s="1"/>
  <c r="S66" i="10"/>
  <c r="S67" i="10" s="1"/>
  <c r="R66" i="10"/>
  <c r="R67" i="10" s="1"/>
  <c r="Q66" i="10"/>
  <c r="P66" i="10"/>
  <c r="P67" i="10" s="1"/>
  <c r="J66" i="10"/>
  <c r="G66" i="10"/>
  <c r="AE65" i="10"/>
  <c r="I65" i="10"/>
  <c r="F65" i="10"/>
  <c r="AE64" i="10"/>
  <c r="I64" i="10"/>
  <c r="F64" i="10"/>
  <c r="AE63" i="10"/>
  <c r="I63" i="10"/>
  <c r="F63" i="10"/>
  <c r="AE62" i="10"/>
  <c r="I62" i="10"/>
  <c r="F62" i="10"/>
  <c r="AE61" i="10"/>
  <c r="I61" i="10"/>
  <c r="F61" i="10"/>
  <c r="AE60" i="10"/>
  <c r="I60" i="10"/>
  <c r="F60" i="10"/>
  <c r="AE59" i="10"/>
  <c r="I59" i="10"/>
  <c r="F59" i="10"/>
  <c r="AE58" i="10"/>
  <c r="I58" i="10"/>
  <c r="F58" i="10"/>
  <c r="AE57" i="10"/>
  <c r="AE66" i="10" s="1"/>
  <c r="AE67" i="10" s="1"/>
  <c r="I57" i="10"/>
  <c r="F57" i="10"/>
  <c r="AE56" i="10"/>
  <c r="I56" i="10"/>
  <c r="F56" i="10"/>
  <c r="AE55" i="10"/>
  <c r="I55" i="10"/>
  <c r="F55" i="10"/>
  <c r="D55" i="10"/>
  <c r="D56" i="10" s="1"/>
  <c r="D57" i="10" s="1"/>
  <c r="AE54" i="10"/>
  <c r="O54" i="10"/>
  <c r="I54" i="10"/>
  <c r="F54" i="10"/>
  <c r="D54" i="10"/>
  <c r="C54" i="10"/>
  <c r="C55" i="10" s="1"/>
  <c r="O50" i="10"/>
  <c r="B50" i="10"/>
  <c r="B37" i="10"/>
  <c r="B39" i="10" s="1"/>
  <c r="B41" i="10" s="1"/>
  <c r="B43" i="10" s="1"/>
  <c r="B45" i="10" s="1"/>
  <c r="B35" i="10"/>
  <c r="K34" i="10"/>
  <c r="B32" i="10"/>
  <c r="B28" i="10"/>
  <c r="B26" i="10"/>
  <c r="B24" i="10"/>
  <c r="B22" i="10"/>
  <c r="B20" i="10"/>
  <c r="H19" i="10"/>
  <c r="O16" i="10"/>
  <c r="B16" i="10"/>
  <c r="AE13" i="10"/>
  <c r="AE12" i="10"/>
  <c r="AE11" i="10"/>
  <c r="AE10" i="10"/>
  <c r="AE9" i="10"/>
  <c r="J9" i="10"/>
  <c r="AE8" i="10"/>
  <c r="AE7" i="10"/>
  <c r="AE6" i="10"/>
  <c r="AE5" i="10"/>
  <c r="O3" i="10"/>
  <c r="B3" i="10"/>
  <c r="AD157" i="9"/>
  <c r="V157" i="9"/>
  <c r="AD156" i="9"/>
  <c r="AC156" i="9"/>
  <c r="AC157" i="9" s="1"/>
  <c r="AB156" i="9"/>
  <c r="AB157" i="9" s="1"/>
  <c r="AA156" i="9"/>
  <c r="AA157" i="9" s="1"/>
  <c r="Z156" i="9"/>
  <c r="Z157" i="9" s="1"/>
  <c r="Y156" i="9"/>
  <c r="Y157" i="9" s="1"/>
  <c r="X156" i="9"/>
  <c r="X157" i="9" s="1"/>
  <c r="W156" i="9"/>
  <c r="W157" i="9" s="1"/>
  <c r="V156" i="9"/>
  <c r="U156" i="9"/>
  <c r="U157" i="9" s="1"/>
  <c r="T156" i="9"/>
  <c r="T157" i="9" s="1"/>
  <c r="S156" i="9"/>
  <c r="S157" i="9" s="1"/>
  <c r="R156" i="9"/>
  <c r="R157" i="9" s="1"/>
  <c r="Q156" i="9"/>
  <c r="Q157" i="9" s="1"/>
  <c r="P156" i="9"/>
  <c r="P157" i="9" s="1"/>
  <c r="J156" i="9"/>
  <c r="G156" i="9"/>
  <c r="AE155" i="9"/>
  <c r="I155" i="9"/>
  <c r="F155" i="9"/>
  <c r="AE154" i="9"/>
  <c r="I154" i="9"/>
  <c r="F154" i="9"/>
  <c r="AE153" i="9"/>
  <c r="I153" i="9"/>
  <c r="F153" i="9"/>
  <c r="AE152" i="9"/>
  <c r="I152" i="9"/>
  <c r="F152" i="9"/>
  <c r="AE151" i="9"/>
  <c r="I151" i="9"/>
  <c r="F151" i="9"/>
  <c r="AE150" i="9"/>
  <c r="I150" i="9"/>
  <c r="F150" i="9"/>
  <c r="AE149" i="9"/>
  <c r="I149" i="9"/>
  <c r="F149" i="9"/>
  <c r="AE148" i="9"/>
  <c r="I148" i="9"/>
  <c r="F148" i="9"/>
  <c r="AE147" i="9"/>
  <c r="I147" i="9"/>
  <c r="F147" i="9"/>
  <c r="AE146" i="9"/>
  <c r="I146" i="9"/>
  <c r="F146" i="9"/>
  <c r="AE145" i="9"/>
  <c r="I145" i="9"/>
  <c r="F145" i="9"/>
  <c r="AE144" i="9"/>
  <c r="I144" i="9"/>
  <c r="I156" i="9" s="1"/>
  <c r="F144" i="9"/>
  <c r="X142" i="9"/>
  <c r="R142" i="9"/>
  <c r="AD141" i="9"/>
  <c r="AD142" i="9" s="1"/>
  <c r="AC141" i="9"/>
  <c r="AC142" i="9" s="1"/>
  <c r="AB141" i="9"/>
  <c r="AB142" i="9" s="1"/>
  <c r="AA141" i="9"/>
  <c r="AA142" i="9" s="1"/>
  <c r="Z141" i="9"/>
  <c r="Z142" i="9" s="1"/>
  <c r="Y141" i="9"/>
  <c r="Y142" i="9" s="1"/>
  <c r="X141" i="9"/>
  <c r="W141" i="9"/>
  <c r="W142" i="9" s="1"/>
  <c r="V141" i="9"/>
  <c r="V142" i="9" s="1"/>
  <c r="U141" i="9"/>
  <c r="U142" i="9" s="1"/>
  <c r="T141" i="9"/>
  <c r="T142" i="9" s="1"/>
  <c r="S141" i="9"/>
  <c r="S142" i="9" s="1"/>
  <c r="R141" i="9"/>
  <c r="Q141" i="9"/>
  <c r="Q142" i="9" s="1"/>
  <c r="P141" i="9"/>
  <c r="P142" i="9" s="1"/>
  <c r="J141" i="9"/>
  <c r="G141" i="9"/>
  <c r="AE140" i="9"/>
  <c r="I140" i="9"/>
  <c r="F140" i="9"/>
  <c r="AE139" i="9"/>
  <c r="I139" i="9"/>
  <c r="F139" i="9"/>
  <c r="AE138" i="9"/>
  <c r="I138" i="9"/>
  <c r="F138" i="9"/>
  <c r="AE137" i="9"/>
  <c r="I137" i="9"/>
  <c r="F137" i="9"/>
  <c r="AE136" i="9"/>
  <c r="I136" i="9"/>
  <c r="F136" i="9"/>
  <c r="AE135" i="9"/>
  <c r="I135" i="9"/>
  <c r="F135" i="9"/>
  <c r="AE134" i="9"/>
  <c r="I134" i="9"/>
  <c r="F134" i="9"/>
  <c r="AE133" i="9"/>
  <c r="I133" i="9"/>
  <c r="F133" i="9"/>
  <c r="AE132" i="9"/>
  <c r="I132" i="9"/>
  <c r="F132" i="9"/>
  <c r="AE131" i="9"/>
  <c r="I131" i="9"/>
  <c r="F131" i="9"/>
  <c r="AE130" i="9"/>
  <c r="I130" i="9"/>
  <c r="F130" i="9"/>
  <c r="F141" i="9" s="1"/>
  <c r="AE129" i="9"/>
  <c r="AE141" i="9" s="1"/>
  <c r="AE142" i="9" s="1"/>
  <c r="I129" i="9"/>
  <c r="I141" i="9" s="1"/>
  <c r="F129" i="9"/>
  <c r="AB127" i="9"/>
  <c r="T127" i="9"/>
  <c r="R127" i="9"/>
  <c r="AD126" i="9"/>
  <c r="AD127" i="9" s="1"/>
  <c r="AC126" i="9"/>
  <c r="AC127" i="9" s="1"/>
  <c r="AB126" i="9"/>
  <c r="AA126" i="9"/>
  <c r="AA127" i="9" s="1"/>
  <c r="Z126" i="9"/>
  <c r="Z127" i="9" s="1"/>
  <c r="Y126" i="9"/>
  <c r="Y127" i="9" s="1"/>
  <c r="X126" i="9"/>
  <c r="X127" i="9" s="1"/>
  <c r="W126" i="9"/>
  <c r="W127" i="9" s="1"/>
  <c r="V126" i="9"/>
  <c r="V127" i="9" s="1"/>
  <c r="U126" i="9"/>
  <c r="U127" i="9" s="1"/>
  <c r="T126" i="9"/>
  <c r="S126" i="9"/>
  <c r="S127" i="9" s="1"/>
  <c r="R126" i="9"/>
  <c r="Q126" i="9"/>
  <c r="Q127" i="9" s="1"/>
  <c r="P126" i="9"/>
  <c r="P127" i="9" s="1"/>
  <c r="J126" i="9"/>
  <c r="G126" i="9"/>
  <c r="AE125" i="9"/>
  <c r="I125" i="9"/>
  <c r="F125" i="9"/>
  <c r="AE124" i="9"/>
  <c r="I124" i="9"/>
  <c r="F124" i="9"/>
  <c r="AE123" i="9"/>
  <c r="I123" i="9"/>
  <c r="F123" i="9"/>
  <c r="AE122" i="9"/>
  <c r="I122" i="9"/>
  <c r="F122" i="9"/>
  <c r="AE121" i="9"/>
  <c r="I121" i="9"/>
  <c r="F121" i="9"/>
  <c r="AE120" i="9"/>
  <c r="I120" i="9"/>
  <c r="F120" i="9"/>
  <c r="AE119" i="9"/>
  <c r="I119" i="9"/>
  <c r="F119" i="9"/>
  <c r="AE118" i="9"/>
  <c r="I118" i="9"/>
  <c r="F118" i="9"/>
  <c r="AE117" i="9"/>
  <c r="I117" i="9"/>
  <c r="F117" i="9"/>
  <c r="AE116" i="9"/>
  <c r="I116" i="9"/>
  <c r="F116" i="9"/>
  <c r="AE115" i="9"/>
  <c r="I115" i="9"/>
  <c r="F115" i="9"/>
  <c r="AE114" i="9"/>
  <c r="AE126" i="9" s="1"/>
  <c r="AE127" i="9" s="1"/>
  <c r="I114" i="9"/>
  <c r="I126" i="9" s="1"/>
  <c r="F114" i="9"/>
  <c r="F126" i="9" s="1"/>
  <c r="AD112" i="9"/>
  <c r="V112" i="9"/>
  <c r="AD111" i="9"/>
  <c r="AC111" i="9"/>
  <c r="AC112" i="9" s="1"/>
  <c r="AB111" i="9"/>
  <c r="AB112" i="9" s="1"/>
  <c r="AA111" i="9"/>
  <c r="AA112" i="9" s="1"/>
  <c r="Z111" i="9"/>
  <c r="Z112" i="9" s="1"/>
  <c r="Y111" i="9"/>
  <c r="Y112" i="9" s="1"/>
  <c r="X111" i="9"/>
  <c r="X112" i="9" s="1"/>
  <c r="W111" i="9"/>
  <c r="W112" i="9" s="1"/>
  <c r="V111" i="9"/>
  <c r="U111" i="9"/>
  <c r="U112" i="9" s="1"/>
  <c r="T111" i="9"/>
  <c r="T112" i="9" s="1"/>
  <c r="S111" i="9"/>
  <c r="S112" i="9" s="1"/>
  <c r="R111" i="9"/>
  <c r="R112" i="9" s="1"/>
  <c r="Q111" i="9"/>
  <c r="Q112" i="9" s="1"/>
  <c r="P111" i="9"/>
  <c r="P112" i="9" s="1"/>
  <c r="J111" i="9"/>
  <c r="G111" i="9"/>
  <c r="AE110" i="9"/>
  <c r="I110" i="9"/>
  <c r="F110" i="9"/>
  <c r="AE109" i="9"/>
  <c r="I109" i="9"/>
  <c r="F109" i="9"/>
  <c r="AE108" i="9"/>
  <c r="I108" i="9"/>
  <c r="F108" i="9"/>
  <c r="AE107" i="9"/>
  <c r="I107" i="9"/>
  <c r="F107" i="9"/>
  <c r="AE106" i="9"/>
  <c r="I106" i="9"/>
  <c r="F106" i="9"/>
  <c r="AE105" i="9"/>
  <c r="I105" i="9"/>
  <c r="F105" i="9"/>
  <c r="AE104" i="9"/>
  <c r="I104" i="9"/>
  <c r="F104" i="9"/>
  <c r="AE103" i="9"/>
  <c r="I103" i="9"/>
  <c r="F103" i="9"/>
  <c r="AE102" i="9"/>
  <c r="I102" i="9"/>
  <c r="F102" i="9"/>
  <c r="AE101" i="9"/>
  <c r="I101" i="9"/>
  <c r="F101" i="9"/>
  <c r="AE100" i="9"/>
  <c r="I100" i="9"/>
  <c r="F100" i="9"/>
  <c r="AE99" i="9"/>
  <c r="AE111" i="9" s="1"/>
  <c r="AE112" i="9" s="1"/>
  <c r="I99" i="9"/>
  <c r="F99" i="9"/>
  <c r="X97" i="9"/>
  <c r="V97" i="9"/>
  <c r="AD96" i="9"/>
  <c r="AD97" i="9" s="1"/>
  <c r="AC96" i="9"/>
  <c r="AC97" i="9" s="1"/>
  <c r="AB96" i="9"/>
  <c r="AB97" i="9" s="1"/>
  <c r="AA96" i="9"/>
  <c r="AA97" i="9" s="1"/>
  <c r="Z96" i="9"/>
  <c r="Z97" i="9" s="1"/>
  <c r="Y96" i="9"/>
  <c r="Y97" i="9" s="1"/>
  <c r="X96" i="9"/>
  <c r="W96" i="9"/>
  <c r="W97" i="9" s="1"/>
  <c r="V96" i="9"/>
  <c r="U96" i="9"/>
  <c r="U97" i="9" s="1"/>
  <c r="T96" i="9"/>
  <c r="T97" i="9" s="1"/>
  <c r="S96" i="9"/>
  <c r="S97" i="9" s="1"/>
  <c r="R96" i="9"/>
  <c r="R97" i="9" s="1"/>
  <c r="Q96" i="9"/>
  <c r="Q97" i="9" s="1"/>
  <c r="P96" i="9"/>
  <c r="P97" i="9" s="1"/>
  <c r="J96" i="9"/>
  <c r="G96" i="9"/>
  <c r="AE95" i="9"/>
  <c r="I95" i="9"/>
  <c r="F95" i="9"/>
  <c r="AE94" i="9"/>
  <c r="I94" i="9"/>
  <c r="F94" i="9"/>
  <c r="AE93" i="9"/>
  <c r="I93" i="9"/>
  <c r="F93" i="9"/>
  <c r="AE92" i="9"/>
  <c r="I92" i="9"/>
  <c r="F92" i="9"/>
  <c r="AE91" i="9"/>
  <c r="I91" i="9"/>
  <c r="F91" i="9"/>
  <c r="AE90" i="9"/>
  <c r="I90" i="9"/>
  <c r="F90" i="9"/>
  <c r="AE89" i="9"/>
  <c r="I89" i="9"/>
  <c r="F89" i="9"/>
  <c r="AE88" i="9"/>
  <c r="I88" i="9"/>
  <c r="F88" i="9"/>
  <c r="AE87" i="9"/>
  <c r="I87" i="9"/>
  <c r="F87" i="9"/>
  <c r="AE86" i="9"/>
  <c r="I86" i="9"/>
  <c r="F86" i="9"/>
  <c r="AE85" i="9"/>
  <c r="I85" i="9"/>
  <c r="F85" i="9"/>
  <c r="AE84" i="9"/>
  <c r="AE96" i="9" s="1"/>
  <c r="AE97" i="9" s="1"/>
  <c r="I84" i="9"/>
  <c r="I96" i="9" s="1"/>
  <c r="F84" i="9"/>
  <c r="R82" i="9"/>
  <c r="P82" i="9"/>
  <c r="AD81" i="9"/>
  <c r="AD82" i="9" s="1"/>
  <c r="AC81" i="9"/>
  <c r="AC82" i="9" s="1"/>
  <c r="AB81" i="9"/>
  <c r="AB82" i="9" s="1"/>
  <c r="AA81" i="9"/>
  <c r="AA82" i="9" s="1"/>
  <c r="Z81" i="9"/>
  <c r="Z82" i="9" s="1"/>
  <c r="Y81" i="9"/>
  <c r="Y82" i="9" s="1"/>
  <c r="X81" i="9"/>
  <c r="X82" i="9" s="1"/>
  <c r="W81" i="9"/>
  <c r="W82" i="9" s="1"/>
  <c r="V81" i="9"/>
  <c r="V82" i="9" s="1"/>
  <c r="U81" i="9"/>
  <c r="U82" i="9" s="1"/>
  <c r="T81" i="9"/>
  <c r="T82" i="9" s="1"/>
  <c r="S81" i="9"/>
  <c r="S82" i="9" s="1"/>
  <c r="R81" i="9"/>
  <c r="Q81" i="9"/>
  <c r="Q82" i="9" s="1"/>
  <c r="P81" i="9"/>
  <c r="J81" i="9"/>
  <c r="G81" i="9"/>
  <c r="AE80" i="9"/>
  <c r="I80" i="9"/>
  <c r="F80" i="9"/>
  <c r="AE79" i="9"/>
  <c r="I79" i="9"/>
  <c r="F79" i="9"/>
  <c r="AE78" i="9"/>
  <c r="I78" i="9"/>
  <c r="F78" i="9"/>
  <c r="AE77" i="9"/>
  <c r="I77" i="9"/>
  <c r="F77" i="9"/>
  <c r="AE76" i="9"/>
  <c r="I76" i="9"/>
  <c r="F76" i="9"/>
  <c r="AE75" i="9"/>
  <c r="I75" i="9"/>
  <c r="F75" i="9"/>
  <c r="AE74" i="9"/>
  <c r="I74" i="9"/>
  <c r="F74" i="9"/>
  <c r="AE73" i="9"/>
  <c r="I73" i="9"/>
  <c r="F73" i="9"/>
  <c r="AE72" i="9"/>
  <c r="I72" i="9"/>
  <c r="F72" i="9"/>
  <c r="AE71" i="9"/>
  <c r="I71" i="9"/>
  <c r="F71" i="9"/>
  <c r="AE70" i="9"/>
  <c r="I70" i="9"/>
  <c r="F70" i="9"/>
  <c r="AE69" i="9"/>
  <c r="I69" i="9"/>
  <c r="F69" i="9"/>
  <c r="F81" i="9" s="1"/>
  <c r="Z67" i="9"/>
  <c r="R67" i="9"/>
  <c r="AD66" i="9"/>
  <c r="AD67" i="9" s="1"/>
  <c r="AC66" i="9"/>
  <c r="AC67" i="9" s="1"/>
  <c r="AB66" i="9"/>
  <c r="AB67" i="9" s="1"/>
  <c r="AA66" i="9"/>
  <c r="AA67" i="9" s="1"/>
  <c r="Z66" i="9"/>
  <c r="Y66" i="9"/>
  <c r="Y67" i="9" s="1"/>
  <c r="X66" i="9"/>
  <c r="X67" i="9" s="1"/>
  <c r="W66" i="9"/>
  <c r="W67" i="9" s="1"/>
  <c r="V66" i="9"/>
  <c r="V67" i="9" s="1"/>
  <c r="U66" i="9"/>
  <c r="U67" i="9" s="1"/>
  <c r="T66" i="9"/>
  <c r="T67" i="9" s="1"/>
  <c r="S66" i="9"/>
  <c r="S67" i="9" s="1"/>
  <c r="R66" i="9"/>
  <c r="Q66" i="9"/>
  <c r="Q67" i="9" s="1"/>
  <c r="P66" i="9"/>
  <c r="P67" i="9" s="1"/>
  <c r="J66" i="9"/>
  <c r="G66" i="9"/>
  <c r="AE65" i="9"/>
  <c r="I65" i="9"/>
  <c r="F65" i="9"/>
  <c r="AE64" i="9"/>
  <c r="I64" i="9"/>
  <c r="F64" i="9"/>
  <c r="AE63" i="9"/>
  <c r="I63" i="9"/>
  <c r="F63" i="9"/>
  <c r="AE62" i="9"/>
  <c r="I62" i="9"/>
  <c r="F62" i="9"/>
  <c r="AE61" i="9"/>
  <c r="I61" i="9"/>
  <c r="F61" i="9"/>
  <c r="AE60" i="9"/>
  <c r="I60" i="9"/>
  <c r="F60" i="9"/>
  <c r="AE59" i="9"/>
  <c r="I59" i="9"/>
  <c r="F59" i="9"/>
  <c r="AE58" i="9"/>
  <c r="I58" i="9"/>
  <c r="F58" i="9"/>
  <c r="AE57" i="9"/>
  <c r="I57" i="9"/>
  <c r="F57" i="9"/>
  <c r="AE56" i="9"/>
  <c r="I56" i="9"/>
  <c r="F56" i="9"/>
  <c r="AE55" i="9"/>
  <c r="O55" i="9"/>
  <c r="I55" i="9"/>
  <c r="F55" i="9"/>
  <c r="AE54" i="9"/>
  <c r="AE66" i="9" s="1"/>
  <c r="AE67" i="9" s="1"/>
  <c r="I54" i="9"/>
  <c r="F54" i="9"/>
  <c r="D54" i="9"/>
  <c r="D55" i="9" s="1"/>
  <c r="D56" i="9" s="1"/>
  <c r="C54" i="9"/>
  <c r="C55" i="9" s="1"/>
  <c r="O50" i="9"/>
  <c r="B50" i="9"/>
  <c r="B35" i="9"/>
  <c r="K34" i="9"/>
  <c r="B32" i="9"/>
  <c r="B28" i="9"/>
  <c r="B26" i="9"/>
  <c r="B24" i="9"/>
  <c r="B22" i="9"/>
  <c r="B20" i="9"/>
  <c r="H19" i="9"/>
  <c r="O16" i="9"/>
  <c r="B16" i="9"/>
  <c r="AE13" i="9"/>
  <c r="AE12" i="9"/>
  <c r="AE11" i="9"/>
  <c r="AE10" i="9"/>
  <c r="AE9" i="9"/>
  <c r="J9" i="9"/>
  <c r="AE8" i="9"/>
  <c r="AE7" i="9"/>
  <c r="AE6" i="9"/>
  <c r="AE5" i="9"/>
  <c r="O3" i="9"/>
  <c r="B3" i="9"/>
  <c r="U157" i="8"/>
  <c r="AD156" i="8"/>
  <c r="AD157" i="8" s="1"/>
  <c r="AC156" i="8"/>
  <c r="AC157" i="8" s="1"/>
  <c r="AB156" i="8"/>
  <c r="AB157" i="8" s="1"/>
  <c r="AA156" i="8"/>
  <c r="AA157" i="8" s="1"/>
  <c r="Z156" i="8"/>
  <c r="Z157" i="8" s="1"/>
  <c r="Y156" i="8"/>
  <c r="Y157" i="8" s="1"/>
  <c r="X156" i="8"/>
  <c r="X157" i="8" s="1"/>
  <c r="W156" i="8"/>
  <c r="W157" i="8" s="1"/>
  <c r="V156" i="8"/>
  <c r="V157" i="8" s="1"/>
  <c r="U156" i="8"/>
  <c r="T156" i="8"/>
  <c r="T157" i="8" s="1"/>
  <c r="S156" i="8"/>
  <c r="S157" i="8" s="1"/>
  <c r="R156" i="8"/>
  <c r="R157" i="8" s="1"/>
  <c r="Q156" i="8"/>
  <c r="Q157" i="8" s="1"/>
  <c r="P156" i="8"/>
  <c r="P157" i="8" s="1"/>
  <c r="J156" i="8"/>
  <c r="I156" i="8"/>
  <c r="G156" i="8"/>
  <c r="AE155" i="8"/>
  <c r="I155" i="8"/>
  <c r="F155" i="8"/>
  <c r="AE154" i="8"/>
  <c r="I154" i="8"/>
  <c r="F154" i="8"/>
  <c r="AE153" i="8"/>
  <c r="I153" i="8"/>
  <c r="F153" i="8"/>
  <c r="AE152" i="8"/>
  <c r="I152" i="8"/>
  <c r="F152" i="8"/>
  <c r="AE151" i="8"/>
  <c r="I151" i="8"/>
  <c r="F151" i="8"/>
  <c r="AE150" i="8"/>
  <c r="I150" i="8"/>
  <c r="F150" i="8"/>
  <c r="AE149" i="8"/>
  <c r="I149" i="8"/>
  <c r="F149" i="8"/>
  <c r="AE148" i="8"/>
  <c r="I148" i="8"/>
  <c r="F148" i="8"/>
  <c r="AE147" i="8"/>
  <c r="I147" i="8"/>
  <c r="F147" i="8"/>
  <c r="AE146" i="8"/>
  <c r="I146" i="8"/>
  <c r="F146" i="8"/>
  <c r="AE145" i="8"/>
  <c r="I145" i="8"/>
  <c r="F145" i="8"/>
  <c r="AE144" i="8"/>
  <c r="I144" i="8"/>
  <c r="F144" i="8"/>
  <c r="F156" i="8" s="1"/>
  <c r="AD141" i="8"/>
  <c r="AD142" i="8" s="1"/>
  <c r="AC141" i="8"/>
  <c r="AC142" i="8" s="1"/>
  <c r="AB141" i="8"/>
  <c r="AB142" i="8" s="1"/>
  <c r="AA141" i="8"/>
  <c r="AA142" i="8" s="1"/>
  <c r="Z141" i="8"/>
  <c r="Z142" i="8" s="1"/>
  <c r="Y141" i="8"/>
  <c r="Y142" i="8" s="1"/>
  <c r="X141" i="8"/>
  <c r="X142" i="8" s="1"/>
  <c r="W141" i="8"/>
  <c r="W142" i="8" s="1"/>
  <c r="V141" i="8"/>
  <c r="V142" i="8" s="1"/>
  <c r="U141" i="8"/>
  <c r="U142" i="8" s="1"/>
  <c r="T141" i="8"/>
  <c r="T142" i="8" s="1"/>
  <c r="S141" i="8"/>
  <c r="S142" i="8" s="1"/>
  <c r="R141" i="8"/>
  <c r="R142" i="8" s="1"/>
  <c r="Q141" i="8"/>
  <c r="Q142" i="8" s="1"/>
  <c r="P141" i="8"/>
  <c r="P142" i="8" s="1"/>
  <c r="J141" i="8"/>
  <c r="G141" i="8"/>
  <c r="AE140" i="8"/>
  <c r="I140" i="8"/>
  <c r="F140" i="8"/>
  <c r="AE139" i="8"/>
  <c r="I139" i="8"/>
  <c r="F139" i="8"/>
  <c r="AE138" i="8"/>
  <c r="I138" i="8"/>
  <c r="F138" i="8"/>
  <c r="AE137" i="8"/>
  <c r="I137" i="8"/>
  <c r="F137" i="8"/>
  <c r="AE136" i="8"/>
  <c r="I136" i="8"/>
  <c r="F136" i="8"/>
  <c r="AE135" i="8"/>
  <c r="I135" i="8"/>
  <c r="F135" i="8"/>
  <c r="AE134" i="8"/>
  <c r="AE141" i="8" s="1"/>
  <c r="AE142" i="8" s="1"/>
  <c r="I134" i="8"/>
  <c r="F134" i="8"/>
  <c r="AE133" i="8"/>
  <c r="I133" i="8"/>
  <c r="F133" i="8"/>
  <c r="AE132" i="8"/>
  <c r="I132" i="8"/>
  <c r="F132" i="8"/>
  <c r="AE131" i="8"/>
  <c r="I131" i="8"/>
  <c r="F131" i="8"/>
  <c r="AE130" i="8"/>
  <c r="I130" i="8"/>
  <c r="F130" i="8"/>
  <c r="AE129" i="8"/>
  <c r="I129" i="8"/>
  <c r="F129" i="8"/>
  <c r="AD126" i="8"/>
  <c r="AD127" i="8" s="1"/>
  <c r="AC126" i="8"/>
  <c r="AC127" i="8" s="1"/>
  <c r="AB126" i="8"/>
  <c r="AB127" i="8" s="1"/>
  <c r="AA126" i="8"/>
  <c r="AA127" i="8" s="1"/>
  <c r="Z126" i="8"/>
  <c r="Z127" i="8" s="1"/>
  <c r="Y126" i="8"/>
  <c r="Y127" i="8" s="1"/>
  <c r="X126" i="8"/>
  <c r="X127" i="8" s="1"/>
  <c r="W126" i="8"/>
  <c r="W127" i="8" s="1"/>
  <c r="V126" i="8"/>
  <c r="V127" i="8" s="1"/>
  <c r="U126" i="8"/>
  <c r="U127" i="8" s="1"/>
  <c r="T126" i="8"/>
  <c r="T127" i="8" s="1"/>
  <c r="S126" i="8"/>
  <c r="S127" i="8" s="1"/>
  <c r="R126" i="8"/>
  <c r="R127" i="8" s="1"/>
  <c r="Q126" i="8"/>
  <c r="Q127" i="8" s="1"/>
  <c r="P126" i="8"/>
  <c r="P127" i="8" s="1"/>
  <c r="J126" i="8"/>
  <c r="G126" i="8"/>
  <c r="AE125" i="8"/>
  <c r="I125" i="8"/>
  <c r="F125" i="8"/>
  <c r="AE124" i="8"/>
  <c r="I124" i="8"/>
  <c r="F124" i="8"/>
  <c r="AE123" i="8"/>
  <c r="I123" i="8"/>
  <c r="F123" i="8"/>
  <c r="AE122" i="8"/>
  <c r="I122" i="8"/>
  <c r="F122" i="8"/>
  <c r="AE121" i="8"/>
  <c r="I121" i="8"/>
  <c r="F121" i="8"/>
  <c r="AE120" i="8"/>
  <c r="I120" i="8"/>
  <c r="F120" i="8"/>
  <c r="AE119" i="8"/>
  <c r="I119" i="8"/>
  <c r="F119" i="8"/>
  <c r="AE118" i="8"/>
  <c r="I118" i="8"/>
  <c r="F118" i="8"/>
  <c r="AE117" i="8"/>
  <c r="I117" i="8"/>
  <c r="F117" i="8"/>
  <c r="AE116" i="8"/>
  <c r="I116" i="8"/>
  <c r="F116" i="8"/>
  <c r="AE115" i="8"/>
  <c r="I115" i="8"/>
  <c r="F115" i="8"/>
  <c r="AE114" i="8"/>
  <c r="I114" i="8"/>
  <c r="F114" i="8"/>
  <c r="F126" i="8" s="1"/>
  <c r="AA112" i="8"/>
  <c r="S112" i="8"/>
  <c r="AD111" i="8"/>
  <c r="AD112" i="8" s="1"/>
  <c r="AC111" i="8"/>
  <c r="AC112" i="8" s="1"/>
  <c r="AB111" i="8"/>
  <c r="AB112" i="8" s="1"/>
  <c r="AA111" i="8"/>
  <c r="Z111" i="8"/>
  <c r="Z112" i="8" s="1"/>
  <c r="Y111" i="8"/>
  <c r="Y112" i="8" s="1"/>
  <c r="X111" i="8"/>
  <c r="X112" i="8" s="1"/>
  <c r="W111" i="8"/>
  <c r="W112" i="8" s="1"/>
  <c r="V111" i="8"/>
  <c r="V112" i="8" s="1"/>
  <c r="U111" i="8"/>
  <c r="U112" i="8" s="1"/>
  <c r="T111" i="8"/>
  <c r="T112" i="8" s="1"/>
  <c r="S111" i="8"/>
  <c r="R111" i="8"/>
  <c r="R112" i="8" s="1"/>
  <c r="Q111" i="8"/>
  <c r="Q112" i="8" s="1"/>
  <c r="P111" i="8"/>
  <c r="P112" i="8" s="1"/>
  <c r="J111" i="8"/>
  <c r="G111" i="8"/>
  <c r="AE110" i="8"/>
  <c r="I110" i="8"/>
  <c r="F110" i="8"/>
  <c r="AE109" i="8"/>
  <c r="I109" i="8"/>
  <c r="F109" i="8"/>
  <c r="AE108" i="8"/>
  <c r="I108" i="8"/>
  <c r="F108" i="8"/>
  <c r="AE107" i="8"/>
  <c r="I107" i="8"/>
  <c r="F107" i="8"/>
  <c r="AE106" i="8"/>
  <c r="I106" i="8"/>
  <c r="F106" i="8"/>
  <c r="AE105" i="8"/>
  <c r="I105" i="8"/>
  <c r="F105" i="8"/>
  <c r="F111" i="8" s="1"/>
  <c r="AE104" i="8"/>
  <c r="I104" i="8"/>
  <c r="F104" i="8"/>
  <c r="AE103" i="8"/>
  <c r="I103" i="8"/>
  <c r="F103" i="8"/>
  <c r="AE102" i="8"/>
  <c r="I102" i="8"/>
  <c r="F102" i="8"/>
  <c r="AE101" i="8"/>
  <c r="I101" i="8"/>
  <c r="F101" i="8"/>
  <c r="AE100" i="8"/>
  <c r="I100" i="8"/>
  <c r="F100" i="8"/>
  <c r="AE99" i="8"/>
  <c r="I99" i="8"/>
  <c r="F99" i="8"/>
  <c r="U97" i="8"/>
  <c r="AD96" i="8"/>
  <c r="AD97" i="8" s="1"/>
  <c r="AC96" i="8"/>
  <c r="AC97" i="8" s="1"/>
  <c r="AB96" i="8"/>
  <c r="AB97" i="8" s="1"/>
  <c r="AA96" i="8"/>
  <c r="AA97" i="8" s="1"/>
  <c r="Z96" i="8"/>
  <c r="Z97" i="8" s="1"/>
  <c r="Y96" i="8"/>
  <c r="Y97" i="8" s="1"/>
  <c r="X96" i="8"/>
  <c r="X97" i="8" s="1"/>
  <c r="W96" i="8"/>
  <c r="W97" i="8" s="1"/>
  <c r="V96" i="8"/>
  <c r="V97" i="8" s="1"/>
  <c r="U96" i="8"/>
  <c r="T96" i="8"/>
  <c r="T97" i="8" s="1"/>
  <c r="S96" i="8"/>
  <c r="S97" i="8" s="1"/>
  <c r="R96" i="8"/>
  <c r="R97" i="8" s="1"/>
  <c r="Q96" i="8"/>
  <c r="Q97" i="8" s="1"/>
  <c r="P96" i="8"/>
  <c r="P97" i="8" s="1"/>
  <c r="J96" i="8"/>
  <c r="I96" i="8"/>
  <c r="G96" i="8"/>
  <c r="AE95" i="8"/>
  <c r="I95" i="8"/>
  <c r="F95" i="8"/>
  <c r="AE94" i="8"/>
  <c r="I94" i="8"/>
  <c r="F94" i="8"/>
  <c r="AE93" i="8"/>
  <c r="I93" i="8"/>
  <c r="F93" i="8"/>
  <c r="AE92" i="8"/>
  <c r="I92" i="8"/>
  <c r="F92" i="8"/>
  <c r="AE91" i="8"/>
  <c r="I91" i="8"/>
  <c r="F91" i="8"/>
  <c r="AE90" i="8"/>
  <c r="I90" i="8"/>
  <c r="F90" i="8"/>
  <c r="AE89" i="8"/>
  <c r="I89" i="8"/>
  <c r="F89" i="8"/>
  <c r="AE88" i="8"/>
  <c r="I88" i="8"/>
  <c r="F88" i="8"/>
  <c r="AE87" i="8"/>
  <c r="I87" i="8"/>
  <c r="F87" i="8"/>
  <c r="AE86" i="8"/>
  <c r="I86" i="8"/>
  <c r="F86" i="8"/>
  <c r="AE85" i="8"/>
  <c r="I85" i="8"/>
  <c r="F85" i="8"/>
  <c r="AE84" i="8"/>
  <c r="I84" i="8"/>
  <c r="F84" i="8"/>
  <c r="F96" i="8" s="1"/>
  <c r="AD81" i="8"/>
  <c r="AD82" i="8" s="1"/>
  <c r="AC81" i="8"/>
  <c r="AC82" i="8" s="1"/>
  <c r="AB81" i="8"/>
  <c r="AB82" i="8" s="1"/>
  <c r="AA81" i="8"/>
  <c r="AA82" i="8" s="1"/>
  <c r="Z81" i="8"/>
  <c r="Z82" i="8" s="1"/>
  <c r="Y81" i="8"/>
  <c r="Y82" i="8" s="1"/>
  <c r="X81" i="8"/>
  <c r="X82" i="8" s="1"/>
  <c r="W81" i="8"/>
  <c r="W82" i="8" s="1"/>
  <c r="V81" i="8"/>
  <c r="V82" i="8" s="1"/>
  <c r="U81" i="8"/>
  <c r="U82" i="8" s="1"/>
  <c r="T81" i="8"/>
  <c r="T82" i="8" s="1"/>
  <c r="S81" i="8"/>
  <c r="S82" i="8" s="1"/>
  <c r="R81" i="8"/>
  <c r="R82" i="8" s="1"/>
  <c r="Q81" i="8"/>
  <c r="Q82" i="8" s="1"/>
  <c r="P81" i="8"/>
  <c r="P82" i="8" s="1"/>
  <c r="J81" i="8"/>
  <c r="G81" i="8"/>
  <c r="AE80" i="8"/>
  <c r="I80" i="8"/>
  <c r="F80" i="8"/>
  <c r="AE79" i="8"/>
  <c r="I79" i="8"/>
  <c r="F79" i="8"/>
  <c r="AE78" i="8"/>
  <c r="I78" i="8"/>
  <c r="F78" i="8"/>
  <c r="AE77" i="8"/>
  <c r="I77" i="8"/>
  <c r="F77" i="8"/>
  <c r="AE76" i="8"/>
  <c r="I76" i="8"/>
  <c r="F76" i="8"/>
  <c r="AE75" i="8"/>
  <c r="I75" i="8"/>
  <c r="F75" i="8"/>
  <c r="AE74" i="8"/>
  <c r="AE81" i="8" s="1"/>
  <c r="AE82" i="8" s="1"/>
  <c r="I74" i="8"/>
  <c r="F74" i="8"/>
  <c r="AE73" i="8"/>
  <c r="I73" i="8"/>
  <c r="F73" i="8"/>
  <c r="AE72" i="8"/>
  <c r="I72" i="8"/>
  <c r="F72" i="8"/>
  <c r="AE71" i="8"/>
  <c r="I71" i="8"/>
  <c r="F71" i="8"/>
  <c r="AE70" i="8"/>
  <c r="I70" i="8"/>
  <c r="F70" i="8"/>
  <c r="AE69" i="8"/>
  <c r="I69" i="8"/>
  <c r="F69" i="8"/>
  <c r="AD66" i="8"/>
  <c r="AD67" i="8" s="1"/>
  <c r="AC66" i="8"/>
  <c r="AC67" i="8" s="1"/>
  <c r="AB66" i="8"/>
  <c r="AB67" i="8" s="1"/>
  <c r="AA66" i="8"/>
  <c r="AA67" i="8" s="1"/>
  <c r="Z66" i="8"/>
  <c r="Z67" i="8" s="1"/>
  <c r="Y66" i="8"/>
  <c r="Y67" i="8" s="1"/>
  <c r="X66" i="8"/>
  <c r="X67" i="8" s="1"/>
  <c r="W66" i="8"/>
  <c r="W67" i="8" s="1"/>
  <c r="V66" i="8"/>
  <c r="V67" i="8" s="1"/>
  <c r="U66" i="8"/>
  <c r="U67" i="8" s="1"/>
  <c r="T66" i="8"/>
  <c r="T67" i="8" s="1"/>
  <c r="S66" i="8"/>
  <c r="S67" i="8" s="1"/>
  <c r="R66" i="8"/>
  <c r="R67" i="8" s="1"/>
  <c r="Q66" i="8"/>
  <c r="Q67" i="8" s="1"/>
  <c r="P66" i="8"/>
  <c r="P67" i="8" s="1"/>
  <c r="J66" i="8"/>
  <c r="G66" i="8"/>
  <c r="AE65" i="8"/>
  <c r="I65" i="8"/>
  <c r="F65" i="8"/>
  <c r="AE64" i="8"/>
  <c r="I64" i="8"/>
  <c r="F64" i="8"/>
  <c r="AE63" i="8"/>
  <c r="I63" i="8"/>
  <c r="F63" i="8"/>
  <c r="AE62" i="8"/>
  <c r="I62" i="8"/>
  <c r="F62" i="8"/>
  <c r="AE61" i="8"/>
  <c r="I61" i="8"/>
  <c r="F61" i="8"/>
  <c r="AE60" i="8"/>
  <c r="I60" i="8"/>
  <c r="F60" i="8"/>
  <c r="AE59" i="8"/>
  <c r="I59" i="8"/>
  <c r="F59" i="8"/>
  <c r="AE58" i="8"/>
  <c r="I58" i="8"/>
  <c r="F58" i="8"/>
  <c r="AE57" i="8"/>
  <c r="I57" i="8"/>
  <c r="F57" i="8"/>
  <c r="AE56" i="8"/>
  <c r="I56" i="8"/>
  <c r="F56" i="8"/>
  <c r="AE55" i="8"/>
  <c r="I55" i="8"/>
  <c r="F55" i="8"/>
  <c r="AE54" i="8"/>
  <c r="I54" i="8"/>
  <c r="F54" i="8"/>
  <c r="F66" i="8" s="1"/>
  <c r="D54" i="8"/>
  <c r="D55" i="8" s="1"/>
  <c r="O50" i="8"/>
  <c r="B50" i="8"/>
  <c r="B37" i="8"/>
  <c r="B39" i="8" s="1"/>
  <c r="B41" i="8" s="1"/>
  <c r="B43" i="8" s="1"/>
  <c r="B45" i="8" s="1"/>
  <c r="B35" i="8"/>
  <c r="K34" i="8"/>
  <c r="B32" i="8"/>
  <c r="B28" i="8"/>
  <c r="B26" i="8"/>
  <c r="B24" i="8"/>
  <c r="B22" i="8"/>
  <c r="B20" i="8"/>
  <c r="H19" i="8"/>
  <c r="O16" i="8"/>
  <c r="B16" i="8"/>
  <c r="AE13" i="8"/>
  <c r="AE12" i="8"/>
  <c r="AE11" i="8"/>
  <c r="AE10" i="8"/>
  <c r="AE9" i="8"/>
  <c r="J9" i="8"/>
  <c r="AE8" i="8"/>
  <c r="AE7" i="8"/>
  <c r="AE6" i="8"/>
  <c r="AE5" i="8"/>
  <c r="O3" i="8"/>
  <c r="B3" i="8"/>
  <c r="Y157" i="7"/>
  <c r="Q157" i="7"/>
  <c r="AD156" i="7"/>
  <c r="AD157" i="7" s="1"/>
  <c r="AC156" i="7"/>
  <c r="AC157" i="7" s="1"/>
  <c r="AB156" i="7"/>
  <c r="AB157" i="7" s="1"/>
  <c r="AA156" i="7"/>
  <c r="AA157" i="7" s="1"/>
  <c r="Z156" i="7"/>
  <c r="Z157" i="7" s="1"/>
  <c r="Y156" i="7"/>
  <c r="X156" i="7"/>
  <c r="X157" i="7" s="1"/>
  <c r="W156" i="7"/>
  <c r="W157" i="7" s="1"/>
  <c r="V156" i="7"/>
  <c r="V157" i="7" s="1"/>
  <c r="U156" i="7"/>
  <c r="U157" i="7" s="1"/>
  <c r="T156" i="7"/>
  <c r="T157" i="7" s="1"/>
  <c r="S156" i="7"/>
  <c r="S157" i="7" s="1"/>
  <c r="R156" i="7"/>
  <c r="R157" i="7" s="1"/>
  <c r="Q156" i="7"/>
  <c r="P156" i="7"/>
  <c r="P157" i="7" s="1"/>
  <c r="J156" i="7"/>
  <c r="G156" i="7"/>
  <c r="AE155" i="7"/>
  <c r="I155" i="7"/>
  <c r="F155" i="7"/>
  <c r="AE154" i="7"/>
  <c r="I154" i="7"/>
  <c r="F154" i="7"/>
  <c r="AE153" i="7"/>
  <c r="I153" i="7"/>
  <c r="F153" i="7"/>
  <c r="AE152" i="7"/>
  <c r="I152" i="7"/>
  <c r="F152" i="7"/>
  <c r="AE151" i="7"/>
  <c r="I151" i="7"/>
  <c r="F151" i="7"/>
  <c r="AE150" i="7"/>
  <c r="I150" i="7"/>
  <c r="F150" i="7"/>
  <c r="AE149" i="7"/>
  <c r="I149" i="7"/>
  <c r="F149" i="7"/>
  <c r="AE148" i="7"/>
  <c r="I148" i="7"/>
  <c r="F148" i="7"/>
  <c r="AE147" i="7"/>
  <c r="I147" i="7"/>
  <c r="F147" i="7"/>
  <c r="AE146" i="7"/>
  <c r="I146" i="7"/>
  <c r="F146" i="7"/>
  <c r="AE145" i="7"/>
  <c r="I145" i="7"/>
  <c r="F145" i="7"/>
  <c r="AE144" i="7"/>
  <c r="AE156" i="7" s="1"/>
  <c r="AE157" i="7" s="1"/>
  <c r="I144" i="7"/>
  <c r="F144" i="7"/>
  <c r="F156" i="7" s="1"/>
  <c r="AA142" i="7"/>
  <c r="AD141" i="7"/>
  <c r="AD142" i="7" s="1"/>
  <c r="AC141" i="7"/>
  <c r="AC142" i="7" s="1"/>
  <c r="AB141" i="7"/>
  <c r="AB142" i="7" s="1"/>
  <c r="AA141" i="7"/>
  <c r="Z141" i="7"/>
  <c r="Z142" i="7" s="1"/>
  <c r="Y141" i="7"/>
  <c r="Y142" i="7" s="1"/>
  <c r="X141" i="7"/>
  <c r="X142" i="7" s="1"/>
  <c r="W141" i="7"/>
  <c r="W142" i="7" s="1"/>
  <c r="V141" i="7"/>
  <c r="V142" i="7" s="1"/>
  <c r="U141" i="7"/>
  <c r="U142" i="7" s="1"/>
  <c r="T141" i="7"/>
  <c r="T142" i="7" s="1"/>
  <c r="S141" i="7"/>
  <c r="S142" i="7" s="1"/>
  <c r="R141" i="7"/>
  <c r="R142" i="7" s="1"/>
  <c r="Q141" i="7"/>
  <c r="Q142" i="7" s="1"/>
  <c r="P141" i="7"/>
  <c r="P142" i="7" s="1"/>
  <c r="J141" i="7"/>
  <c r="G141" i="7"/>
  <c r="AE140" i="7"/>
  <c r="I140" i="7"/>
  <c r="F140" i="7"/>
  <c r="AE139" i="7"/>
  <c r="I139" i="7"/>
  <c r="F139" i="7"/>
  <c r="AE138" i="7"/>
  <c r="I138" i="7"/>
  <c r="F138" i="7"/>
  <c r="AE137" i="7"/>
  <c r="I137" i="7"/>
  <c r="F137" i="7"/>
  <c r="AE136" i="7"/>
  <c r="I136" i="7"/>
  <c r="F136" i="7"/>
  <c r="AE135" i="7"/>
  <c r="I135" i="7"/>
  <c r="F135" i="7"/>
  <c r="F141" i="7" s="1"/>
  <c r="AE134" i="7"/>
  <c r="I134" i="7"/>
  <c r="F134" i="7"/>
  <c r="AE133" i="7"/>
  <c r="I133" i="7"/>
  <c r="F133" i="7"/>
  <c r="AE132" i="7"/>
  <c r="I132" i="7"/>
  <c r="F132" i="7"/>
  <c r="AE131" i="7"/>
  <c r="I131" i="7"/>
  <c r="F131" i="7"/>
  <c r="AE130" i="7"/>
  <c r="AE141" i="7" s="1"/>
  <c r="AE142" i="7" s="1"/>
  <c r="I130" i="7"/>
  <c r="F130" i="7"/>
  <c r="AE129" i="7"/>
  <c r="I129" i="7"/>
  <c r="I141" i="7" s="1"/>
  <c r="F129" i="7"/>
  <c r="AC127" i="7"/>
  <c r="U127" i="7"/>
  <c r="AD126" i="7"/>
  <c r="AD127" i="7" s="1"/>
  <c r="AC126" i="7"/>
  <c r="AB126" i="7"/>
  <c r="AB127" i="7" s="1"/>
  <c r="AA126" i="7"/>
  <c r="AA127" i="7" s="1"/>
  <c r="Z126" i="7"/>
  <c r="Z127" i="7" s="1"/>
  <c r="Y126" i="7"/>
  <c r="Y127" i="7" s="1"/>
  <c r="X126" i="7"/>
  <c r="X127" i="7" s="1"/>
  <c r="W126" i="7"/>
  <c r="W127" i="7" s="1"/>
  <c r="V126" i="7"/>
  <c r="V127" i="7" s="1"/>
  <c r="U126" i="7"/>
  <c r="T126" i="7"/>
  <c r="T127" i="7" s="1"/>
  <c r="S126" i="7"/>
  <c r="S127" i="7" s="1"/>
  <c r="R126" i="7"/>
  <c r="R127" i="7" s="1"/>
  <c r="Q126" i="7"/>
  <c r="Q127" i="7" s="1"/>
  <c r="P126" i="7"/>
  <c r="P127" i="7" s="1"/>
  <c r="J126" i="7"/>
  <c r="I126" i="7"/>
  <c r="G126" i="7"/>
  <c r="AE125" i="7"/>
  <c r="I125" i="7"/>
  <c r="F125" i="7"/>
  <c r="AE124" i="7"/>
  <c r="I124" i="7"/>
  <c r="F124" i="7"/>
  <c r="AE123" i="7"/>
  <c r="I123" i="7"/>
  <c r="F123" i="7"/>
  <c r="AE122" i="7"/>
  <c r="I122" i="7"/>
  <c r="F122" i="7"/>
  <c r="AE121" i="7"/>
  <c r="I121" i="7"/>
  <c r="F121" i="7"/>
  <c r="AE120" i="7"/>
  <c r="I120" i="7"/>
  <c r="F120" i="7"/>
  <c r="AE119" i="7"/>
  <c r="I119" i="7"/>
  <c r="F119" i="7"/>
  <c r="AE118" i="7"/>
  <c r="I118" i="7"/>
  <c r="F118" i="7"/>
  <c r="AE117" i="7"/>
  <c r="I117" i="7"/>
  <c r="F117" i="7"/>
  <c r="AE116" i="7"/>
  <c r="I116" i="7"/>
  <c r="F116" i="7"/>
  <c r="AE115" i="7"/>
  <c r="I115" i="7"/>
  <c r="F115" i="7"/>
  <c r="AE114" i="7"/>
  <c r="AE126" i="7" s="1"/>
  <c r="AE127" i="7" s="1"/>
  <c r="I114" i="7"/>
  <c r="F114" i="7"/>
  <c r="F126" i="7" s="1"/>
  <c r="AD111" i="7"/>
  <c r="AD112" i="7" s="1"/>
  <c r="AC111" i="7"/>
  <c r="AC112" i="7" s="1"/>
  <c r="AB111" i="7"/>
  <c r="AB112" i="7" s="1"/>
  <c r="AA111" i="7"/>
  <c r="AA112" i="7" s="1"/>
  <c r="Z111" i="7"/>
  <c r="Z112" i="7" s="1"/>
  <c r="Y111" i="7"/>
  <c r="Y112" i="7" s="1"/>
  <c r="X111" i="7"/>
  <c r="X112" i="7" s="1"/>
  <c r="W111" i="7"/>
  <c r="W112" i="7" s="1"/>
  <c r="V111" i="7"/>
  <c r="V112" i="7" s="1"/>
  <c r="U111" i="7"/>
  <c r="U112" i="7" s="1"/>
  <c r="T111" i="7"/>
  <c r="T112" i="7" s="1"/>
  <c r="S111" i="7"/>
  <c r="S112" i="7" s="1"/>
  <c r="R111" i="7"/>
  <c r="R112" i="7" s="1"/>
  <c r="Q111" i="7"/>
  <c r="Q112" i="7" s="1"/>
  <c r="P111" i="7"/>
  <c r="P112" i="7" s="1"/>
  <c r="J111" i="7"/>
  <c r="G111" i="7"/>
  <c r="AE110" i="7"/>
  <c r="I110" i="7"/>
  <c r="F110" i="7"/>
  <c r="AE109" i="7"/>
  <c r="I109" i="7"/>
  <c r="F109" i="7"/>
  <c r="AE108" i="7"/>
  <c r="I108" i="7"/>
  <c r="F108" i="7"/>
  <c r="AE107" i="7"/>
  <c r="I107" i="7"/>
  <c r="F107" i="7"/>
  <c r="AE106" i="7"/>
  <c r="I106" i="7"/>
  <c r="F106" i="7"/>
  <c r="AE105" i="7"/>
  <c r="I105" i="7"/>
  <c r="F105" i="7"/>
  <c r="AE104" i="7"/>
  <c r="AE111" i="7" s="1"/>
  <c r="AE112" i="7" s="1"/>
  <c r="I104" i="7"/>
  <c r="F104" i="7"/>
  <c r="AE103" i="7"/>
  <c r="I103" i="7"/>
  <c r="F103" i="7"/>
  <c r="AE102" i="7"/>
  <c r="I102" i="7"/>
  <c r="F102" i="7"/>
  <c r="AE101" i="7"/>
  <c r="I101" i="7"/>
  <c r="F101" i="7"/>
  <c r="AE100" i="7"/>
  <c r="I100" i="7"/>
  <c r="F100" i="7"/>
  <c r="AE99" i="7"/>
  <c r="I99" i="7"/>
  <c r="F99" i="7"/>
  <c r="Y97" i="7"/>
  <c r="Q97" i="7"/>
  <c r="AD96" i="7"/>
  <c r="AD97" i="7" s="1"/>
  <c r="AC96" i="7"/>
  <c r="AC97" i="7" s="1"/>
  <c r="AB96" i="7"/>
  <c r="AB97" i="7" s="1"/>
  <c r="AA96" i="7"/>
  <c r="AA97" i="7" s="1"/>
  <c r="Z96" i="7"/>
  <c r="Z97" i="7" s="1"/>
  <c r="Y96" i="7"/>
  <c r="X96" i="7"/>
  <c r="X97" i="7" s="1"/>
  <c r="W96" i="7"/>
  <c r="W97" i="7" s="1"/>
  <c r="V96" i="7"/>
  <c r="V97" i="7" s="1"/>
  <c r="U96" i="7"/>
  <c r="U97" i="7" s="1"/>
  <c r="T96" i="7"/>
  <c r="T97" i="7" s="1"/>
  <c r="S96" i="7"/>
  <c r="S97" i="7" s="1"/>
  <c r="R96" i="7"/>
  <c r="R97" i="7" s="1"/>
  <c r="Q96" i="7"/>
  <c r="P96" i="7"/>
  <c r="P97" i="7" s="1"/>
  <c r="J96" i="7"/>
  <c r="G96" i="7"/>
  <c r="AE95" i="7"/>
  <c r="I95" i="7"/>
  <c r="F95" i="7"/>
  <c r="AE94" i="7"/>
  <c r="I94" i="7"/>
  <c r="F94" i="7"/>
  <c r="AE93" i="7"/>
  <c r="I93" i="7"/>
  <c r="F93" i="7"/>
  <c r="AE92" i="7"/>
  <c r="I92" i="7"/>
  <c r="F92" i="7"/>
  <c r="AE91" i="7"/>
  <c r="I91" i="7"/>
  <c r="F91" i="7"/>
  <c r="AE90" i="7"/>
  <c r="I90" i="7"/>
  <c r="F90" i="7"/>
  <c r="AE89" i="7"/>
  <c r="I89" i="7"/>
  <c r="F89" i="7"/>
  <c r="AE88" i="7"/>
  <c r="I88" i="7"/>
  <c r="F88" i="7"/>
  <c r="AE87" i="7"/>
  <c r="I87" i="7"/>
  <c r="F87" i="7"/>
  <c r="AE86" i="7"/>
  <c r="I86" i="7"/>
  <c r="F86" i="7"/>
  <c r="AE85" i="7"/>
  <c r="I85" i="7"/>
  <c r="F85" i="7"/>
  <c r="AE84" i="7"/>
  <c r="I84" i="7"/>
  <c r="F84" i="7"/>
  <c r="F96" i="7" s="1"/>
  <c r="AD81" i="7"/>
  <c r="AD82" i="7" s="1"/>
  <c r="AC81" i="7"/>
  <c r="AC82" i="7" s="1"/>
  <c r="AB81" i="7"/>
  <c r="AB82" i="7" s="1"/>
  <c r="AA81" i="7"/>
  <c r="AA82" i="7" s="1"/>
  <c r="Z81" i="7"/>
  <c r="Z82" i="7" s="1"/>
  <c r="Y81" i="7"/>
  <c r="Y82" i="7" s="1"/>
  <c r="X81" i="7"/>
  <c r="X82" i="7" s="1"/>
  <c r="W81" i="7"/>
  <c r="W82" i="7" s="1"/>
  <c r="V81" i="7"/>
  <c r="V82" i="7" s="1"/>
  <c r="U81" i="7"/>
  <c r="U82" i="7" s="1"/>
  <c r="T81" i="7"/>
  <c r="T82" i="7" s="1"/>
  <c r="S81" i="7"/>
  <c r="S82" i="7" s="1"/>
  <c r="R81" i="7"/>
  <c r="R82" i="7" s="1"/>
  <c r="Q81" i="7"/>
  <c r="Q82" i="7" s="1"/>
  <c r="P81" i="7"/>
  <c r="P82" i="7" s="1"/>
  <c r="J81" i="7"/>
  <c r="G81" i="7"/>
  <c r="AE80" i="7"/>
  <c r="I80" i="7"/>
  <c r="F80" i="7"/>
  <c r="AE79" i="7"/>
  <c r="I79" i="7"/>
  <c r="F79" i="7"/>
  <c r="AE78" i="7"/>
  <c r="I78" i="7"/>
  <c r="F78" i="7"/>
  <c r="AE77" i="7"/>
  <c r="I77" i="7"/>
  <c r="F77" i="7"/>
  <c r="AE76" i="7"/>
  <c r="I76" i="7"/>
  <c r="F76" i="7"/>
  <c r="AE75" i="7"/>
  <c r="I75" i="7"/>
  <c r="F75" i="7"/>
  <c r="F81" i="7" s="1"/>
  <c r="AE74" i="7"/>
  <c r="I74" i="7"/>
  <c r="F74" i="7"/>
  <c r="AE73" i="7"/>
  <c r="I73" i="7"/>
  <c r="F73" i="7"/>
  <c r="AE72" i="7"/>
  <c r="I72" i="7"/>
  <c r="F72" i="7"/>
  <c r="AE71" i="7"/>
  <c r="I71" i="7"/>
  <c r="F71" i="7"/>
  <c r="AE70" i="7"/>
  <c r="I70" i="7"/>
  <c r="F70" i="7"/>
  <c r="AE69" i="7"/>
  <c r="I69" i="7"/>
  <c r="I81" i="7" s="1"/>
  <c r="F69" i="7"/>
  <c r="AC67" i="7"/>
  <c r="U67" i="7"/>
  <c r="AD66" i="7"/>
  <c r="AD67" i="7" s="1"/>
  <c r="AC66" i="7"/>
  <c r="AB66" i="7"/>
  <c r="AB67" i="7" s="1"/>
  <c r="AA66" i="7"/>
  <c r="AA67" i="7" s="1"/>
  <c r="Z66" i="7"/>
  <c r="Z67" i="7" s="1"/>
  <c r="Y66" i="7"/>
  <c r="Y67" i="7" s="1"/>
  <c r="X66" i="7"/>
  <c r="X67" i="7" s="1"/>
  <c r="W66" i="7"/>
  <c r="W67" i="7" s="1"/>
  <c r="V66" i="7"/>
  <c r="V67" i="7" s="1"/>
  <c r="U66" i="7"/>
  <c r="T66" i="7"/>
  <c r="T67" i="7" s="1"/>
  <c r="S66" i="7"/>
  <c r="S67" i="7" s="1"/>
  <c r="R66" i="7"/>
  <c r="R67" i="7" s="1"/>
  <c r="Q66" i="7"/>
  <c r="Q67" i="7" s="1"/>
  <c r="P66" i="7"/>
  <c r="P67" i="7" s="1"/>
  <c r="J66" i="7"/>
  <c r="I66" i="7"/>
  <c r="G66" i="7"/>
  <c r="AE65" i="7"/>
  <c r="I65" i="7"/>
  <c r="F65" i="7"/>
  <c r="AE64" i="7"/>
  <c r="I64" i="7"/>
  <c r="F64" i="7"/>
  <c r="AE63" i="7"/>
  <c r="I63" i="7"/>
  <c r="F63" i="7"/>
  <c r="AE62" i="7"/>
  <c r="I62" i="7"/>
  <c r="F62" i="7"/>
  <c r="AE61" i="7"/>
  <c r="I61" i="7"/>
  <c r="F61" i="7"/>
  <c r="AE60" i="7"/>
  <c r="I60" i="7"/>
  <c r="F60" i="7"/>
  <c r="AE59" i="7"/>
  <c r="I59" i="7"/>
  <c r="F59" i="7"/>
  <c r="AE58" i="7"/>
  <c r="I58" i="7"/>
  <c r="F58" i="7"/>
  <c r="AE57" i="7"/>
  <c r="I57" i="7"/>
  <c r="F57" i="7"/>
  <c r="AE56" i="7"/>
  <c r="I56" i="7"/>
  <c r="F56" i="7"/>
  <c r="AE55" i="7"/>
  <c r="I55" i="7"/>
  <c r="F55" i="7"/>
  <c r="AE54" i="7"/>
  <c r="AE66" i="7" s="1"/>
  <c r="AE67" i="7" s="1"/>
  <c r="I54" i="7"/>
  <c r="F54" i="7"/>
  <c r="F66" i="7" s="1"/>
  <c r="D54" i="7"/>
  <c r="O54" i="7" s="1"/>
  <c r="O50" i="7"/>
  <c r="B50" i="7"/>
  <c r="B39" i="7"/>
  <c r="B41" i="7" s="1"/>
  <c r="B43" i="7" s="1"/>
  <c r="B45" i="7" s="1"/>
  <c r="B37" i="7"/>
  <c r="B35" i="7"/>
  <c r="K34" i="7"/>
  <c r="B32" i="7"/>
  <c r="B28" i="7"/>
  <c r="B26" i="7"/>
  <c r="B24" i="7"/>
  <c r="B22" i="7"/>
  <c r="B20" i="7"/>
  <c r="H19" i="7"/>
  <c r="O16" i="7"/>
  <c r="B16" i="7"/>
  <c r="AE13" i="7"/>
  <c r="AE12" i="7"/>
  <c r="AE11" i="7"/>
  <c r="AE10" i="7"/>
  <c r="AE9" i="7"/>
  <c r="J9" i="7"/>
  <c r="AE8" i="7"/>
  <c r="AE7" i="7"/>
  <c r="AE6" i="7"/>
  <c r="AE5" i="7"/>
  <c r="O3" i="7"/>
  <c r="B3" i="7"/>
  <c r="S52" i="5"/>
  <c r="R52" i="5"/>
  <c r="Q52" i="5"/>
  <c r="P52" i="5"/>
  <c r="O52" i="5"/>
  <c r="N52" i="5"/>
  <c r="M52" i="5"/>
  <c r="L52" i="5"/>
  <c r="K52" i="5"/>
  <c r="J52" i="5"/>
  <c r="I52" i="5"/>
  <c r="H52" i="5"/>
  <c r="G52" i="5"/>
  <c r="F52" i="5"/>
  <c r="E52" i="5"/>
  <c r="C52" i="5"/>
  <c r="S51" i="5"/>
  <c r="R51" i="5"/>
  <c r="Q51" i="5"/>
  <c r="P51" i="5"/>
  <c r="O51" i="5"/>
  <c r="N51" i="5"/>
  <c r="M51" i="5"/>
  <c r="L51" i="5"/>
  <c r="K51" i="5"/>
  <c r="J51" i="5"/>
  <c r="I51" i="5"/>
  <c r="H51" i="5"/>
  <c r="G51" i="5"/>
  <c r="F51" i="5"/>
  <c r="E51" i="5"/>
  <c r="C51" i="5"/>
  <c r="S50" i="5"/>
  <c r="R50" i="5"/>
  <c r="Q50" i="5"/>
  <c r="P50" i="5"/>
  <c r="O50" i="5"/>
  <c r="N50" i="5"/>
  <c r="M50" i="5"/>
  <c r="L50" i="5"/>
  <c r="K50" i="5"/>
  <c r="J50" i="5"/>
  <c r="I50" i="5"/>
  <c r="H50" i="5"/>
  <c r="G50" i="5"/>
  <c r="F50" i="5"/>
  <c r="E50" i="5"/>
  <c r="C50" i="5"/>
  <c r="S49" i="5"/>
  <c r="R49" i="5"/>
  <c r="Q49" i="5"/>
  <c r="P49" i="5"/>
  <c r="O49" i="5"/>
  <c r="N49" i="5"/>
  <c r="M49" i="5"/>
  <c r="L49" i="5"/>
  <c r="K49" i="5"/>
  <c r="J49" i="5"/>
  <c r="I49" i="5"/>
  <c r="H49" i="5"/>
  <c r="G49" i="5"/>
  <c r="F49" i="5"/>
  <c r="E49" i="5"/>
  <c r="C49" i="5"/>
  <c r="S48" i="5"/>
  <c r="R48" i="5"/>
  <c r="Q48" i="5"/>
  <c r="P48" i="5"/>
  <c r="O48" i="5"/>
  <c r="N48" i="5"/>
  <c r="M48" i="5"/>
  <c r="L48" i="5"/>
  <c r="K48" i="5"/>
  <c r="J48" i="5"/>
  <c r="I48" i="5"/>
  <c r="H48" i="5"/>
  <c r="G48" i="5"/>
  <c r="F48" i="5"/>
  <c r="E48" i="5"/>
  <c r="C48" i="5"/>
  <c r="S2" i="5"/>
  <c r="R2" i="5"/>
  <c r="Q2" i="5"/>
  <c r="P2" i="5"/>
  <c r="O2" i="5"/>
  <c r="N2" i="5"/>
  <c r="M2" i="5"/>
  <c r="L2" i="5"/>
  <c r="K2" i="5"/>
  <c r="J2" i="5"/>
  <c r="I2" i="5"/>
  <c r="H2" i="5"/>
  <c r="G2" i="5"/>
  <c r="F2" i="5"/>
  <c r="E2" i="5"/>
  <c r="A1" i="5"/>
  <c r="V107" i="4"/>
  <c r="V106" i="4"/>
  <c r="V95" i="4"/>
  <c r="V84" i="4"/>
  <c r="V73" i="4"/>
  <c r="V74" i="4" s="1"/>
  <c r="V62" i="4"/>
  <c r="V51" i="4"/>
  <c r="V52" i="4" s="1"/>
  <c r="V40" i="4"/>
  <c r="V41" i="4" s="1"/>
  <c r="V29" i="4"/>
  <c r="V18" i="4"/>
  <c r="V7" i="4"/>
  <c r="V8" i="4" s="1"/>
  <c r="T2" i="4"/>
  <c r="S2" i="4"/>
  <c r="R2" i="4"/>
  <c r="Q2" i="4"/>
  <c r="P2" i="4"/>
  <c r="O2" i="4"/>
  <c r="N2" i="4"/>
  <c r="M2" i="4"/>
  <c r="L2" i="4"/>
  <c r="K2" i="4"/>
  <c r="J2" i="4"/>
  <c r="I2" i="4"/>
  <c r="H2" i="4"/>
  <c r="G2" i="4"/>
  <c r="F2" i="4"/>
  <c r="E2" i="4" s="1"/>
  <c r="A1" i="4"/>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G16" i="3"/>
  <c r="E16" i="3"/>
  <c r="D16" i="3"/>
  <c r="G15" i="3"/>
  <c r="E15" i="3"/>
  <c r="D15" i="3"/>
  <c r="F15" i="3" s="1"/>
  <c r="G14" i="3"/>
  <c r="E14" i="3"/>
  <c r="D14" i="3"/>
  <c r="G13" i="3"/>
  <c r="E13" i="3"/>
  <c r="D13" i="3"/>
  <c r="G12" i="3"/>
  <c r="E12" i="3"/>
  <c r="D12" i="3"/>
  <c r="C7" i="3"/>
  <c r="A1" i="3"/>
  <c r="D107" i="4"/>
  <c r="A7" i="4"/>
  <c r="A73" i="4"/>
  <c r="A74" i="4"/>
  <c r="A41" i="4"/>
  <c r="D84" i="4"/>
  <c r="A75" i="4"/>
  <c r="A107" i="4"/>
  <c r="D7" i="4"/>
  <c r="D74" i="4"/>
  <c r="D29" i="4"/>
  <c r="A40" i="4"/>
  <c r="A96" i="4"/>
  <c r="D95" i="4"/>
  <c r="A106" i="4"/>
  <c r="A108" i="4"/>
  <c r="A85" i="4"/>
  <c r="A29" i="4"/>
  <c r="D41" i="4"/>
  <c r="D51" i="4"/>
  <c r="C84" i="4"/>
  <c r="C106" i="4"/>
  <c r="D106" i="4"/>
  <c r="C29" i="4"/>
  <c r="C95" i="4"/>
  <c r="C7" i="4"/>
  <c r="C40" i="4"/>
  <c r="A30" i="4"/>
  <c r="D40" i="4"/>
  <c r="O53" i="5" l="1"/>
  <c r="N53" i="5"/>
  <c r="C53" i="5"/>
  <c r="R53" i="5"/>
  <c r="G53" i="5"/>
  <c r="P53" i="5"/>
  <c r="F53" i="5"/>
  <c r="E53" i="5"/>
  <c r="J53" i="5"/>
  <c r="K53" i="5"/>
  <c r="Q53" i="5"/>
  <c r="S53" i="5"/>
  <c r="L53" i="5"/>
  <c r="M53" i="5"/>
  <c r="H53" i="5"/>
  <c r="I53" i="5"/>
  <c r="D51" i="5"/>
  <c r="E40" i="4"/>
  <c r="E106" i="4"/>
  <c r="C22" i="15"/>
  <c r="C22" i="16"/>
  <c r="C22" i="14"/>
  <c r="C22" i="13"/>
  <c r="C22" i="12"/>
  <c r="C22" i="11"/>
  <c r="C22" i="10"/>
  <c r="C22" i="9"/>
  <c r="C22" i="8"/>
  <c r="C22" i="7"/>
  <c r="D22" i="16"/>
  <c r="D22" i="15"/>
  <c r="D22" i="14"/>
  <c r="D22" i="13"/>
  <c r="D22" i="12"/>
  <c r="D22" i="11"/>
  <c r="D22" i="10"/>
  <c r="D22" i="9"/>
  <c r="D22" i="8"/>
  <c r="D22" i="7"/>
  <c r="D26" i="16"/>
  <c r="D26" i="15"/>
  <c r="D26" i="14"/>
  <c r="D26" i="13"/>
  <c r="D26" i="12"/>
  <c r="D26" i="11"/>
  <c r="D26" i="10"/>
  <c r="D26" i="9"/>
  <c r="D26" i="8"/>
  <c r="D26" i="7"/>
  <c r="F13" i="3"/>
  <c r="V19" i="4"/>
  <c r="C20" i="16"/>
  <c r="C20" i="15"/>
  <c r="C20" i="14"/>
  <c r="C20" i="13"/>
  <c r="C20" i="11"/>
  <c r="C20" i="12"/>
  <c r="C20" i="10"/>
  <c r="C20" i="9"/>
  <c r="C20" i="8"/>
  <c r="C20" i="7"/>
  <c r="C24" i="16"/>
  <c r="C24" i="15"/>
  <c r="C24" i="14"/>
  <c r="C24" i="12"/>
  <c r="C24" i="13"/>
  <c r="C24" i="11"/>
  <c r="C24" i="9"/>
  <c r="C24" i="8"/>
  <c r="C24" i="7"/>
  <c r="C24" i="10"/>
  <c r="C28" i="16"/>
  <c r="C28" i="15"/>
  <c r="C28" i="14"/>
  <c r="C28" i="13"/>
  <c r="C28" i="11"/>
  <c r="C28" i="12"/>
  <c r="C28" i="10"/>
  <c r="C28" i="8"/>
  <c r="C28" i="9"/>
  <c r="C28" i="7"/>
  <c r="C26" i="16"/>
  <c r="C26" i="15"/>
  <c r="C26" i="14"/>
  <c r="C26" i="12"/>
  <c r="C26" i="11"/>
  <c r="C26" i="13"/>
  <c r="C26" i="10"/>
  <c r="C26" i="9"/>
  <c r="C26" i="8"/>
  <c r="C26" i="7"/>
  <c r="D20" i="16"/>
  <c r="D20" i="15"/>
  <c r="D20" i="14"/>
  <c r="D20" i="13"/>
  <c r="D20" i="12"/>
  <c r="D20" i="11"/>
  <c r="D20" i="10"/>
  <c r="D20" i="8"/>
  <c r="D20" i="9"/>
  <c r="D20" i="7"/>
  <c r="D24" i="16"/>
  <c r="D24" i="15"/>
  <c r="D24" i="14"/>
  <c r="D24" i="12"/>
  <c r="D24" i="13"/>
  <c r="D24" i="11"/>
  <c r="D24" i="10"/>
  <c r="D24" i="9"/>
  <c r="D24" i="8"/>
  <c r="D24" i="7"/>
  <c r="D28" i="16"/>
  <c r="D28" i="15"/>
  <c r="D28" i="14"/>
  <c r="D28" i="13"/>
  <c r="D28" i="12"/>
  <c r="D28" i="11"/>
  <c r="D28" i="10"/>
  <c r="D28" i="8"/>
  <c r="D28" i="9"/>
  <c r="D28" i="7"/>
  <c r="V63" i="4"/>
  <c r="F12" i="3"/>
  <c r="F14" i="3"/>
  <c r="F16" i="3"/>
  <c r="V9" i="4"/>
  <c r="V53" i="4"/>
  <c r="V42" i="4"/>
  <c r="V85" i="4"/>
  <c r="V108" i="4"/>
  <c r="V30" i="4"/>
  <c r="V75" i="4"/>
  <c r="V96" i="4"/>
  <c r="D2" i="5"/>
  <c r="B48" i="7"/>
  <c r="B47" i="7"/>
  <c r="D50" i="5"/>
  <c r="D52" i="5"/>
  <c r="I96" i="7"/>
  <c r="F111" i="7"/>
  <c r="I156" i="7"/>
  <c r="D49" i="5"/>
  <c r="AE81" i="7"/>
  <c r="AE82" i="7" s="1"/>
  <c r="I111" i="7"/>
  <c r="AE96" i="7"/>
  <c r="AE97" i="7" s="1"/>
  <c r="D56" i="8"/>
  <c r="O55" i="8"/>
  <c r="D48" i="5"/>
  <c r="I66" i="8"/>
  <c r="I126" i="8"/>
  <c r="C54" i="7"/>
  <c r="D55" i="7"/>
  <c r="AE66" i="8"/>
  <c r="AE67" i="8" s="1"/>
  <c r="AE126" i="8"/>
  <c r="AE127" i="8" s="1"/>
  <c r="C56" i="9"/>
  <c r="B55" i="9"/>
  <c r="B47" i="8"/>
  <c r="B48" i="8"/>
  <c r="I111" i="8"/>
  <c r="F81" i="8"/>
  <c r="AE96" i="8"/>
  <c r="AE97" i="8" s="1"/>
  <c r="AE111" i="8"/>
  <c r="AE112" i="8" s="1"/>
  <c r="F141" i="8"/>
  <c r="AE156" i="8"/>
  <c r="AE157" i="8" s="1"/>
  <c r="I81" i="8"/>
  <c r="I141" i="8"/>
  <c r="D58" i="10"/>
  <c r="O57" i="10"/>
  <c r="F126" i="10"/>
  <c r="O56" i="9"/>
  <c r="D57" i="9"/>
  <c r="I81" i="9"/>
  <c r="C56" i="10"/>
  <c r="B55" i="10"/>
  <c r="O54" i="8"/>
  <c r="F66" i="9"/>
  <c r="AE81" i="9"/>
  <c r="AE82" i="9" s="1"/>
  <c r="F81" i="10"/>
  <c r="AE111" i="10"/>
  <c r="AE112" i="10" s="1"/>
  <c r="B37" i="9"/>
  <c r="B39" i="9" s="1"/>
  <c r="B41" i="9" s="1"/>
  <c r="B43" i="9" s="1"/>
  <c r="B45" i="9" s="1"/>
  <c r="I66" i="9"/>
  <c r="F111" i="9"/>
  <c r="F66" i="10"/>
  <c r="I111" i="9"/>
  <c r="F156" i="9"/>
  <c r="I66" i="10"/>
  <c r="I111" i="10"/>
  <c r="B47" i="10"/>
  <c r="B48" i="10"/>
  <c r="O56" i="10"/>
  <c r="I81" i="10"/>
  <c r="B48" i="12"/>
  <c r="B47" i="12"/>
  <c r="C54" i="8"/>
  <c r="F96" i="9"/>
  <c r="AE156" i="9"/>
  <c r="AE157" i="9" s="1"/>
  <c r="AE96" i="10"/>
  <c r="AE97" i="10" s="1"/>
  <c r="O54" i="9"/>
  <c r="O55" i="10"/>
  <c r="B47" i="11"/>
  <c r="B48" i="11"/>
  <c r="B54" i="9"/>
  <c r="AE156" i="10"/>
  <c r="AE157" i="10" s="1"/>
  <c r="I141" i="10"/>
  <c r="B54" i="10"/>
  <c r="AE141" i="10"/>
  <c r="AE142" i="10" s="1"/>
  <c r="AE141" i="11"/>
  <c r="AE142" i="11" s="1"/>
  <c r="AE156" i="11"/>
  <c r="AE157" i="11" s="1"/>
  <c r="D55" i="11"/>
  <c r="F111" i="11"/>
  <c r="C54" i="11"/>
  <c r="F81" i="11"/>
  <c r="I96" i="11"/>
  <c r="F141" i="11"/>
  <c r="F111" i="12"/>
  <c r="F126" i="12"/>
  <c r="F66" i="11"/>
  <c r="AE81" i="11"/>
  <c r="AE82" i="11" s="1"/>
  <c r="F66" i="12"/>
  <c r="AE96" i="12"/>
  <c r="AE97" i="12" s="1"/>
  <c r="F96" i="12"/>
  <c r="C54" i="12"/>
  <c r="D55" i="12"/>
  <c r="I141" i="12"/>
  <c r="F156" i="12"/>
  <c r="I156" i="12"/>
  <c r="AE156" i="12"/>
  <c r="AE157" i="12" s="1"/>
  <c r="D56" i="13"/>
  <c r="C55" i="13"/>
  <c r="O55" i="13"/>
  <c r="AE126" i="12"/>
  <c r="AE127" i="12" s="1"/>
  <c r="F66" i="13"/>
  <c r="I81" i="13"/>
  <c r="F141" i="13"/>
  <c r="I66" i="13"/>
  <c r="F126" i="13"/>
  <c r="B48" i="13"/>
  <c r="B47" i="13"/>
  <c r="AE126" i="13"/>
  <c r="AE127" i="13" s="1"/>
  <c r="I81" i="14"/>
  <c r="F111" i="14"/>
  <c r="I141" i="13"/>
  <c r="F156" i="13"/>
  <c r="AE141" i="13"/>
  <c r="AE142" i="13" s="1"/>
  <c r="I66" i="14"/>
  <c r="B37" i="14"/>
  <c r="B39" i="14" s="1"/>
  <c r="B41" i="14" s="1"/>
  <c r="B43" i="14" s="1"/>
  <c r="B45" i="14" s="1"/>
  <c r="AE126" i="14"/>
  <c r="AE127" i="14" s="1"/>
  <c r="AE156" i="14"/>
  <c r="AE157" i="14" s="1"/>
  <c r="I66" i="15"/>
  <c r="F141" i="14"/>
  <c r="D55" i="14"/>
  <c r="C54" i="14"/>
  <c r="I96" i="14"/>
  <c r="I141" i="14"/>
  <c r="F81" i="14"/>
  <c r="AE66" i="15"/>
  <c r="AE67" i="15" s="1"/>
  <c r="I126" i="15"/>
  <c r="F81" i="15"/>
  <c r="D55" i="15"/>
  <c r="C54" i="15"/>
  <c r="I81" i="15"/>
  <c r="I156" i="14"/>
  <c r="B48" i="15"/>
  <c r="AE141" i="15"/>
  <c r="AE142" i="15" s="1"/>
  <c r="F156" i="15"/>
  <c r="F96" i="15"/>
  <c r="AE156" i="15"/>
  <c r="AE157" i="15" s="1"/>
  <c r="I156" i="15"/>
  <c r="AE81" i="15"/>
  <c r="AE82" i="15" s="1"/>
  <c r="I141" i="15"/>
  <c r="F111" i="15"/>
  <c r="AE126" i="15"/>
  <c r="AE127" i="15" s="1"/>
  <c r="C55" i="16"/>
  <c r="B54" i="16"/>
  <c r="F126" i="16"/>
  <c r="I126" i="16"/>
  <c r="I66" i="16"/>
  <c r="F111" i="16"/>
  <c r="AE66" i="16"/>
  <c r="AE67" i="16" s="1"/>
  <c r="I111" i="16"/>
  <c r="I156" i="16"/>
  <c r="AE111" i="16"/>
  <c r="AE112" i="16" s="1"/>
  <c r="F141" i="16"/>
  <c r="AE156" i="16"/>
  <c r="AE157" i="16" s="1"/>
  <c r="I141" i="16"/>
  <c r="F156" i="16"/>
  <c r="D56" i="16"/>
  <c r="B37" i="16"/>
  <c r="B39" i="16" s="1"/>
  <c r="B41" i="16" s="1"/>
  <c r="B43" i="16" s="1"/>
  <c r="B45" i="16" s="1"/>
  <c r="A62" i="4"/>
  <c r="A53" i="4"/>
  <c r="A19" i="4"/>
  <c r="C62" i="4"/>
  <c r="C51" i="4"/>
  <c r="D52" i="4"/>
  <c r="A51" i="4"/>
  <c r="A18" i="4"/>
  <c r="A42" i="4"/>
  <c r="A84" i="4"/>
  <c r="A63" i="4"/>
  <c r="D8" i="4"/>
  <c r="D18" i="4"/>
  <c r="C18" i="4"/>
  <c r="D73" i="4"/>
  <c r="A52" i="4"/>
  <c r="D62" i="4"/>
  <c r="A9" i="4"/>
  <c r="A8" i="4"/>
  <c r="C73" i="4"/>
  <c r="A95" i="4"/>
  <c r="E95" i="4" l="1"/>
  <c r="E8" i="4"/>
  <c r="E7" i="4"/>
  <c r="E29" i="4"/>
  <c r="E73" i="4"/>
  <c r="D53" i="5"/>
  <c r="E107" i="4"/>
  <c r="Q9" i="5"/>
  <c r="R7" i="5"/>
  <c r="G9" i="5"/>
  <c r="E10" i="5"/>
  <c r="I6" i="5"/>
  <c r="J9" i="5"/>
  <c r="C7" i="5"/>
  <c r="C9" i="5"/>
  <c r="N6" i="5"/>
  <c r="F7" i="5"/>
  <c r="I9" i="5"/>
  <c r="J7" i="5"/>
  <c r="P8" i="5"/>
  <c r="N9" i="5"/>
  <c r="Q10" i="5"/>
  <c r="L8" i="5"/>
  <c r="F6" i="5"/>
  <c r="F8" i="5"/>
  <c r="M9" i="5"/>
  <c r="L6" i="5"/>
  <c r="L10" i="5"/>
  <c r="O10" i="5"/>
  <c r="S6" i="5"/>
  <c r="H8" i="5"/>
  <c r="F9" i="5"/>
  <c r="K9" i="5"/>
  <c r="O7" i="5"/>
  <c r="C10" i="5"/>
  <c r="L7" i="5"/>
  <c r="R8" i="5"/>
  <c r="S10" i="5"/>
  <c r="G10" i="5"/>
  <c r="K6" i="5"/>
  <c r="Q7" i="5"/>
  <c r="O8" i="5"/>
  <c r="M8" i="5"/>
  <c r="G6" i="5"/>
  <c r="J8" i="5"/>
  <c r="O6" i="5"/>
  <c r="G7" i="5"/>
  <c r="R10" i="5"/>
  <c r="P9" i="5"/>
  <c r="C6" i="5"/>
  <c r="I7" i="5"/>
  <c r="G8" i="5"/>
  <c r="S7" i="5"/>
  <c r="I10" i="5"/>
  <c r="M7" i="5"/>
  <c r="R9" i="5"/>
  <c r="M6" i="5"/>
  <c r="J10" i="5"/>
  <c r="H9" i="5"/>
  <c r="N10" i="5"/>
  <c r="R6" i="5"/>
  <c r="P7" i="5"/>
  <c r="E7" i="5"/>
  <c r="E9" i="5"/>
  <c r="P6" i="5"/>
  <c r="S8" i="5"/>
  <c r="L9" i="5"/>
  <c r="P10" i="5"/>
  <c r="Q8" i="5"/>
  <c r="F10" i="5"/>
  <c r="J6" i="5"/>
  <c r="H7" i="5"/>
  <c r="H6" i="5"/>
  <c r="K8" i="5"/>
  <c r="E6" i="5"/>
  <c r="E8" i="5"/>
  <c r="N8" i="5"/>
  <c r="H10" i="5"/>
  <c r="I8" i="5"/>
  <c r="O9" i="5"/>
  <c r="M10" i="5"/>
  <c r="Q6" i="5"/>
  <c r="K10" i="5"/>
  <c r="N7" i="5"/>
  <c r="S9" i="5"/>
  <c r="K7" i="5"/>
  <c r="C8" i="5"/>
  <c r="E84" i="4"/>
  <c r="E51" i="4"/>
  <c r="N16" i="5"/>
  <c r="F16" i="5"/>
  <c r="O15" i="5"/>
  <c r="G15" i="5"/>
  <c r="P14" i="5"/>
  <c r="H14" i="5"/>
  <c r="Q13" i="5"/>
  <c r="I13" i="5"/>
  <c r="R12" i="5"/>
  <c r="J12" i="5"/>
  <c r="M16" i="5"/>
  <c r="E16" i="5"/>
  <c r="N15" i="5"/>
  <c r="F15" i="5"/>
  <c r="O14" i="5"/>
  <c r="G14" i="5"/>
  <c r="P13" i="5"/>
  <c r="H13" i="5"/>
  <c r="Q12" i="5"/>
  <c r="I12" i="5"/>
  <c r="L16" i="5"/>
  <c r="M15" i="5"/>
  <c r="E15" i="5"/>
  <c r="N14" i="5"/>
  <c r="F14" i="5"/>
  <c r="O13" i="5"/>
  <c r="G13" i="5"/>
  <c r="P12" i="5"/>
  <c r="H12" i="5"/>
  <c r="S16" i="5"/>
  <c r="K16" i="5"/>
  <c r="C16" i="5"/>
  <c r="L15" i="5"/>
  <c r="M14" i="5"/>
  <c r="E14" i="5"/>
  <c r="N13" i="5"/>
  <c r="F13" i="5"/>
  <c r="O12" i="5"/>
  <c r="G12" i="5"/>
  <c r="R16" i="5"/>
  <c r="J16" i="5"/>
  <c r="S15" i="5"/>
  <c r="K15" i="5"/>
  <c r="C15" i="5"/>
  <c r="L14" i="5"/>
  <c r="M13" i="5"/>
  <c r="E13" i="5"/>
  <c r="N12" i="5"/>
  <c r="F12" i="5"/>
  <c r="Q16" i="5"/>
  <c r="I16" i="5"/>
  <c r="R15" i="5"/>
  <c r="J15" i="5"/>
  <c r="S14" i="5"/>
  <c r="K14" i="5"/>
  <c r="C14" i="5"/>
  <c r="L13" i="5"/>
  <c r="M12" i="5"/>
  <c r="E12" i="5"/>
  <c r="P16" i="5"/>
  <c r="H16" i="5"/>
  <c r="Q15" i="5"/>
  <c r="I15" i="5"/>
  <c r="R14" i="5"/>
  <c r="J14" i="5"/>
  <c r="S13" i="5"/>
  <c r="K13" i="5"/>
  <c r="C13" i="5"/>
  <c r="L12" i="5"/>
  <c r="O16" i="5"/>
  <c r="G16" i="5"/>
  <c r="P15" i="5"/>
  <c r="H15" i="5"/>
  <c r="Q14" i="5"/>
  <c r="I14" i="5"/>
  <c r="R13" i="5"/>
  <c r="J13" i="5"/>
  <c r="S12" i="5"/>
  <c r="K12" i="5"/>
  <c r="C12" i="5"/>
  <c r="E74" i="4"/>
  <c r="E41" i="4"/>
  <c r="E18" i="4"/>
  <c r="E52" i="4"/>
  <c r="E62" i="4"/>
  <c r="D56" i="11"/>
  <c r="O55" i="11"/>
  <c r="D57" i="8"/>
  <c r="O56" i="8"/>
  <c r="V31" i="4"/>
  <c r="C55" i="12"/>
  <c r="B54" i="12"/>
  <c r="O56" i="16"/>
  <c r="D57" i="16"/>
  <c r="C56" i="16"/>
  <c r="B55" i="16"/>
  <c r="C55" i="14"/>
  <c r="B54" i="14"/>
  <c r="C55" i="11"/>
  <c r="B54" i="11"/>
  <c r="C57" i="10"/>
  <c r="B56" i="10"/>
  <c r="O58" i="10"/>
  <c r="D59" i="10"/>
  <c r="V86" i="4"/>
  <c r="V10" i="4"/>
  <c r="D56" i="14"/>
  <c r="O55" i="14"/>
  <c r="C56" i="13"/>
  <c r="B55" i="13"/>
  <c r="C55" i="15"/>
  <c r="B54" i="15"/>
  <c r="D57" i="13"/>
  <c r="O56" i="13"/>
  <c r="C55" i="8"/>
  <c r="B54" i="8"/>
  <c r="O57" i="9"/>
  <c r="D58" i="9"/>
  <c r="O55" i="7"/>
  <c r="D56" i="7"/>
  <c r="V43" i="4"/>
  <c r="V20" i="4"/>
  <c r="D56" i="15"/>
  <c r="O55" i="15"/>
  <c r="C55" i="7"/>
  <c r="B54" i="7"/>
  <c r="V97" i="4"/>
  <c r="B48" i="14"/>
  <c r="B47" i="14"/>
  <c r="V76" i="4"/>
  <c r="V109" i="4"/>
  <c r="B48" i="16"/>
  <c r="B47" i="16"/>
  <c r="O55" i="12"/>
  <c r="D56" i="12"/>
  <c r="C57" i="9"/>
  <c r="B56" i="9"/>
  <c r="V54" i="4"/>
  <c r="V64" i="4"/>
  <c r="B48" i="9"/>
  <c r="B47" i="9"/>
  <c r="A109" i="4"/>
  <c r="D30" i="4"/>
  <c r="A86" i="4"/>
  <c r="D9" i="4"/>
  <c r="D42" i="4"/>
  <c r="D75" i="4"/>
  <c r="A10" i="4"/>
  <c r="D53" i="4"/>
  <c r="C108" i="4"/>
  <c r="A97" i="4"/>
  <c r="C42" i="4"/>
  <c r="C9" i="4"/>
  <c r="C75" i="4"/>
  <c r="D85" i="4"/>
  <c r="A54" i="4"/>
  <c r="A64" i="4"/>
  <c r="D63" i="4"/>
  <c r="A76" i="4"/>
  <c r="A31" i="4"/>
  <c r="A43" i="4"/>
  <c r="D108" i="4"/>
  <c r="D19" i="4"/>
  <c r="D96" i="4"/>
  <c r="A20" i="4"/>
  <c r="C53" i="4"/>
  <c r="L17" i="5" l="1"/>
  <c r="C17" i="5"/>
  <c r="Q11" i="5"/>
  <c r="M17" i="5"/>
  <c r="J11" i="5"/>
  <c r="N17" i="5"/>
  <c r="K17" i="5"/>
  <c r="R11" i="5"/>
  <c r="S17" i="5"/>
  <c r="E75" i="4"/>
  <c r="E9" i="4"/>
  <c r="E30" i="4"/>
  <c r="E63" i="4"/>
  <c r="E108" i="4"/>
  <c r="E19" i="4"/>
  <c r="E85" i="4"/>
  <c r="J20" i="5"/>
  <c r="H21" i="5"/>
  <c r="N22" i="5"/>
  <c r="R18" i="5"/>
  <c r="P19" i="5"/>
  <c r="F20" i="5"/>
  <c r="L21" i="5"/>
  <c r="J22" i="5"/>
  <c r="F18" i="5"/>
  <c r="L19" i="5"/>
  <c r="S19" i="5"/>
  <c r="Q20" i="5"/>
  <c r="F22" i="5"/>
  <c r="J18" i="5"/>
  <c r="H19" i="5"/>
  <c r="O19" i="5"/>
  <c r="M20" i="5"/>
  <c r="S21" i="5"/>
  <c r="Q22" i="5"/>
  <c r="M18" i="5"/>
  <c r="K19" i="5"/>
  <c r="I20" i="5"/>
  <c r="O21" i="5"/>
  <c r="M22" i="5"/>
  <c r="Q18" i="5"/>
  <c r="G19" i="5"/>
  <c r="E20" i="5"/>
  <c r="K21" i="5"/>
  <c r="I22" i="5"/>
  <c r="E18" i="5"/>
  <c r="P22" i="5"/>
  <c r="C19" i="5"/>
  <c r="R19" i="5"/>
  <c r="G21" i="5"/>
  <c r="E22" i="5"/>
  <c r="I18" i="5"/>
  <c r="P18" i="5"/>
  <c r="N19" i="5"/>
  <c r="C21" i="5"/>
  <c r="R21" i="5"/>
  <c r="H22" i="5"/>
  <c r="L18" i="5"/>
  <c r="J19" i="5"/>
  <c r="P20" i="5"/>
  <c r="N21" i="5"/>
  <c r="L22" i="5"/>
  <c r="H18" i="5"/>
  <c r="F19" i="5"/>
  <c r="L20" i="5"/>
  <c r="J21" i="5"/>
  <c r="Q21" i="5"/>
  <c r="O22" i="5"/>
  <c r="S18" i="5"/>
  <c r="H20" i="5"/>
  <c r="F21" i="5"/>
  <c r="M21" i="5"/>
  <c r="S22" i="5"/>
  <c r="O18" i="5"/>
  <c r="M19" i="5"/>
  <c r="S20" i="5"/>
  <c r="I21" i="5"/>
  <c r="G22" i="5"/>
  <c r="K18" i="5"/>
  <c r="Q19" i="5"/>
  <c r="O20" i="5"/>
  <c r="E21" i="5"/>
  <c r="K22" i="5"/>
  <c r="G18" i="5"/>
  <c r="E19" i="5"/>
  <c r="K20" i="5"/>
  <c r="R20" i="5"/>
  <c r="P21" i="5"/>
  <c r="C18" i="5"/>
  <c r="I19" i="5"/>
  <c r="G20" i="5"/>
  <c r="N20" i="5"/>
  <c r="C22" i="5"/>
  <c r="R22" i="5"/>
  <c r="N18" i="5"/>
  <c r="C20" i="5"/>
  <c r="E53" i="4"/>
  <c r="E42" i="4"/>
  <c r="E96" i="4"/>
  <c r="O56" i="12"/>
  <c r="D57" i="12"/>
  <c r="C58" i="10"/>
  <c r="B57" i="10"/>
  <c r="F17" i="5"/>
  <c r="R17" i="5"/>
  <c r="D7" i="5"/>
  <c r="V44" i="4"/>
  <c r="O57" i="13"/>
  <c r="D58" i="13"/>
  <c r="D57" i="11"/>
  <c r="O56" i="11"/>
  <c r="O11" i="5"/>
  <c r="S11" i="5"/>
  <c r="V65" i="4"/>
  <c r="O56" i="7"/>
  <c r="D57" i="7"/>
  <c r="C56" i="11"/>
  <c r="B55" i="11"/>
  <c r="C56" i="12"/>
  <c r="B55" i="12"/>
  <c r="D13" i="5"/>
  <c r="G17" i="5"/>
  <c r="D15" i="5"/>
  <c r="C56" i="15"/>
  <c r="B55" i="15"/>
  <c r="O17" i="5"/>
  <c r="D8" i="5"/>
  <c r="G11" i="5"/>
  <c r="I11" i="5"/>
  <c r="D57" i="15"/>
  <c r="O56" i="15"/>
  <c r="O58" i="9"/>
  <c r="D59" i="9"/>
  <c r="C56" i="14"/>
  <c r="B55" i="14"/>
  <c r="H17" i="5"/>
  <c r="E11" i="5"/>
  <c r="D6" i="5"/>
  <c r="L11" i="5"/>
  <c r="D10" i="5"/>
  <c r="V55" i="4"/>
  <c r="V77" i="4"/>
  <c r="V21" i="4"/>
  <c r="C57" i="13"/>
  <c r="B56" i="13"/>
  <c r="V87" i="4"/>
  <c r="O59" i="10"/>
  <c r="D60" i="10"/>
  <c r="P17" i="5"/>
  <c r="I17" i="5"/>
  <c r="D16" i="5"/>
  <c r="C11" i="5"/>
  <c r="V110" i="4"/>
  <c r="V98" i="4"/>
  <c r="C57" i="16"/>
  <c r="B56" i="16"/>
  <c r="V32" i="4"/>
  <c r="E17" i="5"/>
  <c r="D12" i="5"/>
  <c r="D14" i="5"/>
  <c r="Q17" i="5"/>
  <c r="H11" i="5"/>
  <c r="P11" i="5"/>
  <c r="M11" i="5"/>
  <c r="C58" i="9"/>
  <c r="B57" i="9"/>
  <c r="C56" i="7"/>
  <c r="B55" i="7"/>
  <c r="C56" i="8"/>
  <c r="B55" i="8"/>
  <c r="O56" i="14"/>
  <c r="D57" i="14"/>
  <c r="V11" i="4"/>
  <c r="O57" i="16"/>
  <c r="D58" i="16"/>
  <c r="D58" i="8"/>
  <c r="O57" i="8"/>
  <c r="J17" i="5"/>
  <c r="D9" i="5"/>
  <c r="K11" i="5"/>
  <c r="F11" i="5"/>
  <c r="N11" i="5"/>
  <c r="A11" i="4"/>
  <c r="C20" i="4"/>
  <c r="A21" i="4"/>
  <c r="D64" i="4"/>
  <c r="C86" i="4"/>
  <c r="D86" i="4"/>
  <c r="C31" i="4"/>
  <c r="A55" i="4"/>
  <c r="D31" i="4"/>
  <c r="A110" i="4"/>
  <c r="A77" i="4"/>
  <c r="D97" i="4"/>
  <c r="A32" i="4"/>
  <c r="D43" i="4"/>
  <c r="C97" i="4"/>
  <c r="D20" i="4"/>
  <c r="A44" i="4"/>
  <c r="A65" i="4"/>
  <c r="A87" i="4"/>
  <c r="D109" i="4"/>
  <c r="D10" i="4"/>
  <c r="D76" i="4"/>
  <c r="C64" i="4"/>
  <c r="D54" i="4"/>
  <c r="A98" i="4"/>
  <c r="D19" i="5" l="1"/>
  <c r="G23" i="5"/>
  <c r="E31" i="4"/>
  <c r="E64" i="4"/>
  <c r="E97" i="4"/>
  <c r="E43" i="4"/>
  <c r="E86" i="4"/>
  <c r="E109" i="4"/>
  <c r="E10" i="4"/>
  <c r="E20" i="4"/>
  <c r="E76" i="4"/>
  <c r="L26" i="5"/>
  <c r="J27" i="5"/>
  <c r="H28" i="5"/>
  <c r="L24" i="5"/>
  <c r="J25" i="5"/>
  <c r="P26" i="5"/>
  <c r="N27" i="5"/>
  <c r="L28" i="5"/>
  <c r="H24" i="5"/>
  <c r="F25" i="5"/>
  <c r="M25" i="5"/>
  <c r="S26" i="5"/>
  <c r="Q27" i="5"/>
  <c r="O28" i="5"/>
  <c r="S24" i="5"/>
  <c r="H26" i="5"/>
  <c r="F27" i="5"/>
  <c r="M27" i="5"/>
  <c r="S28" i="5"/>
  <c r="O24" i="5"/>
  <c r="E25" i="5"/>
  <c r="K26" i="5"/>
  <c r="I27" i="5"/>
  <c r="G28" i="5"/>
  <c r="K24" i="5"/>
  <c r="Q25" i="5"/>
  <c r="O26" i="5"/>
  <c r="E27" i="5"/>
  <c r="K28" i="5"/>
  <c r="G24" i="5"/>
  <c r="R28" i="5"/>
  <c r="N24" i="5"/>
  <c r="C26" i="5"/>
  <c r="R26" i="5"/>
  <c r="P27" i="5"/>
  <c r="C24" i="5"/>
  <c r="I25" i="5"/>
  <c r="G26" i="5"/>
  <c r="N26" i="5"/>
  <c r="C28" i="5"/>
  <c r="J28" i="5"/>
  <c r="F24" i="5"/>
  <c r="L25" i="5"/>
  <c r="J26" i="5"/>
  <c r="H27" i="5"/>
  <c r="N28" i="5"/>
  <c r="R24" i="5"/>
  <c r="P25" i="5"/>
  <c r="F26" i="5"/>
  <c r="L27" i="5"/>
  <c r="S27" i="5"/>
  <c r="Q28" i="5"/>
  <c r="M24" i="5"/>
  <c r="S25" i="5"/>
  <c r="Q26" i="5"/>
  <c r="F28" i="5"/>
  <c r="J24" i="5"/>
  <c r="H25" i="5"/>
  <c r="O25" i="5"/>
  <c r="M26" i="5"/>
  <c r="K27" i="5"/>
  <c r="I28" i="5"/>
  <c r="E24" i="5"/>
  <c r="K25" i="5"/>
  <c r="I26" i="5"/>
  <c r="O27" i="5"/>
  <c r="M28" i="5"/>
  <c r="Q24" i="5"/>
  <c r="G25" i="5"/>
  <c r="E26" i="5"/>
  <c r="C27" i="5"/>
  <c r="R27" i="5"/>
  <c r="P28" i="5"/>
  <c r="C25" i="5"/>
  <c r="R25" i="5"/>
  <c r="G27" i="5"/>
  <c r="E28" i="5"/>
  <c r="I24" i="5"/>
  <c r="P24" i="5"/>
  <c r="N25" i="5"/>
  <c r="E54" i="4"/>
  <c r="V12" i="4"/>
  <c r="C59" i="9"/>
  <c r="B58" i="9"/>
  <c r="V78" i="4"/>
  <c r="D11" i="5"/>
  <c r="C59" i="10"/>
  <c r="B58" i="10"/>
  <c r="C23" i="5"/>
  <c r="Q23" i="5"/>
  <c r="F23" i="5"/>
  <c r="D58" i="14"/>
  <c r="O57" i="14"/>
  <c r="V99" i="4"/>
  <c r="B56" i="12"/>
  <c r="C57" i="12"/>
  <c r="O57" i="12"/>
  <c r="D58" i="12"/>
  <c r="D58" i="15"/>
  <c r="O57" i="15"/>
  <c r="V66" i="4"/>
  <c r="V45" i="4"/>
  <c r="N23" i="5"/>
  <c r="K23" i="5"/>
  <c r="H23" i="5"/>
  <c r="V111" i="4"/>
  <c r="V88" i="4"/>
  <c r="C57" i="14"/>
  <c r="B56" i="14"/>
  <c r="C57" i="15"/>
  <c r="B56" i="15"/>
  <c r="C57" i="11"/>
  <c r="B56" i="11"/>
  <c r="D18" i="5"/>
  <c r="E23" i="5"/>
  <c r="J23" i="5"/>
  <c r="O58" i="8"/>
  <c r="D59" i="8"/>
  <c r="C57" i="8"/>
  <c r="B56" i="8"/>
  <c r="V33" i="4"/>
  <c r="S23" i="5"/>
  <c r="P23" i="5"/>
  <c r="D59" i="16"/>
  <c r="O58" i="16"/>
  <c r="C58" i="16"/>
  <c r="B57" i="16"/>
  <c r="C58" i="13"/>
  <c r="B57" i="13"/>
  <c r="I23" i="5"/>
  <c r="M23" i="5"/>
  <c r="R23" i="5"/>
  <c r="C57" i="7"/>
  <c r="B56" i="7"/>
  <c r="V56" i="4"/>
  <c r="O58" i="13"/>
  <c r="D59" i="13"/>
  <c r="D22" i="5"/>
  <c r="D20" i="5"/>
  <c r="D17" i="5"/>
  <c r="O60" i="10"/>
  <c r="D61" i="10"/>
  <c r="V22" i="4"/>
  <c r="O59" i="9"/>
  <c r="D60" i="9"/>
  <c r="O57" i="7"/>
  <c r="D58" i="7"/>
  <c r="D58" i="11"/>
  <c r="O57" i="11"/>
  <c r="D21" i="5"/>
  <c r="O23" i="5"/>
  <c r="L23" i="5"/>
  <c r="D77" i="4"/>
  <c r="A88" i="4"/>
  <c r="C110" i="4"/>
  <c r="D21" i="4"/>
  <c r="D110" i="4"/>
  <c r="A66" i="4"/>
  <c r="C44" i="4"/>
  <c r="A56" i="4"/>
  <c r="C11" i="4"/>
  <c r="D44" i="4"/>
  <c r="D11" i="4"/>
  <c r="A99" i="4"/>
  <c r="A33" i="4"/>
  <c r="D98" i="4"/>
  <c r="A78" i="4"/>
  <c r="A111" i="4"/>
  <c r="A22" i="4"/>
  <c r="D87" i="4"/>
  <c r="D55" i="4"/>
  <c r="C77" i="4"/>
  <c r="A12" i="4"/>
  <c r="A45" i="4"/>
  <c r="C55" i="4"/>
  <c r="D32" i="4"/>
  <c r="D65" i="4"/>
  <c r="Q29" i="5" l="1"/>
  <c r="I29" i="5"/>
  <c r="F29" i="5"/>
  <c r="E98" i="4"/>
  <c r="E55" i="4"/>
  <c r="E21" i="4"/>
  <c r="E44" i="4"/>
  <c r="E11" i="4"/>
  <c r="E32" i="4"/>
  <c r="E87" i="4"/>
  <c r="E65" i="4"/>
  <c r="P30" i="5"/>
  <c r="N31" i="5"/>
  <c r="C33" i="5"/>
  <c r="R33" i="5"/>
  <c r="P34" i="5"/>
  <c r="C31" i="5"/>
  <c r="R31" i="5"/>
  <c r="G33" i="5"/>
  <c r="E34" i="5"/>
  <c r="I30" i="5"/>
  <c r="L34" i="5"/>
  <c r="H30" i="5"/>
  <c r="F31" i="5"/>
  <c r="L32" i="5"/>
  <c r="J33" i="5"/>
  <c r="H34" i="5"/>
  <c r="L30" i="5"/>
  <c r="J31" i="5"/>
  <c r="P32" i="5"/>
  <c r="N33" i="5"/>
  <c r="M33" i="5"/>
  <c r="S34" i="5"/>
  <c r="O30" i="5"/>
  <c r="M31" i="5"/>
  <c r="S32" i="5"/>
  <c r="Q33" i="5"/>
  <c r="O34" i="5"/>
  <c r="S30" i="5"/>
  <c r="H32" i="5"/>
  <c r="F33" i="5"/>
  <c r="E33" i="5"/>
  <c r="K34" i="5"/>
  <c r="G30" i="5"/>
  <c r="E31" i="5"/>
  <c r="K32" i="5"/>
  <c r="I33" i="5"/>
  <c r="G34" i="5"/>
  <c r="K30" i="5"/>
  <c r="Q31" i="5"/>
  <c r="O32" i="5"/>
  <c r="N32" i="5"/>
  <c r="C34" i="5"/>
  <c r="R34" i="5"/>
  <c r="N30" i="5"/>
  <c r="C32" i="5"/>
  <c r="R32" i="5"/>
  <c r="P33" i="5"/>
  <c r="C30" i="5"/>
  <c r="I31" i="5"/>
  <c r="G32" i="5"/>
  <c r="F32" i="5"/>
  <c r="L33" i="5"/>
  <c r="J34" i="5"/>
  <c r="F30" i="5"/>
  <c r="L31" i="5"/>
  <c r="J32" i="5"/>
  <c r="H33" i="5"/>
  <c r="N34" i="5"/>
  <c r="R30" i="5"/>
  <c r="P31" i="5"/>
  <c r="O31" i="5"/>
  <c r="M32" i="5"/>
  <c r="S33" i="5"/>
  <c r="Q34" i="5"/>
  <c r="M30" i="5"/>
  <c r="S31" i="5"/>
  <c r="Q32" i="5"/>
  <c r="F34" i="5"/>
  <c r="J30" i="5"/>
  <c r="H31" i="5"/>
  <c r="G31" i="5"/>
  <c r="E32" i="5"/>
  <c r="K33" i="5"/>
  <c r="I34" i="5"/>
  <c r="E30" i="5"/>
  <c r="K31" i="5"/>
  <c r="I32" i="5"/>
  <c r="O33" i="5"/>
  <c r="M34" i="5"/>
  <c r="Q30" i="5"/>
  <c r="E110" i="4"/>
  <c r="E77" i="4"/>
  <c r="V57" i="4"/>
  <c r="C58" i="7"/>
  <c r="B57" i="7"/>
  <c r="O58" i="15"/>
  <c r="D59" i="15"/>
  <c r="O58" i="14"/>
  <c r="D59" i="14"/>
  <c r="P29" i="5"/>
  <c r="D24" i="5"/>
  <c r="E29" i="5"/>
  <c r="R29" i="5"/>
  <c r="S29" i="5"/>
  <c r="C58" i="11"/>
  <c r="B57" i="11"/>
  <c r="C58" i="12"/>
  <c r="B57" i="12"/>
  <c r="D61" i="9"/>
  <c r="O60" i="9"/>
  <c r="D60" i="16"/>
  <c r="O59" i="16"/>
  <c r="V46" i="4"/>
  <c r="D26" i="5"/>
  <c r="G29" i="5"/>
  <c r="B57" i="14"/>
  <c r="C58" i="14"/>
  <c r="V67" i="4"/>
  <c r="D28" i="5"/>
  <c r="M29" i="5"/>
  <c r="D25" i="5"/>
  <c r="C59" i="13"/>
  <c r="B58" i="13"/>
  <c r="C58" i="8"/>
  <c r="B57" i="8"/>
  <c r="C29" i="5"/>
  <c r="D27" i="5"/>
  <c r="O29" i="5"/>
  <c r="L29" i="5"/>
  <c r="D59" i="11"/>
  <c r="O58" i="11"/>
  <c r="O61" i="10"/>
  <c r="D62" i="10"/>
  <c r="B59" i="10"/>
  <c r="C60" i="10"/>
  <c r="O59" i="8"/>
  <c r="D60" i="8"/>
  <c r="D59" i="7"/>
  <c r="O58" i="7"/>
  <c r="O59" i="13"/>
  <c r="D60" i="13"/>
  <c r="C58" i="15"/>
  <c r="B57" i="15"/>
  <c r="D59" i="12"/>
  <c r="O58" i="12"/>
  <c r="V100" i="4"/>
  <c r="C60" i="9"/>
  <c r="B59" i="9"/>
  <c r="V13" i="4"/>
  <c r="J29" i="5"/>
  <c r="K29" i="5"/>
  <c r="H29" i="5"/>
  <c r="V89" i="4"/>
  <c r="V23" i="4"/>
  <c r="C59" i="16"/>
  <c r="B58" i="16"/>
  <c r="V34" i="4"/>
  <c r="D23" i="5"/>
  <c r="V112" i="4"/>
  <c r="V79" i="4"/>
  <c r="N29" i="5"/>
  <c r="D111" i="4"/>
  <c r="A46" i="4"/>
  <c r="A34" i="4"/>
  <c r="D12" i="4"/>
  <c r="D99" i="4"/>
  <c r="A112" i="4"/>
  <c r="D66" i="4"/>
  <c r="D88" i="4"/>
  <c r="A23" i="4"/>
  <c r="C66" i="4"/>
  <c r="A89" i="4"/>
  <c r="D56" i="4"/>
  <c r="A100" i="4"/>
  <c r="C88" i="4"/>
  <c r="A67" i="4"/>
  <c r="D22" i="4"/>
  <c r="C33" i="4"/>
  <c r="A79" i="4"/>
  <c r="C99" i="4"/>
  <c r="A13" i="4"/>
  <c r="D45" i="4"/>
  <c r="D33" i="4"/>
  <c r="D78" i="4"/>
  <c r="C22" i="4"/>
  <c r="A57" i="4"/>
  <c r="R35" i="5" l="1"/>
  <c r="J35" i="5"/>
  <c r="E33" i="4"/>
  <c r="N40" i="5"/>
  <c r="I39" i="5"/>
  <c r="I40" i="5"/>
  <c r="I36" i="5"/>
  <c r="G37" i="5"/>
  <c r="E38" i="5"/>
  <c r="L38" i="5"/>
  <c r="K38" i="5"/>
  <c r="S38" i="5"/>
  <c r="J39" i="5"/>
  <c r="F40" i="5"/>
  <c r="Q38" i="5"/>
  <c r="Q39" i="5"/>
  <c r="Q40" i="5"/>
  <c r="P36" i="5"/>
  <c r="N37" i="5"/>
  <c r="M37" i="5"/>
  <c r="C38" i="5"/>
  <c r="J38" i="5"/>
  <c r="R38" i="5"/>
  <c r="O39" i="5"/>
  <c r="H38" i="5"/>
  <c r="H39" i="5"/>
  <c r="H40" i="5"/>
  <c r="H36" i="5"/>
  <c r="F37" i="5"/>
  <c r="E37" i="5"/>
  <c r="L37" i="5"/>
  <c r="S37" i="5"/>
  <c r="I38" i="5"/>
  <c r="G39" i="5"/>
  <c r="Q37" i="5"/>
  <c r="O38" i="5"/>
  <c r="P39" i="5"/>
  <c r="P40" i="5"/>
  <c r="O36" i="5"/>
  <c r="N36" i="5"/>
  <c r="M36" i="5"/>
  <c r="K37" i="5"/>
  <c r="R37" i="5"/>
  <c r="P38" i="5"/>
  <c r="I37" i="5"/>
  <c r="G38" i="5"/>
  <c r="F39" i="5"/>
  <c r="G40" i="5"/>
  <c r="G36" i="5"/>
  <c r="F36" i="5"/>
  <c r="E36" i="5"/>
  <c r="C37" i="5"/>
  <c r="J37" i="5"/>
  <c r="S40" i="5"/>
  <c r="R36" i="5"/>
  <c r="P37" i="5"/>
  <c r="N38" i="5"/>
  <c r="N39" i="5"/>
  <c r="O40" i="5"/>
  <c r="M40" i="5"/>
  <c r="L40" i="5"/>
  <c r="L36" i="5"/>
  <c r="S36" i="5"/>
  <c r="J40" i="5"/>
  <c r="J36" i="5"/>
  <c r="H37" i="5"/>
  <c r="F38" i="5"/>
  <c r="E39" i="5"/>
  <c r="E40" i="5"/>
  <c r="L39" i="5"/>
  <c r="C40" i="5"/>
  <c r="K40" i="5"/>
  <c r="K36" i="5"/>
  <c r="R39" i="5"/>
  <c r="R40" i="5"/>
  <c r="Q36" i="5"/>
  <c r="O37" i="5"/>
  <c r="M38" i="5"/>
  <c r="M39" i="5"/>
  <c r="C39" i="5"/>
  <c r="K39" i="5"/>
  <c r="S39" i="5"/>
  <c r="C36" i="5"/>
  <c r="E56" i="4"/>
  <c r="E99" i="4"/>
  <c r="E45" i="4"/>
  <c r="E111" i="4"/>
  <c r="E88" i="4"/>
  <c r="E22" i="4"/>
  <c r="E78" i="4"/>
  <c r="E12" i="4"/>
  <c r="E66" i="4"/>
  <c r="V14" i="4"/>
  <c r="V101" i="4"/>
  <c r="C59" i="15"/>
  <c r="B58" i="15"/>
  <c r="O60" i="8"/>
  <c r="D61" i="8"/>
  <c r="B59" i="13"/>
  <c r="C60" i="13"/>
  <c r="C59" i="7"/>
  <c r="B58" i="7"/>
  <c r="Q35" i="5"/>
  <c r="D32" i="5"/>
  <c r="C35" i="5"/>
  <c r="D62" i="9"/>
  <c r="O61" i="9"/>
  <c r="O59" i="15"/>
  <c r="D60" i="15"/>
  <c r="V58" i="4"/>
  <c r="D33" i="5"/>
  <c r="O35" i="5"/>
  <c r="V113" i="4"/>
  <c r="D29" i="5"/>
  <c r="F35" i="5"/>
  <c r="K35" i="5"/>
  <c r="V35" i="4"/>
  <c r="V90" i="4"/>
  <c r="O60" i="13"/>
  <c r="D61" i="13"/>
  <c r="C61" i="10"/>
  <c r="B60" i="10"/>
  <c r="C59" i="14"/>
  <c r="B58" i="14"/>
  <c r="D63" i="10"/>
  <c r="O62" i="10"/>
  <c r="N35" i="5"/>
  <c r="S35" i="5"/>
  <c r="H35" i="5"/>
  <c r="V80" i="4"/>
  <c r="V24" i="4"/>
  <c r="C61" i="9"/>
  <c r="B60" i="9"/>
  <c r="D60" i="12"/>
  <c r="O59" i="12"/>
  <c r="C59" i="8"/>
  <c r="B58" i="8"/>
  <c r="D61" i="16"/>
  <c r="O60" i="16"/>
  <c r="C59" i="12"/>
  <c r="B58" i="12"/>
  <c r="D30" i="5"/>
  <c r="E35" i="5"/>
  <c r="C60" i="16"/>
  <c r="B59" i="16"/>
  <c r="D60" i="7"/>
  <c r="O59" i="7"/>
  <c r="V68" i="4"/>
  <c r="V47" i="4"/>
  <c r="O59" i="14"/>
  <c r="D60" i="14"/>
  <c r="D31" i="5"/>
  <c r="I35" i="5"/>
  <c r="O59" i="11"/>
  <c r="D60" i="11"/>
  <c r="C59" i="11"/>
  <c r="B58" i="11"/>
  <c r="M35" i="5"/>
  <c r="G35" i="5"/>
  <c r="L35" i="5"/>
  <c r="D34" i="5"/>
  <c r="P35" i="5"/>
  <c r="D79" i="4"/>
  <c r="A35" i="4"/>
  <c r="A101" i="4"/>
  <c r="D112" i="4"/>
  <c r="C13" i="4"/>
  <c r="A47" i="4"/>
  <c r="A58" i="4"/>
  <c r="D67" i="4"/>
  <c r="D34" i="4"/>
  <c r="A68" i="4"/>
  <c r="C57" i="4"/>
  <c r="A90" i="4"/>
  <c r="A80" i="4"/>
  <c r="D89" i="4"/>
  <c r="D100" i="4"/>
  <c r="D23" i="4"/>
  <c r="D57" i="4"/>
  <c r="D46" i="4"/>
  <c r="A24" i="4"/>
  <c r="C112" i="4"/>
  <c r="A14" i="4"/>
  <c r="C79" i="4"/>
  <c r="A113" i="4"/>
  <c r="D13" i="4"/>
  <c r="C46" i="4"/>
  <c r="Q41" i="5" l="1"/>
  <c r="D40" i="5"/>
  <c r="J41" i="5"/>
  <c r="E46" i="4"/>
  <c r="E67" i="4"/>
  <c r="E23" i="4"/>
  <c r="E79" i="4"/>
  <c r="E89" i="4"/>
  <c r="E13" i="4"/>
  <c r="C45" i="5"/>
  <c r="I45" i="5"/>
  <c r="G46" i="5"/>
  <c r="O43" i="5"/>
  <c r="K42" i="5"/>
  <c r="E46" i="5"/>
  <c r="G45" i="5"/>
  <c r="M44" i="5"/>
  <c r="Q43" i="5"/>
  <c r="N42" i="5"/>
  <c r="L44" i="5"/>
  <c r="R44" i="5"/>
  <c r="N46" i="5"/>
  <c r="E43" i="5"/>
  <c r="M46" i="5"/>
  <c r="H45" i="5"/>
  <c r="N44" i="5"/>
  <c r="R43" i="5"/>
  <c r="G43" i="5"/>
  <c r="E42" i="5"/>
  <c r="S46" i="5"/>
  <c r="M43" i="5"/>
  <c r="J44" i="5"/>
  <c r="F46" i="5"/>
  <c r="M42" i="5"/>
  <c r="J45" i="5"/>
  <c r="O44" i="5"/>
  <c r="C44" i="5"/>
  <c r="H43" i="5"/>
  <c r="O42" i="5"/>
  <c r="K46" i="5"/>
  <c r="Q46" i="5"/>
  <c r="S43" i="5"/>
  <c r="L46" i="5"/>
  <c r="C42" i="5"/>
  <c r="P44" i="5"/>
  <c r="E44" i="5"/>
  <c r="I43" i="5"/>
  <c r="P42" i="5"/>
  <c r="F42" i="5"/>
  <c r="R46" i="5"/>
  <c r="I46" i="5"/>
  <c r="K43" i="5"/>
  <c r="M45" i="5"/>
  <c r="L45" i="5"/>
  <c r="F44" i="5"/>
  <c r="J43" i="5"/>
  <c r="Q42" i="5"/>
  <c r="G42" i="5"/>
  <c r="O45" i="5"/>
  <c r="J46" i="5"/>
  <c r="P46" i="5"/>
  <c r="C43" i="5"/>
  <c r="N45" i="5"/>
  <c r="Q44" i="5"/>
  <c r="L43" i="5"/>
  <c r="R42" i="5"/>
  <c r="H42" i="5"/>
  <c r="P45" i="5"/>
  <c r="I44" i="5"/>
  <c r="S45" i="5"/>
  <c r="H46" i="5"/>
  <c r="L42" i="5"/>
  <c r="S44" i="5"/>
  <c r="G44" i="5"/>
  <c r="S42" i="5"/>
  <c r="I42" i="5"/>
  <c r="R45" i="5"/>
  <c r="E45" i="5"/>
  <c r="P43" i="5"/>
  <c r="K45" i="5"/>
  <c r="Q45" i="5"/>
  <c r="O46" i="5"/>
  <c r="H44" i="5"/>
  <c r="N43" i="5"/>
  <c r="J42" i="5"/>
  <c r="C46" i="5"/>
  <c r="F45" i="5"/>
  <c r="K44" i="5"/>
  <c r="F43" i="5"/>
  <c r="E112" i="4"/>
  <c r="E34" i="4"/>
  <c r="E57" i="4"/>
  <c r="E100" i="4"/>
  <c r="O60" i="11"/>
  <c r="D61" i="11"/>
  <c r="F41" i="5"/>
  <c r="P41" i="5"/>
  <c r="C60" i="8"/>
  <c r="B59" i="8"/>
  <c r="V114" i="4"/>
  <c r="O60" i="15"/>
  <c r="D61" i="15"/>
  <c r="C61" i="13"/>
  <c r="B60" i="13"/>
  <c r="C60" i="15"/>
  <c r="B59" i="15"/>
  <c r="K41" i="5"/>
  <c r="G41" i="5"/>
  <c r="M41" i="5"/>
  <c r="D38" i="5"/>
  <c r="C60" i="11"/>
  <c r="B59" i="11"/>
  <c r="V69" i="4"/>
  <c r="D61" i="7"/>
  <c r="O60" i="7"/>
  <c r="C62" i="10"/>
  <c r="B61" i="10"/>
  <c r="N41" i="5"/>
  <c r="D61" i="14"/>
  <c r="O60" i="14"/>
  <c r="V48" i="4"/>
  <c r="V25" i="4"/>
  <c r="V81" i="4"/>
  <c r="D64" i="10"/>
  <c r="O63" i="10"/>
  <c r="D62" i="13"/>
  <c r="O61" i="13"/>
  <c r="V91" i="4"/>
  <c r="S41" i="5"/>
  <c r="R41" i="5"/>
  <c r="O41" i="5"/>
  <c r="I41" i="5"/>
  <c r="C60" i="12"/>
  <c r="B59" i="12"/>
  <c r="V36" i="4"/>
  <c r="V59" i="4"/>
  <c r="D63" i="9"/>
  <c r="O62" i="9"/>
  <c r="C60" i="7"/>
  <c r="B59" i="7"/>
  <c r="L41" i="5"/>
  <c r="D37" i="5"/>
  <c r="C61" i="16"/>
  <c r="B60" i="16"/>
  <c r="D61" i="12"/>
  <c r="O60" i="12"/>
  <c r="V102" i="4"/>
  <c r="D62" i="16"/>
  <c r="O61" i="16"/>
  <c r="O61" i="8"/>
  <c r="D62" i="8"/>
  <c r="D39" i="5"/>
  <c r="H41" i="5"/>
  <c r="D35" i="5"/>
  <c r="C62" i="9"/>
  <c r="B61" i="9"/>
  <c r="C60" i="14"/>
  <c r="B59" i="14"/>
  <c r="V15" i="4"/>
  <c r="C41" i="5"/>
  <c r="E41" i="5"/>
  <c r="D36" i="5"/>
  <c r="A48" i="4"/>
  <c r="D80" i="4"/>
  <c r="D113" i="4"/>
  <c r="A59" i="4"/>
  <c r="D68" i="4"/>
  <c r="A69" i="4"/>
  <c r="D90" i="4"/>
  <c r="A15" i="4"/>
  <c r="C90" i="4"/>
  <c r="D47" i="4"/>
  <c r="A81" i="4"/>
  <c r="A102" i="4"/>
  <c r="A91" i="4"/>
  <c r="A114" i="4"/>
  <c r="C101" i="4"/>
  <c r="D58" i="4"/>
  <c r="A25" i="4"/>
  <c r="D24" i="4"/>
  <c r="C68" i="4"/>
  <c r="D35" i="4"/>
  <c r="A36" i="4"/>
  <c r="D101" i="4"/>
  <c r="C35" i="4"/>
  <c r="D14" i="4"/>
  <c r="C24" i="4"/>
  <c r="J47" i="5" l="1"/>
  <c r="S47" i="5"/>
  <c r="L47" i="5"/>
  <c r="I47" i="5"/>
  <c r="E80" i="4"/>
  <c r="E14" i="4"/>
  <c r="E35" i="4"/>
  <c r="E68" i="4"/>
  <c r="E113" i="4"/>
  <c r="E101" i="4"/>
  <c r="E24" i="4"/>
  <c r="E58" i="4"/>
  <c r="E90" i="4"/>
  <c r="E47" i="4"/>
  <c r="D63" i="8"/>
  <c r="O62" i="8"/>
  <c r="D64" i="9"/>
  <c r="O63" i="9"/>
  <c r="B60" i="15"/>
  <c r="C61" i="15"/>
  <c r="H47" i="5"/>
  <c r="N47" i="5"/>
  <c r="C63" i="9"/>
  <c r="B62" i="9"/>
  <c r="C62" i="16"/>
  <c r="B61" i="16"/>
  <c r="C63" i="10"/>
  <c r="B62" i="10"/>
  <c r="R47" i="5"/>
  <c r="G47" i="5"/>
  <c r="M47" i="5"/>
  <c r="C61" i="12"/>
  <c r="B60" i="12"/>
  <c r="O61" i="14"/>
  <c r="D62" i="14"/>
  <c r="B60" i="11"/>
  <c r="C61" i="11"/>
  <c r="C62" i="13"/>
  <c r="B61" i="13"/>
  <c r="O61" i="11"/>
  <c r="D62" i="11"/>
  <c r="Q47" i="5"/>
  <c r="F47" i="5"/>
  <c r="V103" i="4"/>
  <c r="D63" i="13"/>
  <c r="O62" i="13"/>
  <c r="V26" i="4"/>
  <c r="V70" i="4"/>
  <c r="O61" i="15"/>
  <c r="D62" i="15"/>
  <c r="P47" i="5"/>
  <c r="O47" i="5"/>
  <c r="D43" i="5"/>
  <c r="D46" i="5"/>
  <c r="C61" i="14"/>
  <c r="B60" i="14"/>
  <c r="V37" i="4"/>
  <c r="V92" i="4"/>
  <c r="D62" i="7"/>
  <c r="O61" i="7"/>
  <c r="C61" i="8"/>
  <c r="B60" i="8"/>
  <c r="D45" i="5"/>
  <c r="D44" i="5"/>
  <c r="K47" i="5"/>
  <c r="D41" i="5"/>
  <c r="O62" i="16"/>
  <c r="D63" i="16"/>
  <c r="C61" i="7"/>
  <c r="B60" i="7"/>
  <c r="D65" i="10"/>
  <c r="O64" i="10"/>
  <c r="D42" i="5"/>
  <c r="E47" i="5"/>
  <c r="D62" i="12"/>
  <c r="O61" i="12"/>
  <c r="C47" i="5"/>
  <c r="A115" i="4"/>
  <c r="A92" i="4"/>
  <c r="D102" i="4"/>
  <c r="A16" i="4"/>
  <c r="A26" i="4"/>
  <c r="D59" i="4"/>
  <c r="D81" i="4"/>
  <c r="A60" i="4"/>
  <c r="D69" i="4"/>
  <c r="A103" i="4"/>
  <c r="D48" i="4"/>
  <c r="C48" i="4"/>
  <c r="D25" i="4"/>
  <c r="D91" i="4"/>
  <c r="A70" i="4"/>
  <c r="D36" i="4"/>
  <c r="C59" i="4"/>
  <c r="D114" i="4"/>
  <c r="C81" i="4"/>
  <c r="C114" i="4"/>
  <c r="A82" i="4"/>
  <c r="D15" i="4"/>
  <c r="A37" i="4"/>
  <c r="C15" i="4"/>
  <c r="A49" i="4"/>
  <c r="I115" i="4" l="1"/>
  <c r="F16" i="4"/>
  <c r="J115" i="4"/>
  <c r="G49" i="4"/>
  <c r="L49" i="4"/>
  <c r="K49" i="4"/>
  <c r="N82" i="4"/>
  <c r="L60" i="4"/>
  <c r="S115" i="4"/>
  <c r="S49" i="4"/>
  <c r="N49" i="4"/>
  <c r="T60" i="4"/>
  <c r="G16" i="4"/>
  <c r="L115" i="4"/>
  <c r="P49" i="4"/>
  <c r="K82" i="4"/>
  <c r="R115" i="4"/>
  <c r="Q60" i="4"/>
  <c r="O115" i="4"/>
  <c r="L82" i="4"/>
  <c r="T49" i="4"/>
  <c r="F49" i="4"/>
  <c r="Q16" i="4"/>
  <c r="M115" i="4"/>
  <c r="L16" i="4"/>
  <c r="D82" i="4"/>
  <c r="N16" i="4"/>
  <c r="K115" i="4"/>
  <c r="I82" i="4"/>
  <c r="P115" i="4"/>
  <c r="P16" i="4"/>
  <c r="H115" i="4"/>
  <c r="T82" i="4"/>
  <c r="S82" i="4"/>
  <c r="S60" i="4"/>
  <c r="R49" i="4"/>
  <c r="K60" i="4"/>
  <c r="O49" i="4"/>
  <c r="M82" i="4"/>
  <c r="G115" i="4"/>
  <c r="I16" i="4"/>
  <c r="R82" i="4"/>
  <c r="S16" i="4"/>
  <c r="R16" i="4"/>
  <c r="D60" i="4"/>
  <c r="J82" i="4"/>
  <c r="Q49" i="4"/>
  <c r="M16" i="4"/>
  <c r="N115" i="4"/>
  <c r="O60" i="4"/>
  <c r="O82" i="4"/>
  <c r="I49" i="4"/>
  <c r="H49" i="4"/>
  <c r="C82" i="4"/>
  <c r="H82" i="4"/>
  <c r="N60" i="4"/>
  <c r="Q115" i="4"/>
  <c r="I60" i="4"/>
  <c r="D49" i="4"/>
  <c r="T16" i="4"/>
  <c r="Q82" i="4"/>
  <c r="K16" i="4"/>
  <c r="M49" i="4"/>
  <c r="J60" i="4"/>
  <c r="P60" i="4"/>
  <c r="C16" i="4"/>
  <c r="J49" i="4"/>
  <c r="C115" i="4"/>
  <c r="G82" i="4"/>
  <c r="T115" i="4"/>
  <c r="C49" i="4"/>
  <c r="F82" i="4"/>
  <c r="P82" i="4"/>
  <c r="D16" i="4"/>
  <c r="H60" i="4"/>
  <c r="J16" i="4"/>
  <c r="R60" i="4"/>
  <c r="G60" i="4"/>
  <c r="O16" i="4"/>
  <c r="C60" i="4"/>
  <c r="D115" i="4"/>
  <c r="F60" i="4"/>
  <c r="F115" i="4"/>
  <c r="H16" i="4"/>
  <c r="M60" i="4"/>
  <c r="E25" i="4"/>
  <c r="E15" i="4"/>
  <c r="E16" i="4" s="1"/>
  <c r="H57" i="5"/>
  <c r="N58" i="5"/>
  <c r="R54" i="5"/>
  <c r="P55" i="5"/>
  <c r="F56" i="5"/>
  <c r="L57" i="5"/>
  <c r="J58" i="5"/>
  <c r="F54" i="5"/>
  <c r="K55" i="5"/>
  <c r="M54" i="5"/>
  <c r="Q56" i="5"/>
  <c r="F58" i="5"/>
  <c r="J54" i="5"/>
  <c r="H55" i="5"/>
  <c r="O55" i="5"/>
  <c r="M56" i="5"/>
  <c r="S57" i="5"/>
  <c r="P58" i="5"/>
  <c r="C55" i="5"/>
  <c r="R57" i="5"/>
  <c r="I56" i="5"/>
  <c r="O57" i="5"/>
  <c r="M58" i="5"/>
  <c r="Q54" i="5"/>
  <c r="G55" i="5"/>
  <c r="E56" i="5"/>
  <c r="K57" i="5"/>
  <c r="H58" i="5"/>
  <c r="L54" i="5"/>
  <c r="E54" i="5"/>
  <c r="R55" i="5"/>
  <c r="G57" i="5"/>
  <c r="E58" i="5"/>
  <c r="I54" i="5"/>
  <c r="P54" i="5"/>
  <c r="N55" i="5"/>
  <c r="C57" i="5"/>
  <c r="Q57" i="5"/>
  <c r="K56" i="5"/>
  <c r="J57" i="5"/>
  <c r="J55" i="5"/>
  <c r="P56" i="5"/>
  <c r="N57" i="5"/>
  <c r="L58" i="5"/>
  <c r="H54" i="5"/>
  <c r="F55" i="5"/>
  <c r="L56" i="5"/>
  <c r="I57" i="5"/>
  <c r="C56" i="5"/>
  <c r="S56" i="5"/>
  <c r="O58" i="5"/>
  <c r="S54" i="5"/>
  <c r="H56" i="5"/>
  <c r="F57" i="5"/>
  <c r="M57" i="5"/>
  <c r="S58" i="5"/>
  <c r="O54" i="5"/>
  <c r="M55" i="5"/>
  <c r="R56" i="5"/>
  <c r="L55" i="5"/>
  <c r="G58" i="5"/>
  <c r="K54" i="5"/>
  <c r="Q55" i="5"/>
  <c r="O56" i="5"/>
  <c r="E57" i="5"/>
  <c r="K58" i="5"/>
  <c r="G54" i="5"/>
  <c r="E55" i="5"/>
  <c r="J56" i="5"/>
  <c r="Q58" i="5"/>
  <c r="P57" i="5"/>
  <c r="C54" i="5"/>
  <c r="I55" i="5"/>
  <c r="G56" i="5"/>
  <c r="N56" i="5"/>
  <c r="C58" i="5"/>
  <c r="R58" i="5"/>
  <c r="N54" i="5"/>
  <c r="S55" i="5"/>
  <c r="I58" i="5"/>
  <c r="E59" i="4"/>
  <c r="E60" i="4" s="1"/>
  <c r="E48" i="4"/>
  <c r="E49" i="4" s="1"/>
  <c r="E114" i="4"/>
  <c r="E115" i="4" s="1"/>
  <c r="E91" i="4"/>
  <c r="E69" i="4"/>
  <c r="E36" i="4"/>
  <c r="E102" i="4"/>
  <c r="E81" i="4"/>
  <c r="E82" i="4" s="1"/>
  <c r="D47" i="5"/>
  <c r="C62" i="7"/>
  <c r="B61" i="7"/>
  <c r="C62" i="14"/>
  <c r="B61" i="14"/>
  <c r="C64" i="9"/>
  <c r="B63" i="9"/>
  <c r="O63" i="16"/>
  <c r="D64" i="16"/>
  <c r="C62" i="8"/>
  <c r="B61" i="8"/>
  <c r="C63" i="13"/>
  <c r="B62" i="13"/>
  <c r="C62" i="12"/>
  <c r="B61" i="12"/>
  <c r="C62" i="11"/>
  <c r="B61" i="11"/>
  <c r="O62" i="11"/>
  <c r="D63" i="11"/>
  <c r="D64" i="13"/>
  <c r="O63" i="13"/>
  <c r="C62" i="15"/>
  <c r="B61" i="15"/>
  <c r="D64" i="8"/>
  <c r="O63" i="8"/>
  <c r="O62" i="7"/>
  <c r="D63" i="7"/>
  <c r="D63" i="15"/>
  <c r="O62" i="15"/>
  <c r="D63" i="14"/>
  <c r="O62" i="14"/>
  <c r="C64" i="10"/>
  <c r="B63" i="10"/>
  <c r="O62" i="12"/>
  <c r="D63" i="12"/>
  <c r="D69" i="10"/>
  <c r="D66" i="10"/>
  <c r="O66" i="10" s="1"/>
  <c r="O65" i="10"/>
  <c r="C63" i="16"/>
  <c r="B62" i="16"/>
  <c r="O64" i="9"/>
  <c r="D65" i="9"/>
  <c r="C26" i="4"/>
  <c r="D26" i="4"/>
  <c r="A27" i="4"/>
  <c r="D103" i="4"/>
  <c r="C70" i="4"/>
  <c r="A71" i="4"/>
  <c r="D37" i="4"/>
  <c r="D70" i="4"/>
  <c r="A104" i="4"/>
  <c r="C103" i="4"/>
  <c r="A38" i="4"/>
  <c r="C92" i="4"/>
  <c r="C37" i="4"/>
  <c r="A93" i="4"/>
  <c r="D92" i="4"/>
  <c r="T38" i="4" l="1"/>
  <c r="C27" i="4"/>
  <c r="S93" i="4"/>
  <c r="K104" i="4"/>
  <c r="D93" i="4"/>
  <c r="H71" i="4"/>
  <c r="P93" i="4"/>
  <c r="O71" i="4"/>
  <c r="C104" i="4"/>
  <c r="I38" i="4"/>
  <c r="M38" i="4"/>
  <c r="N38" i="4"/>
  <c r="H93" i="4"/>
  <c r="N71" i="4"/>
  <c r="O38" i="4"/>
  <c r="P71" i="4"/>
  <c r="O104" i="4"/>
  <c r="Q71" i="4"/>
  <c r="T27" i="4"/>
  <c r="G71" i="4"/>
  <c r="R93" i="4"/>
  <c r="D104" i="4"/>
  <c r="T104" i="4"/>
  <c r="F38" i="4"/>
  <c r="L104" i="4"/>
  <c r="S71" i="4"/>
  <c r="R104" i="4"/>
  <c r="H104" i="4"/>
  <c r="Q93" i="4"/>
  <c r="O27" i="4"/>
  <c r="M104" i="4"/>
  <c r="R27" i="4"/>
  <c r="L38" i="4"/>
  <c r="H38" i="4"/>
  <c r="R38" i="4"/>
  <c r="R71" i="4"/>
  <c r="G93" i="4"/>
  <c r="I27" i="4"/>
  <c r="C71" i="4"/>
  <c r="F104" i="4"/>
  <c r="D71" i="4"/>
  <c r="L27" i="4"/>
  <c r="S27" i="4"/>
  <c r="M71" i="4"/>
  <c r="F93" i="4"/>
  <c r="I104" i="4"/>
  <c r="J38" i="4"/>
  <c r="L71" i="4"/>
  <c r="Q27" i="4"/>
  <c r="F71" i="4"/>
  <c r="M93" i="4"/>
  <c r="N27" i="4"/>
  <c r="P104" i="4"/>
  <c r="D38" i="4"/>
  <c r="G104" i="4"/>
  <c r="K27" i="4"/>
  <c r="P27" i="4"/>
  <c r="O93" i="4"/>
  <c r="S104" i="4"/>
  <c r="M27" i="4"/>
  <c r="I71" i="4"/>
  <c r="N104" i="4"/>
  <c r="J27" i="4"/>
  <c r="F27" i="4"/>
  <c r="I93" i="4"/>
  <c r="G27" i="4"/>
  <c r="T93" i="4"/>
  <c r="G38" i="4"/>
  <c r="K71" i="4"/>
  <c r="Q104" i="4"/>
  <c r="H27" i="4"/>
  <c r="Q38" i="4"/>
  <c r="J104" i="4"/>
  <c r="D27" i="4"/>
  <c r="L93" i="4"/>
  <c r="T71" i="4"/>
  <c r="P38" i="4"/>
  <c r="J71" i="4"/>
  <c r="S38" i="4"/>
  <c r="C93" i="4"/>
  <c r="K38" i="4"/>
  <c r="N93" i="4"/>
  <c r="K93" i="4"/>
  <c r="J93" i="4"/>
  <c r="C38" i="4"/>
  <c r="O59" i="5"/>
  <c r="O3" i="5" s="1"/>
  <c r="O4" i="5" s="1"/>
  <c r="D57" i="5"/>
  <c r="E103" i="4"/>
  <c r="E104" i="4" s="1"/>
  <c r="E37" i="4"/>
  <c r="E38" i="4" s="1"/>
  <c r="E26" i="4"/>
  <c r="E27" i="4" s="1"/>
  <c r="E92" i="4"/>
  <c r="E93" i="4" s="1"/>
  <c r="E70" i="4"/>
  <c r="E71" i="4" s="1"/>
  <c r="O65" i="9"/>
  <c r="D66" i="9"/>
  <c r="O66" i="9" s="1"/>
  <c r="D69" i="9"/>
  <c r="O63" i="12"/>
  <c r="D64" i="12"/>
  <c r="N59" i="5"/>
  <c r="N3" i="5" s="1"/>
  <c r="N4" i="5" s="1"/>
  <c r="K59" i="5"/>
  <c r="K3" i="5" s="1"/>
  <c r="K4" i="5" s="1"/>
  <c r="E59" i="5"/>
  <c r="D54" i="5"/>
  <c r="O63" i="7"/>
  <c r="D64" i="7"/>
  <c r="C63" i="8"/>
  <c r="B62" i="8"/>
  <c r="H59" i="5"/>
  <c r="H3" i="5" s="1"/>
  <c r="H4" i="5" s="1"/>
  <c r="L59" i="5"/>
  <c r="L3" i="5" s="1"/>
  <c r="L4" i="5" s="1"/>
  <c r="J59" i="5"/>
  <c r="J3" i="5" s="1"/>
  <c r="J4" i="5" s="1"/>
  <c r="D65" i="13"/>
  <c r="O64" i="13"/>
  <c r="C63" i="11"/>
  <c r="B62" i="11"/>
  <c r="O64" i="16"/>
  <c r="D65" i="16"/>
  <c r="D55" i="5"/>
  <c r="S59" i="5"/>
  <c r="S3" i="5" s="1"/>
  <c r="S4" i="5" s="1"/>
  <c r="C64" i="16"/>
  <c r="B63" i="16"/>
  <c r="C65" i="10"/>
  <c r="B64" i="10"/>
  <c r="G59" i="5"/>
  <c r="G3" i="5" s="1"/>
  <c r="G4" i="5" s="1"/>
  <c r="P59" i="5"/>
  <c r="P3" i="5" s="1"/>
  <c r="P4" i="5" s="1"/>
  <c r="R59" i="5"/>
  <c r="R3" i="5" s="1"/>
  <c r="R4" i="5" s="1"/>
  <c r="D65" i="8"/>
  <c r="O64" i="8"/>
  <c r="C63" i="12"/>
  <c r="B62" i="12"/>
  <c r="I59" i="5"/>
  <c r="I3" i="5" s="1"/>
  <c r="I4" i="5" s="1"/>
  <c r="D56" i="5"/>
  <c r="M59" i="5"/>
  <c r="M3" i="5" s="1"/>
  <c r="M4" i="5" s="1"/>
  <c r="D64" i="14"/>
  <c r="O63" i="14"/>
  <c r="C65" i="9"/>
  <c r="B64" i="9"/>
  <c r="C63" i="7"/>
  <c r="B62" i="7"/>
  <c r="D58" i="5"/>
  <c r="C63" i="15"/>
  <c r="B62" i="15"/>
  <c r="C64" i="13"/>
  <c r="B63" i="13"/>
  <c r="C63" i="14"/>
  <c r="B62" i="14"/>
  <c r="C59" i="5"/>
  <c r="Q59" i="5"/>
  <c r="Q3" i="5" s="1"/>
  <c r="Q4" i="5" s="1"/>
  <c r="F59" i="5"/>
  <c r="F3" i="5" s="1"/>
  <c r="F4" i="5" s="1"/>
  <c r="O69" i="10"/>
  <c r="D70" i="10"/>
  <c r="D64" i="15"/>
  <c r="O63" i="15"/>
  <c r="D64" i="11"/>
  <c r="O63" i="11"/>
  <c r="F3" i="4" l="1"/>
  <c r="J3" i="4"/>
  <c r="J4" i="4" s="1"/>
  <c r="T3" i="4"/>
  <c r="T4" i="4" s="1"/>
  <c r="K3" i="4"/>
  <c r="K4" i="4" s="1"/>
  <c r="I3" i="4"/>
  <c r="I4" i="4" s="1"/>
  <c r="L3" i="4"/>
  <c r="L4" i="4" s="1"/>
  <c r="H3" i="4"/>
  <c r="H4" i="4" s="1"/>
  <c r="Q3" i="4"/>
  <c r="Q4" i="4" s="1"/>
  <c r="S3" i="4"/>
  <c r="S4" i="4" s="1"/>
  <c r="G3" i="4"/>
  <c r="G4" i="4" s="1"/>
  <c r="P3" i="4"/>
  <c r="P4" i="4" s="1"/>
  <c r="M3" i="4"/>
  <c r="M4" i="4" s="1"/>
  <c r="R3" i="4"/>
  <c r="R4" i="4" s="1"/>
  <c r="O3" i="4"/>
  <c r="O4" i="4" s="1"/>
  <c r="N3" i="4"/>
  <c r="N4" i="4" s="1"/>
  <c r="F4" i="4"/>
  <c r="O64" i="7"/>
  <c r="D65" i="7"/>
  <c r="D70" i="9"/>
  <c r="O69" i="9"/>
  <c r="C64" i="15"/>
  <c r="B63" i="15"/>
  <c r="D69" i="16"/>
  <c r="D66" i="16"/>
  <c r="O66" i="16" s="1"/>
  <c r="O65" i="16"/>
  <c r="D59" i="5"/>
  <c r="D3" i="5" s="1"/>
  <c r="D4" i="5" s="1"/>
  <c r="E3" i="5"/>
  <c r="E4" i="5" s="1"/>
  <c r="D65" i="11"/>
  <c r="O64" i="11"/>
  <c r="B63" i="7"/>
  <c r="C64" i="7"/>
  <c r="B63" i="14"/>
  <c r="C64" i="14"/>
  <c r="C64" i="12"/>
  <c r="B63" i="12"/>
  <c r="B65" i="10"/>
  <c r="C35" i="10" s="1"/>
  <c r="C69" i="10"/>
  <c r="C64" i="11"/>
  <c r="B63" i="11"/>
  <c r="D65" i="15"/>
  <c r="O64" i="15"/>
  <c r="C69" i="9"/>
  <c r="B65" i="9"/>
  <c r="C35" i="9" s="1"/>
  <c r="O64" i="14"/>
  <c r="D65" i="14"/>
  <c r="O64" i="12"/>
  <c r="D65" i="12"/>
  <c r="O70" i="10"/>
  <c r="D71" i="10"/>
  <c r="C65" i="13"/>
  <c r="B64" i="13"/>
  <c r="D69" i="8"/>
  <c r="D66" i="8"/>
  <c r="O66" i="8" s="1"/>
  <c r="O65" i="8"/>
  <c r="B64" i="16"/>
  <c r="C65" i="16"/>
  <c r="O65" i="13"/>
  <c r="D69" i="13"/>
  <c r="D66" i="13"/>
  <c r="O66" i="13" s="1"/>
  <c r="C64" i="8"/>
  <c r="B63" i="8"/>
  <c r="E4" i="4" l="1"/>
  <c r="E3" i="4"/>
  <c r="C65" i="11"/>
  <c r="B64" i="11"/>
  <c r="D69" i="12"/>
  <c r="D66" i="12"/>
  <c r="O66" i="12" s="1"/>
  <c r="O65" i="12"/>
  <c r="C65" i="7"/>
  <c r="B64" i="7"/>
  <c r="D70" i="16"/>
  <c r="O69" i="16"/>
  <c r="D69" i="14"/>
  <c r="D66" i="14"/>
  <c r="O66" i="14" s="1"/>
  <c r="O65" i="14"/>
  <c r="C70" i="10"/>
  <c r="B69" i="10"/>
  <c r="C65" i="15"/>
  <c r="B64" i="15"/>
  <c r="C65" i="8"/>
  <c r="B64" i="8"/>
  <c r="D69" i="15"/>
  <c r="D66" i="15"/>
  <c r="O66" i="15" s="1"/>
  <c r="O65" i="15"/>
  <c r="O69" i="8"/>
  <c r="D70" i="8"/>
  <c r="D69" i="11"/>
  <c r="D66" i="11"/>
  <c r="O66" i="11" s="1"/>
  <c r="O65" i="11"/>
  <c r="D35" i="9"/>
  <c r="K35" i="9"/>
  <c r="J35" i="9"/>
  <c r="I35" i="9"/>
  <c r="H35" i="9"/>
  <c r="D36" i="9"/>
  <c r="G35" i="9"/>
  <c r="E35" i="9"/>
  <c r="C36" i="9"/>
  <c r="F35" i="9"/>
  <c r="D71" i="9"/>
  <c r="O70" i="9"/>
  <c r="B65" i="16"/>
  <c r="C35" i="16" s="1"/>
  <c r="C69" i="16"/>
  <c r="C36" i="10"/>
  <c r="F35" i="10"/>
  <c r="E35" i="10"/>
  <c r="D35" i="10"/>
  <c r="K35" i="10"/>
  <c r="J35" i="10"/>
  <c r="H35" i="10"/>
  <c r="D36" i="10"/>
  <c r="I35" i="10"/>
  <c r="L35" i="10" s="1"/>
  <c r="G35" i="10"/>
  <c r="O69" i="13"/>
  <c r="D70" i="13"/>
  <c r="B65" i="13"/>
  <c r="C35" i="13" s="1"/>
  <c r="C69" i="13"/>
  <c r="C70" i="9"/>
  <c r="B69" i="9"/>
  <c r="B64" i="12"/>
  <c r="C65" i="12"/>
  <c r="D69" i="7"/>
  <c r="D66" i="7"/>
  <c r="O66" i="7" s="1"/>
  <c r="O65" i="7"/>
  <c r="D72" i="10"/>
  <c r="O71" i="10"/>
  <c r="C65" i="14"/>
  <c r="B64" i="14"/>
  <c r="O69" i="11" l="1"/>
  <c r="D70" i="11"/>
  <c r="D71" i="16"/>
  <c r="O70" i="16"/>
  <c r="C71" i="9"/>
  <c r="B70" i="9"/>
  <c r="K35" i="16"/>
  <c r="J35" i="16"/>
  <c r="I35" i="16"/>
  <c r="H35" i="16"/>
  <c r="C36" i="16"/>
  <c r="F35" i="16"/>
  <c r="E35" i="16"/>
  <c r="D35" i="16"/>
  <c r="D36" i="16"/>
  <c r="G35" i="16"/>
  <c r="M35" i="9"/>
  <c r="O70" i="8"/>
  <c r="D71" i="8"/>
  <c r="C69" i="15"/>
  <c r="B65" i="15"/>
  <c r="C35" i="15" s="1"/>
  <c r="C70" i="16"/>
  <c r="B69" i="16"/>
  <c r="C70" i="13"/>
  <c r="B69" i="13"/>
  <c r="I36" i="9"/>
  <c r="H36" i="9"/>
  <c r="F36" i="9"/>
  <c r="M36" i="9" s="1"/>
  <c r="E36" i="9"/>
  <c r="J36" i="9"/>
  <c r="K36" i="9"/>
  <c r="G36" i="9"/>
  <c r="B65" i="7"/>
  <c r="C35" i="7" s="1"/>
  <c r="C69" i="7"/>
  <c r="H35" i="13"/>
  <c r="D36" i="13"/>
  <c r="E35" i="13"/>
  <c r="K35" i="13"/>
  <c r="I35" i="13"/>
  <c r="L35" i="13" s="1"/>
  <c r="F35" i="13"/>
  <c r="D35" i="13"/>
  <c r="C36" i="13"/>
  <c r="J35" i="13"/>
  <c r="G35" i="13"/>
  <c r="D72" i="9"/>
  <c r="O71" i="9"/>
  <c r="C71" i="10"/>
  <c r="B70" i="10"/>
  <c r="C69" i="14"/>
  <c r="B65" i="14"/>
  <c r="C35" i="14" s="1"/>
  <c r="D73" i="10"/>
  <c r="O72" i="10"/>
  <c r="D71" i="13"/>
  <c r="O70" i="13"/>
  <c r="D70" i="7"/>
  <c r="O69" i="7"/>
  <c r="O69" i="15"/>
  <c r="D70" i="15"/>
  <c r="D70" i="12"/>
  <c r="O69" i="12"/>
  <c r="B65" i="12"/>
  <c r="C35" i="12" s="1"/>
  <c r="C69" i="12"/>
  <c r="M35" i="10"/>
  <c r="D70" i="14"/>
  <c r="O69" i="14"/>
  <c r="K36" i="10"/>
  <c r="J36" i="10"/>
  <c r="I36" i="10"/>
  <c r="L36" i="10" s="1"/>
  <c r="H36" i="10"/>
  <c r="E36" i="10"/>
  <c r="F36" i="10"/>
  <c r="M36" i="10" s="1"/>
  <c r="G36" i="10"/>
  <c r="L35" i="9"/>
  <c r="B65" i="8"/>
  <c r="C35" i="8" s="1"/>
  <c r="C69" i="8"/>
  <c r="B65" i="11"/>
  <c r="C35" i="11" s="1"/>
  <c r="C69" i="11"/>
  <c r="C70" i="15" l="1"/>
  <c r="B69" i="15"/>
  <c r="D36" i="11"/>
  <c r="G35" i="11"/>
  <c r="C36" i="11"/>
  <c r="F35" i="11"/>
  <c r="E35" i="11"/>
  <c r="D35" i="11"/>
  <c r="K35" i="11"/>
  <c r="J35" i="11"/>
  <c r="H35" i="11"/>
  <c r="I35" i="11"/>
  <c r="O70" i="15"/>
  <c r="D71" i="15"/>
  <c r="E36" i="13"/>
  <c r="J36" i="13"/>
  <c r="H36" i="13"/>
  <c r="K36" i="13"/>
  <c r="I36" i="13"/>
  <c r="L36" i="13" s="1"/>
  <c r="F36" i="13"/>
  <c r="M36" i="13" s="1"/>
  <c r="G36" i="13"/>
  <c r="D72" i="8"/>
  <c r="O71" i="8"/>
  <c r="L35" i="16"/>
  <c r="C72" i="9"/>
  <c r="B71" i="9"/>
  <c r="D74" i="10"/>
  <c r="O73" i="10"/>
  <c r="K35" i="7"/>
  <c r="J35" i="7"/>
  <c r="I35" i="7"/>
  <c r="H35" i="7"/>
  <c r="D36" i="7"/>
  <c r="C36" i="7"/>
  <c r="F35" i="7"/>
  <c r="D35" i="7"/>
  <c r="E35" i="7"/>
  <c r="G35" i="7"/>
  <c r="C70" i="8"/>
  <c r="B69" i="8"/>
  <c r="D71" i="7"/>
  <c r="O70" i="7"/>
  <c r="L36" i="9"/>
  <c r="D73" i="9"/>
  <c r="O72" i="9"/>
  <c r="M35" i="16"/>
  <c r="O71" i="16"/>
  <c r="D72" i="16"/>
  <c r="B69" i="11"/>
  <c r="C70" i="11"/>
  <c r="C72" i="10"/>
  <c r="B71" i="10"/>
  <c r="D36" i="8"/>
  <c r="C36" i="8"/>
  <c r="F35" i="8"/>
  <c r="M35" i="8" s="1"/>
  <c r="E35" i="8"/>
  <c r="D35" i="8"/>
  <c r="K35" i="8"/>
  <c r="J35" i="8"/>
  <c r="H35" i="8"/>
  <c r="I35" i="8"/>
  <c r="L35" i="8" s="1"/>
  <c r="G35" i="8"/>
  <c r="C70" i="12"/>
  <c r="B69" i="12"/>
  <c r="D72" i="13"/>
  <c r="O71" i="13"/>
  <c r="C71" i="13"/>
  <c r="B70" i="13"/>
  <c r="H36" i="16"/>
  <c r="F36" i="16"/>
  <c r="M36" i="16" s="1"/>
  <c r="E36" i="16"/>
  <c r="K36" i="16"/>
  <c r="J36" i="16"/>
  <c r="I36" i="16"/>
  <c r="G36" i="16"/>
  <c r="O70" i="11"/>
  <c r="D71" i="11"/>
  <c r="K35" i="12"/>
  <c r="J35" i="12"/>
  <c r="I35" i="12"/>
  <c r="L35" i="12" s="1"/>
  <c r="H35" i="12"/>
  <c r="D36" i="12"/>
  <c r="C36" i="12"/>
  <c r="F35" i="12"/>
  <c r="M35" i="12" s="1"/>
  <c r="E35" i="12"/>
  <c r="D35" i="12"/>
  <c r="G35" i="12"/>
  <c r="C36" i="14"/>
  <c r="F35" i="14"/>
  <c r="E35" i="14"/>
  <c r="D35" i="14"/>
  <c r="K35" i="14"/>
  <c r="J35" i="14"/>
  <c r="I35" i="14"/>
  <c r="L35" i="14" s="1"/>
  <c r="H35" i="14"/>
  <c r="D36" i="14"/>
  <c r="G35" i="14"/>
  <c r="D71" i="12"/>
  <c r="O70" i="12"/>
  <c r="B69" i="14"/>
  <c r="C70" i="14"/>
  <c r="C71" i="16"/>
  <c r="B70" i="16"/>
  <c r="O70" i="14"/>
  <c r="D71" i="14"/>
  <c r="M35" i="13"/>
  <c r="C70" i="7"/>
  <c r="B69" i="7"/>
  <c r="D36" i="15"/>
  <c r="C36" i="15"/>
  <c r="F35" i="15"/>
  <c r="E35" i="15"/>
  <c r="D35" i="15"/>
  <c r="J35" i="15"/>
  <c r="I35" i="15"/>
  <c r="L35" i="15" s="1"/>
  <c r="H35" i="15"/>
  <c r="K35" i="15"/>
  <c r="G35" i="15"/>
  <c r="L35" i="7" l="1"/>
  <c r="O72" i="16"/>
  <c r="D73" i="16"/>
  <c r="M35" i="7"/>
  <c r="D73" i="8"/>
  <c r="O72" i="8"/>
  <c r="M35" i="15"/>
  <c r="C71" i="12"/>
  <c r="B70" i="12"/>
  <c r="O73" i="9"/>
  <c r="D74" i="9"/>
  <c r="C71" i="14"/>
  <c r="B70" i="14"/>
  <c r="K36" i="8"/>
  <c r="J36" i="8"/>
  <c r="I36" i="8"/>
  <c r="H36" i="8"/>
  <c r="E36" i="8"/>
  <c r="F36" i="8"/>
  <c r="M36" i="8" s="1"/>
  <c r="G36" i="8"/>
  <c r="D75" i="10"/>
  <c r="O74" i="10"/>
  <c r="C72" i="13"/>
  <c r="B71" i="13"/>
  <c r="M35" i="11"/>
  <c r="C71" i="15"/>
  <c r="B70" i="15"/>
  <c r="H36" i="7"/>
  <c r="F36" i="7"/>
  <c r="E36" i="7"/>
  <c r="K36" i="7"/>
  <c r="I36" i="7"/>
  <c r="J36" i="7"/>
  <c r="G36" i="7"/>
  <c r="K36" i="15"/>
  <c r="J36" i="15"/>
  <c r="I36" i="15"/>
  <c r="F36" i="15"/>
  <c r="H36" i="15"/>
  <c r="E36" i="15"/>
  <c r="G36" i="15"/>
  <c r="H36" i="12"/>
  <c r="F36" i="12"/>
  <c r="E36" i="12"/>
  <c r="K36" i="12"/>
  <c r="I36" i="12"/>
  <c r="L36" i="12" s="1"/>
  <c r="J36" i="12"/>
  <c r="G36" i="12"/>
  <c r="C72" i="16"/>
  <c r="B71" i="16"/>
  <c r="M35" i="14"/>
  <c r="L36" i="16"/>
  <c r="C73" i="10"/>
  <c r="B72" i="10"/>
  <c r="O71" i="7"/>
  <c r="D72" i="7"/>
  <c r="C73" i="9"/>
  <c r="B72" i="9"/>
  <c r="L35" i="11"/>
  <c r="K36" i="11"/>
  <c r="J36" i="11"/>
  <c r="I36" i="11"/>
  <c r="L36" i="11" s="1"/>
  <c r="H36" i="11"/>
  <c r="E36" i="11"/>
  <c r="F36" i="11"/>
  <c r="G36" i="11"/>
  <c r="D72" i="14"/>
  <c r="O71" i="14"/>
  <c r="K36" i="14"/>
  <c r="J36" i="14"/>
  <c r="I36" i="14"/>
  <c r="H36" i="14"/>
  <c r="F36" i="14"/>
  <c r="M36" i="14" s="1"/>
  <c r="E36" i="14"/>
  <c r="G36" i="14"/>
  <c r="C71" i="11"/>
  <c r="B70" i="11"/>
  <c r="O71" i="11"/>
  <c r="D72" i="11"/>
  <c r="O71" i="12"/>
  <c r="D72" i="12"/>
  <c r="C71" i="7"/>
  <c r="B70" i="7"/>
  <c r="D73" i="13"/>
  <c r="O72" i="13"/>
  <c r="C71" i="8"/>
  <c r="B70" i="8"/>
  <c r="D72" i="15"/>
  <c r="O71" i="15"/>
  <c r="M36" i="7" l="1"/>
  <c r="C72" i="7"/>
  <c r="B71" i="7"/>
  <c r="C72" i="8"/>
  <c r="B71" i="8"/>
  <c r="C73" i="16"/>
  <c r="B72" i="16"/>
  <c r="C72" i="15"/>
  <c r="B71" i="15"/>
  <c r="D73" i="14"/>
  <c r="O72" i="14"/>
  <c r="C72" i="11"/>
  <c r="B71" i="11"/>
  <c r="C73" i="13"/>
  <c r="B72" i="13"/>
  <c r="D74" i="8"/>
  <c r="O73" i="8"/>
  <c r="O72" i="12"/>
  <c r="D73" i="12"/>
  <c r="M36" i="11"/>
  <c r="B73" i="9"/>
  <c r="C74" i="9"/>
  <c r="L36" i="7"/>
  <c r="O74" i="9"/>
  <c r="D75" i="9"/>
  <c r="D73" i="11"/>
  <c r="O72" i="11"/>
  <c r="M36" i="15"/>
  <c r="D73" i="15"/>
  <c r="O72" i="15"/>
  <c r="O72" i="7"/>
  <c r="D73" i="7"/>
  <c r="L36" i="15"/>
  <c r="O75" i="10"/>
  <c r="D76" i="10"/>
  <c r="L36" i="8"/>
  <c r="C72" i="14"/>
  <c r="B71" i="14"/>
  <c r="C74" i="10"/>
  <c r="B73" i="10"/>
  <c r="C72" i="12"/>
  <c r="B71" i="12"/>
  <c r="O73" i="16"/>
  <c r="D74" i="16"/>
  <c r="D74" i="13"/>
  <c r="O73" i="13"/>
  <c r="L36" i="14"/>
  <c r="M36" i="12"/>
  <c r="C73" i="8" l="1"/>
  <c r="B72" i="8"/>
  <c r="O76" i="10"/>
  <c r="D77" i="10"/>
  <c r="O73" i="12"/>
  <c r="D74" i="12"/>
  <c r="B72" i="14"/>
  <c r="C73" i="14"/>
  <c r="B73" i="16"/>
  <c r="C74" i="16"/>
  <c r="O73" i="14"/>
  <c r="D74" i="14"/>
  <c r="C73" i="7"/>
  <c r="B72" i="7"/>
  <c r="O74" i="13"/>
  <c r="D75" i="13"/>
  <c r="C74" i="13"/>
  <c r="B73" i="13"/>
  <c r="O75" i="9"/>
  <c r="D76" i="9"/>
  <c r="D74" i="15"/>
  <c r="O73" i="15"/>
  <c r="O74" i="16"/>
  <c r="D75" i="16"/>
  <c r="C73" i="11"/>
  <c r="B72" i="11"/>
  <c r="D74" i="11"/>
  <c r="O73" i="11"/>
  <c r="O73" i="7"/>
  <c r="D74" i="7"/>
  <c r="C75" i="10"/>
  <c r="B74" i="10"/>
  <c r="D75" i="8"/>
  <c r="O74" i="8"/>
  <c r="C73" i="15"/>
  <c r="B72" i="15"/>
  <c r="C75" i="9"/>
  <c r="B74" i="9"/>
  <c r="C73" i="12"/>
  <c r="B72" i="12"/>
  <c r="B73" i="12" l="1"/>
  <c r="C74" i="12"/>
  <c r="C74" i="15"/>
  <c r="B73" i="15"/>
  <c r="D75" i="11"/>
  <c r="O74" i="11"/>
  <c r="O74" i="12"/>
  <c r="D75" i="12"/>
  <c r="C74" i="14"/>
  <c r="B73" i="14"/>
  <c r="O76" i="9"/>
  <c r="D77" i="9"/>
  <c r="C76" i="10"/>
  <c r="B75" i="10"/>
  <c r="O75" i="8"/>
  <c r="D76" i="8"/>
  <c r="C74" i="11"/>
  <c r="B73" i="11"/>
  <c r="C75" i="13"/>
  <c r="B74" i="13"/>
  <c r="O77" i="10"/>
  <c r="D78" i="10"/>
  <c r="D76" i="16"/>
  <c r="O75" i="16"/>
  <c r="O75" i="13"/>
  <c r="D76" i="13"/>
  <c r="C75" i="16"/>
  <c r="B74" i="16"/>
  <c r="C74" i="8"/>
  <c r="B73" i="8"/>
  <c r="B75" i="9"/>
  <c r="C76" i="9"/>
  <c r="D75" i="15"/>
  <c r="O74" i="15"/>
  <c r="C74" i="7"/>
  <c r="B73" i="7"/>
  <c r="O74" i="7"/>
  <c r="D75" i="7"/>
  <c r="D75" i="14"/>
  <c r="O74" i="14"/>
  <c r="C77" i="9" l="1"/>
  <c r="B76" i="9"/>
  <c r="C77" i="10"/>
  <c r="B76" i="10"/>
  <c r="D76" i="11"/>
  <c r="O75" i="11"/>
  <c r="O76" i="8"/>
  <c r="D77" i="8"/>
  <c r="C75" i="8"/>
  <c r="B74" i="8"/>
  <c r="C75" i="7"/>
  <c r="B74" i="7"/>
  <c r="D78" i="9"/>
  <c r="O77" i="9"/>
  <c r="B74" i="14"/>
  <c r="C75" i="14"/>
  <c r="O78" i="10"/>
  <c r="D79" i="10"/>
  <c r="C76" i="16"/>
  <c r="B75" i="16"/>
  <c r="B75" i="13"/>
  <c r="C76" i="13"/>
  <c r="B74" i="15"/>
  <c r="C75" i="15"/>
  <c r="O75" i="15"/>
  <c r="D76" i="15"/>
  <c r="O76" i="13"/>
  <c r="D77" i="13"/>
  <c r="C75" i="12"/>
  <c r="B74" i="12"/>
  <c r="O75" i="14"/>
  <c r="D76" i="14"/>
  <c r="D76" i="12"/>
  <c r="O75" i="12"/>
  <c r="D76" i="7"/>
  <c r="O75" i="7"/>
  <c r="D77" i="16"/>
  <c r="O76" i="16"/>
  <c r="C75" i="11"/>
  <c r="B74" i="11"/>
  <c r="O76" i="14" l="1"/>
  <c r="D77" i="14"/>
  <c r="C76" i="15"/>
  <c r="B75" i="15"/>
  <c r="C76" i="14"/>
  <c r="B75" i="14"/>
  <c r="O77" i="8"/>
  <c r="D78" i="8"/>
  <c r="C78" i="9"/>
  <c r="B77" i="9"/>
  <c r="D78" i="16"/>
  <c r="O77" i="16"/>
  <c r="C76" i="12"/>
  <c r="B75" i="12"/>
  <c r="B76" i="13"/>
  <c r="C77" i="13"/>
  <c r="O77" i="13"/>
  <c r="D78" i="13"/>
  <c r="C76" i="11"/>
  <c r="B75" i="11"/>
  <c r="O76" i="11"/>
  <c r="D77" i="11"/>
  <c r="C77" i="16"/>
  <c r="B76" i="16"/>
  <c r="C76" i="7"/>
  <c r="B75" i="7"/>
  <c r="C78" i="10"/>
  <c r="B77" i="10"/>
  <c r="C76" i="8"/>
  <c r="B75" i="8"/>
  <c r="D79" i="9"/>
  <c r="O78" i="9"/>
  <c r="D77" i="7"/>
  <c r="O76" i="7"/>
  <c r="D77" i="12"/>
  <c r="O76" i="12"/>
  <c r="O76" i="15"/>
  <c r="D77" i="15"/>
  <c r="D80" i="10"/>
  <c r="O79" i="10"/>
  <c r="C78" i="13" l="1"/>
  <c r="B77" i="13"/>
  <c r="O78" i="8"/>
  <c r="D79" i="8"/>
  <c r="D80" i="9"/>
  <c r="O79" i="9"/>
  <c r="C78" i="16"/>
  <c r="B77" i="16"/>
  <c r="O77" i="15"/>
  <c r="D78" i="15"/>
  <c r="O77" i="11"/>
  <c r="D78" i="11"/>
  <c r="D84" i="10"/>
  <c r="D81" i="10"/>
  <c r="O81" i="10" s="1"/>
  <c r="O80" i="10"/>
  <c r="B76" i="8"/>
  <c r="C77" i="8"/>
  <c r="C77" i="12"/>
  <c r="B76" i="12"/>
  <c r="C77" i="14"/>
  <c r="B76" i="14"/>
  <c r="D78" i="12"/>
  <c r="O77" i="12"/>
  <c r="C77" i="15"/>
  <c r="B76" i="15"/>
  <c r="C77" i="11"/>
  <c r="B76" i="11"/>
  <c r="D79" i="16"/>
  <c r="O78" i="16"/>
  <c r="D79" i="13"/>
  <c r="O78" i="13"/>
  <c r="D78" i="14"/>
  <c r="O77" i="14"/>
  <c r="C79" i="10"/>
  <c r="B78" i="10"/>
  <c r="D78" i="7"/>
  <c r="O77" i="7"/>
  <c r="C77" i="7"/>
  <c r="B76" i="7"/>
  <c r="C79" i="9"/>
  <c r="B78" i="9"/>
  <c r="D79" i="7" l="1"/>
  <c r="O78" i="7"/>
  <c r="O78" i="14"/>
  <c r="D79" i="14"/>
  <c r="C78" i="15"/>
  <c r="B77" i="15"/>
  <c r="O78" i="11"/>
  <c r="D79" i="11"/>
  <c r="C79" i="16"/>
  <c r="B78" i="16"/>
  <c r="C78" i="14"/>
  <c r="B77" i="14"/>
  <c r="C78" i="7"/>
  <c r="B77" i="7"/>
  <c r="D80" i="13"/>
  <c r="O79" i="13"/>
  <c r="D79" i="12"/>
  <c r="O78" i="12"/>
  <c r="C80" i="9"/>
  <c r="B79" i="9"/>
  <c r="O84" i="10"/>
  <c r="D85" i="10"/>
  <c r="D81" i="9"/>
  <c r="O81" i="9" s="1"/>
  <c r="D84" i="9"/>
  <c r="O80" i="9"/>
  <c r="D80" i="8"/>
  <c r="O79" i="8"/>
  <c r="C80" i="10"/>
  <c r="B79" i="10"/>
  <c r="B77" i="11"/>
  <c r="C78" i="11"/>
  <c r="C78" i="12"/>
  <c r="B77" i="12"/>
  <c r="O78" i="15"/>
  <c r="D79" i="15"/>
  <c r="O79" i="16"/>
  <c r="D80" i="16"/>
  <c r="C78" i="8"/>
  <c r="B77" i="8"/>
  <c r="C79" i="13"/>
  <c r="B78" i="13"/>
  <c r="C79" i="12" l="1"/>
  <c r="B78" i="12"/>
  <c r="O84" i="9"/>
  <c r="D85" i="9"/>
  <c r="O79" i="11"/>
  <c r="D80" i="11"/>
  <c r="C79" i="11"/>
  <c r="B78" i="11"/>
  <c r="D84" i="13"/>
  <c r="D81" i="13"/>
  <c r="O81" i="13" s="1"/>
  <c r="O80" i="13"/>
  <c r="C80" i="13"/>
  <c r="B79" i="13"/>
  <c r="C79" i="8"/>
  <c r="B78" i="8"/>
  <c r="O85" i="10"/>
  <c r="D86" i="10"/>
  <c r="O80" i="16"/>
  <c r="D84" i="16"/>
  <c r="D81" i="16"/>
  <c r="O81" i="16" s="1"/>
  <c r="C79" i="7"/>
  <c r="B78" i="7"/>
  <c r="C79" i="15"/>
  <c r="B78" i="15"/>
  <c r="B80" i="10"/>
  <c r="C37" i="10" s="1"/>
  <c r="C84" i="10"/>
  <c r="D80" i="15"/>
  <c r="O79" i="15"/>
  <c r="C79" i="14"/>
  <c r="B78" i="14"/>
  <c r="D84" i="8"/>
  <c r="D81" i="8"/>
  <c r="O81" i="8" s="1"/>
  <c r="O80" i="8"/>
  <c r="D80" i="14"/>
  <c r="O79" i="14"/>
  <c r="B80" i="9"/>
  <c r="C37" i="9" s="1"/>
  <c r="C84" i="9"/>
  <c r="O79" i="12"/>
  <c r="D80" i="12"/>
  <c r="C80" i="16"/>
  <c r="B79" i="16"/>
  <c r="O79" i="7"/>
  <c r="D80" i="7"/>
  <c r="O85" i="9" l="1"/>
  <c r="D86" i="9"/>
  <c r="C84" i="16"/>
  <c r="B80" i="16"/>
  <c r="C37" i="16" s="1"/>
  <c r="O84" i="8"/>
  <c r="D85" i="8"/>
  <c r="C80" i="15"/>
  <c r="B79" i="15"/>
  <c r="C80" i="11"/>
  <c r="B79" i="11"/>
  <c r="B80" i="13"/>
  <c r="C37" i="13" s="1"/>
  <c r="C84" i="13"/>
  <c r="C80" i="8"/>
  <c r="B79" i="8"/>
  <c r="D84" i="11"/>
  <c r="D81" i="11"/>
  <c r="O81" i="11" s="1"/>
  <c r="O80" i="11"/>
  <c r="O80" i="12"/>
  <c r="D84" i="12"/>
  <c r="D81" i="12"/>
  <c r="O81" i="12" s="1"/>
  <c r="B84" i="9"/>
  <c r="C85" i="9"/>
  <c r="C80" i="14"/>
  <c r="B79" i="14"/>
  <c r="C80" i="7"/>
  <c r="B79" i="7"/>
  <c r="D84" i="15"/>
  <c r="D81" i="15"/>
  <c r="O81" i="15" s="1"/>
  <c r="O80" i="15"/>
  <c r="D85" i="16"/>
  <c r="O84" i="16"/>
  <c r="D84" i="14"/>
  <c r="D81" i="14"/>
  <c r="O81" i="14" s="1"/>
  <c r="O80" i="14"/>
  <c r="C85" i="10"/>
  <c r="B84" i="10"/>
  <c r="E37" i="9"/>
  <c r="D37" i="9"/>
  <c r="K37" i="9"/>
  <c r="J37" i="9"/>
  <c r="I37" i="9"/>
  <c r="H37" i="9"/>
  <c r="C38" i="9"/>
  <c r="F37" i="9"/>
  <c r="M37" i="9" s="1"/>
  <c r="D38" i="9"/>
  <c r="G37" i="9"/>
  <c r="O80" i="7"/>
  <c r="D84" i="7"/>
  <c r="D81" i="7"/>
  <c r="O81" i="7" s="1"/>
  <c r="H37" i="10"/>
  <c r="D38" i="10"/>
  <c r="C38" i="10"/>
  <c r="F37" i="10"/>
  <c r="E37" i="10"/>
  <c r="D37" i="10"/>
  <c r="K37" i="10"/>
  <c r="I37" i="10"/>
  <c r="J37" i="10"/>
  <c r="G37" i="10"/>
  <c r="O86" i="10"/>
  <c r="D87" i="10"/>
  <c r="O84" i="13"/>
  <c r="D85" i="13"/>
  <c r="C80" i="12"/>
  <c r="B79" i="12"/>
  <c r="C84" i="12" l="1"/>
  <c r="B80" i="12"/>
  <c r="C37" i="12" s="1"/>
  <c r="D85" i="7"/>
  <c r="O84" i="7"/>
  <c r="O84" i="14"/>
  <c r="D85" i="14"/>
  <c r="O85" i="13"/>
  <c r="D86" i="13"/>
  <c r="B80" i="14"/>
  <c r="C37" i="14" s="1"/>
  <c r="C84" i="14"/>
  <c r="D85" i="11"/>
  <c r="O84" i="11"/>
  <c r="B80" i="15"/>
  <c r="C37" i="15" s="1"/>
  <c r="C84" i="15"/>
  <c r="D86" i="16"/>
  <c r="O85" i="16"/>
  <c r="C86" i="9"/>
  <c r="B85" i="9"/>
  <c r="O85" i="8"/>
  <c r="D86" i="8"/>
  <c r="O87" i="10"/>
  <c r="D88" i="10"/>
  <c r="M37" i="10"/>
  <c r="B80" i="8"/>
  <c r="C37" i="8" s="1"/>
  <c r="C84" i="8"/>
  <c r="E38" i="10"/>
  <c r="K38" i="10"/>
  <c r="J38" i="10"/>
  <c r="I38" i="10"/>
  <c r="L38" i="10" s="1"/>
  <c r="H38" i="10"/>
  <c r="F38" i="10"/>
  <c r="M38" i="10" s="1"/>
  <c r="G38" i="10"/>
  <c r="B84" i="13"/>
  <c r="C85" i="13"/>
  <c r="D37" i="16"/>
  <c r="K37" i="16"/>
  <c r="J37" i="16"/>
  <c r="I37" i="16"/>
  <c r="D38" i="16"/>
  <c r="G37" i="16"/>
  <c r="C38" i="16"/>
  <c r="F37" i="16"/>
  <c r="H37" i="16"/>
  <c r="E37" i="16"/>
  <c r="J38" i="9"/>
  <c r="I38" i="9"/>
  <c r="H38" i="9"/>
  <c r="F38" i="9"/>
  <c r="E38" i="9"/>
  <c r="K38" i="9"/>
  <c r="G38" i="9"/>
  <c r="B85" i="10"/>
  <c r="C86" i="10"/>
  <c r="O84" i="15"/>
  <c r="D85" i="15"/>
  <c r="O84" i="12"/>
  <c r="D85" i="12"/>
  <c r="I37" i="13"/>
  <c r="H37" i="13"/>
  <c r="C38" i="13"/>
  <c r="F37" i="13"/>
  <c r="M37" i="13" s="1"/>
  <c r="D37" i="13"/>
  <c r="D38" i="13"/>
  <c r="K37" i="13"/>
  <c r="J37" i="13"/>
  <c r="E37" i="13"/>
  <c r="G37" i="13"/>
  <c r="C85" i="16"/>
  <c r="B84" i="16"/>
  <c r="D87" i="9"/>
  <c r="O86" i="9"/>
  <c r="L37" i="10"/>
  <c r="L37" i="9"/>
  <c r="C84" i="7"/>
  <c r="B80" i="7"/>
  <c r="C37" i="7" s="1"/>
  <c r="B80" i="11"/>
  <c r="C37" i="11" s="1"/>
  <c r="C84" i="11"/>
  <c r="H37" i="11" l="1"/>
  <c r="D38" i="11"/>
  <c r="G37" i="11"/>
  <c r="C38" i="11"/>
  <c r="F37" i="11"/>
  <c r="E37" i="11"/>
  <c r="D37" i="11"/>
  <c r="K37" i="11"/>
  <c r="I37" i="11"/>
  <c r="L37" i="11" s="1"/>
  <c r="J37" i="11"/>
  <c r="L38" i="9"/>
  <c r="L37" i="16"/>
  <c r="C87" i="9"/>
  <c r="B86" i="9"/>
  <c r="C85" i="14"/>
  <c r="B84" i="14"/>
  <c r="D38" i="14"/>
  <c r="C38" i="14"/>
  <c r="F37" i="14"/>
  <c r="E37" i="14"/>
  <c r="D37" i="14"/>
  <c r="K37" i="14"/>
  <c r="J37" i="14"/>
  <c r="I37" i="14"/>
  <c r="H37" i="14"/>
  <c r="G37" i="14"/>
  <c r="D86" i="7"/>
  <c r="O85" i="7"/>
  <c r="C86" i="16"/>
  <c r="B85" i="16"/>
  <c r="F38" i="13"/>
  <c r="E38" i="13"/>
  <c r="K38" i="13"/>
  <c r="I38" i="13"/>
  <c r="G38" i="13"/>
  <c r="J38" i="13"/>
  <c r="H38" i="13"/>
  <c r="D87" i="16"/>
  <c r="O86" i="16"/>
  <c r="C87" i="10"/>
  <c r="B86" i="10"/>
  <c r="C85" i="7"/>
  <c r="B84" i="7"/>
  <c r="D89" i="10"/>
  <c r="O88" i="10"/>
  <c r="D88" i="9"/>
  <c r="O87" i="9"/>
  <c r="L37" i="13"/>
  <c r="M37" i="16"/>
  <c r="B85" i="13"/>
  <c r="C86" i="13"/>
  <c r="B84" i="15"/>
  <c r="C85" i="15"/>
  <c r="O86" i="13"/>
  <c r="D87" i="13"/>
  <c r="D37" i="12"/>
  <c r="K37" i="12"/>
  <c r="J37" i="12"/>
  <c r="I37" i="12"/>
  <c r="H37" i="12"/>
  <c r="D38" i="12"/>
  <c r="C38" i="12"/>
  <c r="F37" i="12"/>
  <c r="M37" i="12" s="1"/>
  <c r="E37" i="12"/>
  <c r="G37" i="12"/>
  <c r="D37" i="7"/>
  <c r="K37" i="7"/>
  <c r="J37" i="7"/>
  <c r="I37" i="7"/>
  <c r="H37" i="7"/>
  <c r="D38" i="7"/>
  <c r="E37" i="7"/>
  <c r="C38" i="7"/>
  <c r="F37" i="7"/>
  <c r="M37" i="7" s="1"/>
  <c r="G37" i="7"/>
  <c r="D86" i="12"/>
  <c r="O85" i="12"/>
  <c r="I38" i="16"/>
  <c r="H38" i="16"/>
  <c r="F38" i="16"/>
  <c r="K38" i="16"/>
  <c r="J38" i="16"/>
  <c r="E38" i="16"/>
  <c r="G38" i="16"/>
  <c r="O86" i="8"/>
  <c r="D87" i="8"/>
  <c r="H37" i="15"/>
  <c r="D38" i="15"/>
  <c r="G37" i="15"/>
  <c r="C38" i="15"/>
  <c r="F37" i="15"/>
  <c r="M37" i="15" s="1"/>
  <c r="E37" i="15"/>
  <c r="K37" i="15"/>
  <c r="J37" i="15"/>
  <c r="I37" i="15"/>
  <c r="D37" i="15"/>
  <c r="C85" i="12"/>
  <c r="B84" i="12"/>
  <c r="M38" i="9"/>
  <c r="C85" i="8"/>
  <c r="B84" i="8"/>
  <c r="O85" i="14"/>
  <c r="D86" i="14"/>
  <c r="C85" i="11"/>
  <c r="B84" i="11"/>
  <c r="O85" i="15"/>
  <c r="D86" i="15"/>
  <c r="H37" i="8"/>
  <c r="D38" i="8"/>
  <c r="C38" i="8"/>
  <c r="F37" i="8"/>
  <c r="E37" i="8"/>
  <c r="D37" i="8"/>
  <c r="K37" i="8"/>
  <c r="I37" i="8"/>
  <c r="J37" i="8"/>
  <c r="G37" i="8"/>
  <c r="O85" i="11"/>
  <c r="D86" i="11"/>
  <c r="E38" i="8" l="1"/>
  <c r="K38" i="8"/>
  <c r="J38" i="8"/>
  <c r="I38" i="8"/>
  <c r="H38" i="8"/>
  <c r="F38" i="8"/>
  <c r="G38" i="8"/>
  <c r="I38" i="7"/>
  <c r="H38" i="7"/>
  <c r="F38" i="7"/>
  <c r="E38" i="7"/>
  <c r="J38" i="7"/>
  <c r="K38" i="7"/>
  <c r="G38" i="7"/>
  <c r="D90" i="10"/>
  <c r="O89" i="10"/>
  <c r="D88" i="16"/>
  <c r="O87" i="16"/>
  <c r="M37" i="11"/>
  <c r="L37" i="15"/>
  <c r="M38" i="16"/>
  <c r="M38" i="13"/>
  <c r="L37" i="14"/>
  <c r="E38" i="11"/>
  <c r="K38" i="11"/>
  <c r="J38" i="11"/>
  <c r="I38" i="11"/>
  <c r="H38" i="11"/>
  <c r="F38" i="11"/>
  <c r="G38" i="11"/>
  <c r="C86" i="11"/>
  <c r="B85" i="11"/>
  <c r="O87" i="8"/>
  <c r="D88" i="8"/>
  <c r="D88" i="13"/>
  <c r="O87" i="13"/>
  <c r="C86" i="14"/>
  <c r="B85" i="14"/>
  <c r="L37" i="8"/>
  <c r="O86" i="14"/>
  <c r="D87" i="14"/>
  <c r="L38" i="16"/>
  <c r="I38" i="12"/>
  <c r="L38" i="12" s="1"/>
  <c r="H38" i="12"/>
  <c r="F38" i="12"/>
  <c r="E38" i="12"/>
  <c r="K38" i="12"/>
  <c r="J38" i="12"/>
  <c r="G38" i="12"/>
  <c r="C87" i="16"/>
  <c r="B86" i="16"/>
  <c r="L37" i="7"/>
  <c r="C86" i="15"/>
  <c r="B85" i="15"/>
  <c r="C86" i="7"/>
  <c r="B85" i="7"/>
  <c r="C88" i="9"/>
  <c r="B87" i="9"/>
  <c r="D87" i="15"/>
  <c r="O86" i="15"/>
  <c r="O86" i="12"/>
  <c r="D87" i="12"/>
  <c r="B85" i="8"/>
  <c r="C86" i="8"/>
  <c r="E38" i="15"/>
  <c r="K38" i="15"/>
  <c r="J38" i="15"/>
  <c r="H38" i="15"/>
  <c r="I38" i="15"/>
  <c r="F38" i="15"/>
  <c r="G38" i="15"/>
  <c r="L37" i="12"/>
  <c r="C87" i="13"/>
  <c r="B86" i="13"/>
  <c r="D89" i="9"/>
  <c r="O88" i="9"/>
  <c r="C88" i="10"/>
  <c r="B87" i="10"/>
  <c r="L38" i="13"/>
  <c r="D87" i="7"/>
  <c r="O86" i="7"/>
  <c r="M37" i="14"/>
  <c r="O86" i="11"/>
  <c r="D87" i="11"/>
  <c r="M37" i="8"/>
  <c r="B85" i="12"/>
  <c r="C86" i="12"/>
  <c r="K38" i="14"/>
  <c r="J38" i="14"/>
  <c r="I38" i="14"/>
  <c r="L38" i="14" s="1"/>
  <c r="H38" i="14"/>
  <c r="F38" i="14"/>
  <c r="M38" i="14" s="1"/>
  <c r="E38" i="14"/>
  <c r="G38" i="14"/>
  <c r="M38" i="7" l="1"/>
  <c r="C88" i="13"/>
  <c r="B87" i="13"/>
  <c r="B86" i="11"/>
  <c r="C87" i="11"/>
  <c r="O88" i="16"/>
  <c r="D89" i="16"/>
  <c r="M38" i="15"/>
  <c r="C87" i="15"/>
  <c r="B86" i="15"/>
  <c r="O87" i="14"/>
  <c r="D88" i="14"/>
  <c r="M38" i="8"/>
  <c r="C88" i="16"/>
  <c r="B87" i="16"/>
  <c r="C89" i="10"/>
  <c r="B88" i="10"/>
  <c r="L38" i="15"/>
  <c r="D89" i="13"/>
  <c r="O88" i="13"/>
  <c r="L38" i="11"/>
  <c r="C89" i="9"/>
  <c r="B88" i="9"/>
  <c r="D88" i="15"/>
  <c r="O87" i="15"/>
  <c r="M38" i="12"/>
  <c r="D89" i="8"/>
  <c r="O88" i="8"/>
  <c r="L38" i="8"/>
  <c r="C87" i="12"/>
  <c r="B86" i="12"/>
  <c r="D90" i="9"/>
  <c r="O89" i="9"/>
  <c r="D88" i="7"/>
  <c r="O87" i="7"/>
  <c r="D88" i="12"/>
  <c r="O87" i="12"/>
  <c r="C87" i="7"/>
  <c r="B86" i="7"/>
  <c r="L38" i="7"/>
  <c r="O87" i="11"/>
  <c r="D88" i="11"/>
  <c r="C87" i="8"/>
  <c r="B86" i="8"/>
  <c r="C87" i="14"/>
  <c r="B86" i="14"/>
  <c r="M38" i="11"/>
  <c r="D91" i="10"/>
  <c r="O90" i="10"/>
  <c r="O88" i="11" l="1"/>
  <c r="D89" i="11"/>
  <c r="O88" i="7"/>
  <c r="D89" i="7"/>
  <c r="D89" i="14"/>
  <c r="O88" i="14"/>
  <c r="D90" i="8"/>
  <c r="O89" i="8"/>
  <c r="D90" i="13"/>
  <c r="O89" i="13"/>
  <c r="C89" i="13"/>
  <c r="B88" i="13"/>
  <c r="D92" i="10"/>
  <c r="O91" i="10"/>
  <c r="C88" i="15"/>
  <c r="B87" i="15"/>
  <c r="D89" i="15"/>
  <c r="O88" i="15"/>
  <c r="C88" i="14"/>
  <c r="B87" i="14"/>
  <c r="O89" i="16"/>
  <c r="D90" i="16"/>
  <c r="C88" i="7"/>
  <c r="B87" i="7"/>
  <c r="C90" i="10"/>
  <c r="B89" i="10"/>
  <c r="D89" i="12"/>
  <c r="O88" i="12"/>
  <c r="C88" i="12"/>
  <c r="B87" i="12"/>
  <c r="C90" i="9"/>
  <c r="B89" i="9"/>
  <c r="C89" i="16"/>
  <c r="B88" i="16"/>
  <c r="O90" i="9"/>
  <c r="D91" i="9"/>
  <c r="C88" i="8"/>
  <c r="B87" i="8"/>
  <c r="B87" i="11"/>
  <c r="C88" i="11"/>
  <c r="C90" i="13" l="1"/>
  <c r="B89" i="13"/>
  <c r="O89" i="7"/>
  <c r="D90" i="7"/>
  <c r="C89" i="11"/>
  <c r="B88" i="11"/>
  <c r="C91" i="10"/>
  <c r="B90" i="10"/>
  <c r="D90" i="15"/>
  <c r="O89" i="15"/>
  <c r="D90" i="11"/>
  <c r="O89" i="11"/>
  <c r="C89" i="14"/>
  <c r="B88" i="14"/>
  <c r="C90" i="16"/>
  <c r="B89" i="16"/>
  <c r="D91" i="13"/>
  <c r="O90" i="13"/>
  <c r="B90" i="9"/>
  <c r="C91" i="9"/>
  <c r="C89" i="15"/>
  <c r="B88" i="15"/>
  <c r="O89" i="12"/>
  <c r="D90" i="12"/>
  <c r="O90" i="16"/>
  <c r="D91" i="16"/>
  <c r="D91" i="8"/>
  <c r="O90" i="8"/>
  <c r="C89" i="7"/>
  <c r="B88" i="7"/>
  <c r="O91" i="9"/>
  <c r="D92" i="9"/>
  <c r="B88" i="12"/>
  <c r="C89" i="12"/>
  <c r="O92" i="10"/>
  <c r="D93" i="10"/>
  <c r="C89" i="8"/>
  <c r="B88" i="8"/>
  <c r="D90" i="14"/>
  <c r="O89" i="14"/>
  <c r="C91" i="16" l="1"/>
  <c r="B90" i="16"/>
  <c r="C92" i="10"/>
  <c r="B91" i="10"/>
  <c r="B89" i="15"/>
  <c r="C90" i="15"/>
  <c r="C90" i="14"/>
  <c r="B89" i="14"/>
  <c r="C90" i="11"/>
  <c r="B89" i="11"/>
  <c r="O93" i="10"/>
  <c r="D94" i="10"/>
  <c r="B89" i="7"/>
  <c r="C90" i="7"/>
  <c r="D91" i="11"/>
  <c r="O90" i="11"/>
  <c r="O90" i="7"/>
  <c r="D91" i="7"/>
  <c r="C92" i="9"/>
  <c r="B91" i="9"/>
  <c r="B89" i="12"/>
  <c r="C90" i="12"/>
  <c r="O91" i="16"/>
  <c r="D92" i="16"/>
  <c r="D92" i="8"/>
  <c r="O91" i="8"/>
  <c r="O91" i="13"/>
  <c r="D92" i="13"/>
  <c r="O90" i="15"/>
  <c r="D91" i="15"/>
  <c r="C90" i="8"/>
  <c r="B89" i="8"/>
  <c r="D91" i="14"/>
  <c r="O90" i="14"/>
  <c r="O92" i="9"/>
  <c r="D93" i="9"/>
  <c r="O90" i="12"/>
  <c r="D91" i="12"/>
  <c r="C91" i="13"/>
  <c r="B90" i="13"/>
  <c r="D92" i="11" l="1"/>
  <c r="O91" i="11"/>
  <c r="C91" i="14"/>
  <c r="B90" i="14"/>
  <c r="C91" i="7"/>
  <c r="B90" i="7"/>
  <c r="C91" i="15"/>
  <c r="B90" i="15"/>
  <c r="O92" i="13"/>
  <c r="D93" i="13"/>
  <c r="O91" i="12"/>
  <c r="D92" i="12"/>
  <c r="O94" i="10"/>
  <c r="D95" i="10"/>
  <c r="O93" i="9"/>
  <c r="D94" i="9"/>
  <c r="B92" i="9"/>
  <c r="C93" i="9"/>
  <c r="D92" i="14"/>
  <c r="O91" i="14"/>
  <c r="O92" i="8"/>
  <c r="D93" i="8"/>
  <c r="O91" i="7"/>
  <c r="D92" i="7"/>
  <c r="C93" i="10"/>
  <c r="B92" i="10"/>
  <c r="C91" i="12"/>
  <c r="B90" i="12"/>
  <c r="C91" i="11"/>
  <c r="B90" i="11"/>
  <c r="O91" i="15"/>
  <c r="D92" i="15"/>
  <c r="C92" i="13"/>
  <c r="B91" i="13"/>
  <c r="C91" i="8"/>
  <c r="B90" i="8"/>
  <c r="D93" i="16"/>
  <c r="O92" i="16"/>
  <c r="C92" i="16"/>
  <c r="B91" i="16"/>
  <c r="D95" i="9" l="1"/>
  <c r="O94" i="9"/>
  <c r="C92" i="15"/>
  <c r="B91" i="15"/>
  <c r="O92" i="15"/>
  <c r="D93" i="15"/>
  <c r="D99" i="10"/>
  <c r="D96" i="10"/>
  <c r="O96" i="10" s="1"/>
  <c r="O95" i="10"/>
  <c r="C92" i="11"/>
  <c r="B91" i="11"/>
  <c r="C92" i="7"/>
  <c r="B91" i="7"/>
  <c r="O93" i="8"/>
  <c r="D94" i="8"/>
  <c r="O92" i="12"/>
  <c r="D93" i="12"/>
  <c r="C93" i="16"/>
  <c r="B92" i="16"/>
  <c r="C92" i="8"/>
  <c r="B91" i="8"/>
  <c r="B91" i="12"/>
  <c r="C92" i="12"/>
  <c r="O92" i="14"/>
  <c r="D93" i="14"/>
  <c r="B91" i="14"/>
  <c r="C92" i="14"/>
  <c r="D94" i="16"/>
  <c r="O93" i="16"/>
  <c r="C94" i="9"/>
  <c r="B93" i="9"/>
  <c r="O93" i="13"/>
  <c r="D94" i="13"/>
  <c r="D93" i="7"/>
  <c r="O92" i="7"/>
  <c r="B92" i="13"/>
  <c r="C93" i="13"/>
  <c r="C94" i="10"/>
  <c r="B93" i="10"/>
  <c r="D93" i="11"/>
  <c r="O92" i="11"/>
  <c r="O93" i="11" l="1"/>
  <c r="D94" i="11"/>
  <c r="D100" i="10"/>
  <c r="O99" i="10"/>
  <c r="C95" i="9"/>
  <c r="B94" i="9"/>
  <c r="O93" i="15"/>
  <c r="D94" i="15"/>
  <c r="C95" i="10"/>
  <c r="B94" i="10"/>
  <c r="B93" i="13"/>
  <c r="C94" i="13"/>
  <c r="D95" i="16"/>
  <c r="O94" i="16"/>
  <c r="C93" i="8"/>
  <c r="B92" i="8"/>
  <c r="C93" i="7"/>
  <c r="B92" i="7"/>
  <c r="O94" i="8"/>
  <c r="D95" i="8"/>
  <c r="C93" i="14"/>
  <c r="B92" i="14"/>
  <c r="C93" i="15"/>
  <c r="B92" i="15"/>
  <c r="C93" i="12"/>
  <c r="B92" i="12"/>
  <c r="D94" i="7"/>
  <c r="O93" i="7"/>
  <c r="C94" i="16"/>
  <c r="B93" i="16"/>
  <c r="C93" i="11"/>
  <c r="B92" i="11"/>
  <c r="O94" i="13"/>
  <c r="D95" i="13"/>
  <c r="O93" i="14"/>
  <c r="D94" i="14"/>
  <c r="D94" i="12"/>
  <c r="O93" i="12"/>
  <c r="D99" i="9"/>
  <c r="D96" i="9"/>
  <c r="O96" i="9" s="1"/>
  <c r="O95" i="9"/>
  <c r="D95" i="15" l="1"/>
  <c r="O94" i="15"/>
  <c r="C94" i="8"/>
  <c r="B93" i="8"/>
  <c r="C94" i="15"/>
  <c r="B93" i="15"/>
  <c r="C94" i="14"/>
  <c r="B93" i="14"/>
  <c r="D99" i="16"/>
  <c r="D96" i="16"/>
  <c r="O96" i="16" s="1"/>
  <c r="O95" i="16"/>
  <c r="B95" i="9"/>
  <c r="C39" i="9" s="1"/>
  <c r="C99" i="9"/>
  <c r="O99" i="9"/>
  <c r="D100" i="9"/>
  <c r="D99" i="8"/>
  <c r="D96" i="8"/>
  <c r="O96" i="8" s="1"/>
  <c r="O95" i="8"/>
  <c r="C95" i="13"/>
  <c r="B94" i="13"/>
  <c r="D95" i="12"/>
  <c r="O94" i="12"/>
  <c r="D95" i="7"/>
  <c r="O94" i="7"/>
  <c r="D101" i="10"/>
  <c r="O100" i="10"/>
  <c r="C94" i="11"/>
  <c r="B93" i="11"/>
  <c r="O94" i="14"/>
  <c r="D95" i="14"/>
  <c r="D99" i="13"/>
  <c r="D96" i="13"/>
  <c r="O96" i="13" s="1"/>
  <c r="O95" i="13"/>
  <c r="O94" i="11"/>
  <c r="D95" i="11"/>
  <c r="C95" i="16"/>
  <c r="B94" i="16"/>
  <c r="C94" i="12"/>
  <c r="B93" i="12"/>
  <c r="C94" i="7"/>
  <c r="B93" i="7"/>
  <c r="B95" i="10"/>
  <c r="C39" i="10" s="1"/>
  <c r="C99" i="10"/>
  <c r="D100" i="8" l="1"/>
  <c r="O99" i="8"/>
  <c r="O100" i="9"/>
  <c r="D101" i="9"/>
  <c r="C95" i="14"/>
  <c r="B94" i="14"/>
  <c r="C95" i="12"/>
  <c r="B94" i="12"/>
  <c r="D99" i="14"/>
  <c r="D96" i="14"/>
  <c r="O96" i="14" s="1"/>
  <c r="O95" i="14"/>
  <c r="C95" i="7"/>
  <c r="B94" i="7"/>
  <c r="O95" i="12"/>
  <c r="D99" i="12"/>
  <c r="D96" i="12"/>
  <c r="O96" i="12" s="1"/>
  <c r="C100" i="9"/>
  <c r="B99" i="9"/>
  <c r="C95" i="15"/>
  <c r="B94" i="15"/>
  <c r="D40" i="9"/>
  <c r="F39" i="9"/>
  <c r="C40" i="9"/>
  <c r="E39" i="9"/>
  <c r="D39" i="9"/>
  <c r="K39" i="9"/>
  <c r="J39" i="9"/>
  <c r="I39" i="9"/>
  <c r="G39" i="9"/>
  <c r="H39" i="9"/>
  <c r="D99" i="11"/>
  <c r="D96" i="11"/>
  <c r="O96" i="11" s="1"/>
  <c r="O95" i="11"/>
  <c r="B94" i="11"/>
  <c r="C95" i="11"/>
  <c r="B95" i="13"/>
  <c r="C39" i="13" s="1"/>
  <c r="C99" i="13"/>
  <c r="C95" i="8"/>
  <c r="B94" i="8"/>
  <c r="D100" i="13"/>
  <c r="O99" i="13"/>
  <c r="C100" i="10"/>
  <c r="B99" i="10"/>
  <c r="I39" i="10"/>
  <c r="H39" i="10"/>
  <c r="D40" i="10"/>
  <c r="C40" i="10"/>
  <c r="F39" i="10"/>
  <c r="E39" i="10"/>
  <c r="D39" i="10"/>
  <c r="J39" i="10"/>
  <c r="K39" i="10"/>
  <c r="G39" i="10"/>
  <c r="D99" i="7"/>
  <c r="D96" i="7"/>
  <c r="O96" i="7" s="1"/>
  <c r="O95" i="7"/>
  <c r="B95" i="16"/>
  <c r="C39" i="16" s="1"/>
  <c r="C99" i="16"/>
  <c r="O101" i="10"/>
  <c r="D102" i="10"/>
  <c r="O99" i="16"/>
  <c r="D100" i="16"/>
  <c r="D99" i="15"/>
  <c r="D96" i="15"/>
  <c r="O96" i="15" s="1"/>
  <c r="O95" i="15"/>
  <c r="C101" i="10" l="1"/>
  <c r="B100" i="10"/>
  <c r="J40" i="9"/>
  <c r="K40" i="9"/>
  <c r="I40" i="9"/>
  <c r="H40" i="9"/>
  <c r="G40" i="9"/>
  <c r="E40" i="9"/>
  <c r="F40" i="9"/>
  <c r="O99" i="12"/>
  <c r="D100" i="12"/>
  <c r="B95" i="12"/>
  <c r="C39" i="12" s="1"/>
  <c r="C99" i="12"/>
  <c r="O102" i="10"/>
  <c r="D103" i="10"/>
  <c r="E39" i="16"/>
  <c r="D39" i="16"/>
  <c r="K39" i="16"/>
  <c r="J39" i="16"/>
  <c r="H39" i="16"/>
  <c r="D40" i="16"/>
  <c r="G39" i="16"/>
  <c r="C40" i="16"/>
  <c r="I39" i="16"/>
  <c r="L39" i="16" s="1"/>
  <c r="F39" i="16"/>
  <c r="M39" i="10"/>
  <c r="O100" i="13"/>
  <c r="D101" i="13"/>
  <c r="M39" i="9"/>
  <c r="C100" i="16"/>
  <c r="B99" i="16"/>
  <c r="F40" i="10"/>
  <c r="M40" i="10" s="1"/>
  <c r="E40" i="10"/>
  <c r="K40" i="10"/>
  <c r="J40" i="10"/>
  <c r="I40" i="10"/>
  <c r="H40" i="10"/>
  <c r="G40" i="10"/>
  <c r="D100" i="11"/>
  <c r="O99" i="11"/>
  <c r="B95" i="14"/>
  <c r="C39" i="14" s="1"/>
  <c r="C99" i="14"/>
  <c r="O99" i="15"/>
  <c r="D100" i="15"/>
  <c r="B95" i="8"/>
  <c r="C39" i="8" s="1"/>
  <c r="C99" i="8"/>
  <c r="L39" i="9"/>
  <c r="B95" i="7"/>
  <c r="C39" i="7" s="1"/>
  <c r="C99" i="7"/>
  <c r="O101" i="9"/>
  <c r="D102" i="9"/>
  <c r="O99" i="7"/>
  <c r="D100" i="7"/>
  <c r="C100" i="13"/>
  <c r="B99" i="13"/>
  <c r="B95" i="15"/>
  <c r="C39" i="15" s="1"/>
  <c r="C99" i="15"/>
  <c r="O100" i="16"/>
  <c r="D101" i="16"/>
  <c r="L39" i="10"/>
  <c r="J39" i="13"/>
  <c r="I39" i="13"/>
  <c r="L39" i="13" s="1"/>
  <c r="D40" i="13"/>
  <c r="C40" i="13"/>
  <c r="F39" i="13"/>
  <c r="E39" i="13"/>
  <c r="K39" i="13"/>
  <c r="H39" i="13"/>
  <c r="D39" i="13"/>
  <c r="G39" i="13"/>
  <c r="C99" i="11"/>
  <c r="B95" i="11"/>
  <c r="C39" i="11" s="1"/>
  <c r="C101" i="9"/>
  <c r="B100" i="9"/>
  <c r="D100" i="14"/>
  <c r="O99" i="14"/>
  <c r="D101" i="8"/>
  <c r="O100" i="8"/>
  <c r="C100" i="11" l="1"/>
  <c r="B99" i="11"/>
  <c r="O100" i="15"/>
  <c r="D101" i="15"/>
  <c r="L40" i="10"/>
  <c r="O101" i="13"/>
  <c r="D102" i="13"/>
  <c r="D102" i="16"/>
  <c r="O101" i="16"/>
  <c r="O102" i="9"/>
  <c r="D103" i="9"/>
  <c r="J40" i="16"/>
  <c r="I40" i="16"/>
  <c r="H40" i="16"/>
  <c r="E40" i="16"/>
  <c r="K40" i="16"/>
  <c r="F40" i="16"/>
  <c r="G40" i="16"/>
  <c r="O103" i="10"/>
  <c r="D104" i="10"/>
  <c r="O101" i="8"/>
  <c r="D102" i="8"/>
  <c r="M39" i="13"/>
  <c r="C100" i="14"/>
  <c r="B99" i="14"/>
  <c r="F40" i="13"/>
  <c r="M40" i="13" s="1"/>
  <c r="K40" i="13"/>
  <c r="J40" i="13"/>
  <c r="H40" i="13"/>
  <c r="I40" i="13"/>
  <c r="L40" i="13" s="1"/>
  <c r="E40" i="13"/>
  <c r="G40" i="13"/>
  <c r="C100" i="15"/>
  <c r="B99" i="15"/>
  <c r="C100" i="7"/>
  <c r="B99" i="7"/>
  <c r="H39" i="14"/>
  <c r="D40" i="14"/>
  <c r="C40" i="14"/>
  <c r="F39" i="14"/>
  <c r="E39" i="14"/>
  <c r="D39" i="14"/>
  <c r="K39" i="14"/>
  <c r="J39" i="14"/>
  <c r="I39" i="14"/>
  <c r="G39" i="14"/>
  <c r="B99" i="12"/>
  <c r="C100" i="12"/>
  <c r="L40" i="9"/>
  <c r="I39" i="15"/>
  <c r="H39" i="15"/>
  <c r="D40" i="15"/>
  <c r="G39" i="15"/>
  <c r="C40" i="15"/>
  <c r="F39" i="15"/>
  <c r="D39" i="15"/>
  <c r="K39" i="15"/>
  <c r="J39" i="15"/>
  <c r="E39" i="15"/>
  <c r="E39" i="7"/>
  <c r="D39" i="7"/>
  <c r="K39" i="7"/>
  <c r="J39" i="7"/>
  <c r="I39" i="7"/>
  <c r="H39" i="7"/>
  <c r="C40" i="7"/>
  <c r="F39" i="7"/>
  <c r="G39" i="7"/>
  <c r="D40" i="7"/>
  <c r="E39" i="12"/>
  <c r="D39" i="12"/>
  <c r="K39" i="12"/>
  <c r="J39" i="12"/>
  <c r="I39" i="12"/>
  <c r="H39" i="12"/>
  <c r="D40" i="12"/>
  <c r="C40" i="12"/>
  <c r="F39" i="12"/>
  <c r="G39" i="12"/>
  <c r="D101" i="11"/>
  <c r="O100" i="11"/>
  <c r="O100" i="12"/>
  <c r="D101" i="12"/>
  <c r="B101" i="9"/>
  <c r="C102" i="9"/>
  <c r="C101" i="13"/>
  <c r="B100" i="13"/>
  <c r="C100" i="8"/>
  <c r="B99" i="8"/>
  <c r="C101" i="16"/>
  <c r="B100" i="16"/>
  <c r="D101" i="14"/>
  <c r="O100" i="14"/>
  <c r="I39" i="11"/>
  <c r="H39" i="11"/>
  <c r="D40" i="11"/>
  <c r="C40" i="11"/>
  <c r="F39" i="11"/>
  <c r="M39" i="11" s="1"/>
  <c r="E39" i="11"/>
  <c r="D39" i="11"/>
  <c r="J39" i="11"/>
  <c r="K39" i="11"/>
  <c r="G39" i="11"/>
  <c r="O100" i="7"/>
  <c r="D101" i="7"/>
  <c r="I39" i="8"/>
  <c r="L39" i="8" s="1"/>
  <c r="H39" i="8"/>
  <c r="D40" i="8"/>
  <c r="C40" i="8"/>
  <c r="F39" i="8"/>
  <c r="E39" i="8"/>
  <c r="D39" i="8"/>
  <c r="J39" i="8"/>
  <c r="K39" i="8"/>
  <c r="G39" i="8"/>
  <c r="M39" i="16"/>
  <c r="M40" i="9"/>
  <c r="C102" i="10"/>
  <c r="B101" i="10"/>
  <c r="L39" i="7" l="1"/>
  <c r="B101" i="13"/>
  <c r="C102" i="13"/>
  <c r="D102" i="11"/>
  <c r="O101" i="11"/>
  <c r="F40" i="15"/>
  <c r="M40" i="15" s="1"/>
  <c r="E40" i="15"/>
  <c r="K40" i="15"/>
  <c r="I40" i="15"/>
  <c r="H40" i="15"/>
  <c r="J40" i="15"/>
  <c r="G40" i="15"/>
  <c r="E40" i="14"/>
  <c r="K40" i="14"/>
  <c r="J40" i="14"/>
  <c r="I40" i="14"/>
  <c r="H40" i="14"/>
  <c r="F40" i="14"/>
  <c r="G40" i="14"/>
  <c r="O102" i="13"/>
  <c r="D103" i="13"/>
  <c r="D102" i="7"/>
  <c r="O101" i="7"/>
  <c r="F40" i="11"/>
  <c r="E40" i="11"/>
  <c r="K40" i="11"/>
  <c r="J40" i="11"/>
  <c r="I40" i="11"/>
  <c r="G40" i="11"/>
  <c r="H40" i="11"/>
  <c r="C103" i="9"/>
  <c r="B102" i="9"/>
  <c r="O102" i="8"/>
  <c r="D103" i="8"/>
  <c r="M39" i="12"/>
  <c r="L39" i="14"/>
  <c r="L40" i="16"/>
  <c r="C103" i="10"/>
  <c r="B102" i="10"/>
  <c r="O101" i="12"/>
  <c r="D102" i="12"/>
  <c r="J40" i="12"/>
  <c r="I40" i="12"/>
  <c r="H40" i="12"/>
  <c r="F40" i="12"/>
  <c r="E40" i="12"/>
  <c r="K40" i="12"/>
  <c r="G40" i="12"/>
  <c r="O104" i="10"/>
  <c r="D105" i="10"/>
  <c r="O101" i="15"/>
  <c r="D102" i="15"/>
  <c r="M39" i="8"/>
  <c r="L39" i="11"/>
  <c r="C102" i="16"/>
  <c r="B101" i="16"/>
  <c r="L39" i="15"/>
  <c r="C101" i="7"/>
  <c r="B100" i="7"/>
  <c r="D104" i="9"/>
  <c r="O103" i="9"/>
  <c r="F40" i="8"/>
  <c r="E40" i="8"/>
  <c r="K40" i="8"/>
  <c r="J40" i="8"/>
  <c r="I40" i="8"/>
  <c r="G40" i="8"/>
  <c r="H40" i="8"/>
  <c r="M39" i="7"/>
  <c r="O101" i="14"/>
  <c r="D102" i="14"/>
  <c r="C101" i="8"/>
  <c r="B100" i="8"/>
  <c r="L39" i="12"/>
  <c r="J40" i="7"/>
  <c r="I40" i="7"/>
  <c r="H40" i="7"/>
  <c r="G40" i="7"/>
  <c r="F40" i="7"/>
  <c r="E40" i="7"/>
  <c r="K40" i="7"/>
  <c r="B100" i="12"/>
  <c r="C101" i="12"/>
  <c r="C101" i="15"/>
  <c r="B100" i="15"/>
  <c r="M40" i="16"/>
  <c r="C101" i="11"/>
  <c r="B100" i="11"/>
  <c r="M39" i="15"/>
  <c r="M39" i="14"/>
  <c r="C101" i="14"/>
  <c r="B100" i="14"/>
  <c r="D103" i="16"/>
  <c r="O102" i="16"/>
  <c r="L40" i="7" l="1"/>
  <c r="B101" i="15"/>
  <c r="C102" i="15"/>
  <c r="D106" i="10"/>
  <c r="O105" i="10"/>
  <c r="C104" i="10"/>
  <c r="B103" i="10"/>
  <c r="O103" i="13"/>
  <c r="D104" i="13"/>
  <c r="M40" i="8"/>
  <c r="C103" i="16"/>
  <c r="B102" i="16"/>
  <c r="M40" i="12"/>
  <c r="L40" i="11"/>
  <c r="O102" i="11"/>
  <c r="D103" i="11"/>
  <c r="D103" i="7"/>
  <c r="O102" i="7"/>
  <c r="D104" i="16"/>
  <c r="O103" i="16"/>
  <c r="C103" i="13"/>
  <c r="B102" i="13"/>
  <c r="D105" i="9"/>
  <c r="O104" i="9"/>
  <c r="L40" i="12"/>
  <c r="M40" i="14"/>
  <c r="O103" i="8"/>
  <c r="D104" i="8"/>
  <c r="C102" i="12"/>
  <c r="B101" i="12"/>
  <c r="L40" i="15"/>
  <c r="O102" i="14"/>
  <c r="D103" i="14"/>
  <c r="C102" i="14"/>
  <c r="B101" i="14"/>
  <c r="C102" i="11"/>
  <c r="B101" i="11"/>
  <c r="M40" i="7"/>
  <c r="L40" i="8"/>
  <c r="C102" i="7"/>
  <c r="B101" i="7"/>
  <c r="D103" i="12"/>
  <c r="O102" i="12"/>
  <c r="M40" i="11"/>
  <c r="L40" i="14"/>
  <c r="C102" i="8"/>
  <c r="B101" i="8"/>
  <c r="O102" i="15"/>
  <c r="D103" i="15"/>
  <c r="C104" i="9"/>
  <c r="B103" i="9"/>
  <c r="D104" i="15" l="1"/>
  <c r="O103" i="15"/>
  <c r="O103" i="14"/>
  <c r="D104" i="14"/>
  <c r="D104" i="7"/>
  <c r="O103" i="7"/>
  <c r="D105" i="13"/>
  <c r="O104" i="13"/>
  <c r="O103" i="11"/>
  <c r="D104" i="11"/>
  <c r="D106" i="9"/>
  <c r="O105" i="9"/>
  <c r="B102" i="8"/>
  <c r="C103" i="8"/>
  <c r="B102" i="12"/>
  <c r="C103" i="12"/>
  <c r="C105" i="10"/>
  <c r="B104" i="10"/>
  <c r="O104" i="8"/>
  <c r="D105" i="8"/>
  <c r="C104" i="13"/>
  <c r="B103" i="13"/>
  <c r="C103" i="11"/>
  <c r="B102" i="11"/>
  <c r="D107" i="10"/>
  <c r="O106" i="10"/>
  <c r="C103" i="7"/>
  <c r="B102" i="7"/>
  <c r="C105" i="9"/>
  <c r="B104" i="9"/>
  <c r="D104" i="12"/>
  <c r="O103" i="12"/>
  <c r="C103" i="14"/>
  <c r="B102" i="14"/>
  <c r="D105" i="16"/>
  <c r="O104" i="16"/>
  <c r="C104" i="16"/>
  <c r="B103" i="16"/>
  <c r="C103" i="15"/>
  <c r="B102" i="15"/>
  <c r="B103" i="14" l="1"/>
  <c r="C104" i="14"/>
  <c r="D108" i="10"/>
  <c r="O107" i="10"/>
  <c r="C106" i="10"/>
  <c r="B105" i="10"/>
  <c r="O104" i="11"/>
  <c r="D105" i="11"/>
  <c r="C104" i="12"/>
  <c r="B103" i="12"/>
  <c r="D105" i="15"/>
  <c r="O104" i="15"/>
  <c r="D105" i="12"/>
  <c r="O104" i="12"/>
  <c r="C104" i="11"/>
  <c r="B103" i="11"/>
  <c r="C104" i="8"/>
  <c r="B103" i="8"/>
  <c r="D106" i="13"/>
  <c r="O105" i="13"/>
  <c r="C104" i="15"/>
  <c r="B103" i="15"/>
  <c r="C106" i="9"/>
  <c r="B105" i="9"/>
  <c r="C105" i="13"/>
  <c r="B104" i="13"/>
  <c r="D106" i="8"/>
  <c r="O105" i="8"/>
  <c r="D105" i="7"/>
  <c r="O104" i="7"/>
  <c r="O105" i="16"/>
  <c r="D106" i="16"/>
  <c r="C104" i="7"/>
  <c r="B103" i="7"/>
  <c r="D107" i="9"/>
  <c r="O106" i="9"/>
  <c r="O104" i="14"/>
  <c r="D105" i="14"/>
  <c r="C105" i="16"/>
  <c r="B104" i="16"/>
  <c r="C107" i="9" l="1"/>
  <c r="B106" i="9"/>
  <c r="B104" i="11"/>
  <c r="C105" i="11"/>
  <c r="C105" i="15"/>
  <c r="B104" i="15"/>
  <c r="C107" i="10"/>
  <c r="B106" i="10"/>
  <c r="D106" i="14"/>
  <c r="O105" i="14"/>
  <c r="D106" i="12"/>
  <c r="O105" i="12"/>
  <c r="D107" i="8"/>
  <c r="O106" i="8"/>
  <c r="D106" i="15"/>
  <c r="O105" i="15"/>
  <c r="D109" i="10"/>
  <c r="O108" i="10"/>
  <c r="D107" i="13"/>
  <c r="O106" i="13"/>
  <c r="C105" i="14"/>
  <c r="B104" i="14"/>
  <c r="C106" i="16"/>
  <c r="B105" i="16"/>
  <c r="O107" i="9"/>
  <c r="D108" i="9"/>
  <c r="C105" i="7"/>
  <c r="B104" i="7"/>
  <c r="C106" i="13"/>
  <c r="B105" i="13"/>
  <c r="C105" i="8"/>
  <c r="B104" i="8"/>
  <c r="C105" i="12"/>
  <c r="B104" i="12"/>
  <c r="O105" i="7"/>
  <c r="D106" i="7"/>
  <c r="O106" i="16"/>
  <c r="D107" i="16"/>
  <c r="O105" i="11"/>
  <c r="D106" i="11"/>
  <c r="D107" i="15" l="1"/>
  <c r="O106" i="15"/>
  <c r="C108" i="10"/>
  <c r="B107" i="10"/>
  <c r="O107" i="16"/>
  <c r="D108" i="16"/>
  <c r="C107" i="13"/>
  <c r="B106" i="13"/>
  <c r="D108" i="8"/>
  <c r="O107" i="8"/>
  <c r="C106" i="15"/>
  <c r="B105" i="15"/>
  <c r="C107" i="16"/>
  <c r="B106" i="16"/>
  <c r="C106" i="11"/>
  <c r="B105" i="11"/>
  <c r="O106" i="7"/>
  <c r="D107" i="7"/>
  <c r="D108" i="13"/>
  <c r="O107" i="13"/>
  <c r="O106" i="12"/>
  <c r="D107" i="12"/>
  <c r="C106" i="8"/>
  <c r="B105" i="8"/>
  <c r="C106" i="7"/>
  <c r="B105" i="7"/>
  <c r="O108" i="9"/>
  <c r="D109" i="9"/>
  <c r="D107" i="11"/>
  <c r="O106" i="11"/>
  <c r="C106" i="14"/>
  <c r="B105" i="14"/>
  <c r="B105" i="12"/>
  <c r="C106" i="12"/>
  <c r="O109" i="10"/>
  <c r="D110" i="10"/>
  <c r="D107" i="14"/>
  <c r="O106" i="14"/>
  <c r="C108" i="9"/>
  <c r="B107" i="9"/>
  <c r="C107" i="11" l="1"/>
  <c r="B106" i="11"/>
  <c r="C108" i="13"/>
  <c r="B107" i="13"/>
  <c r="D108" i="12"/>
  <c r="O107" i="12"/>
  <c r="O108" i="16"/>
  <c r="D109" i="16"/>
  <c r="C109" i="9"/>
  <c r="B108" i="9"/>
  <c r="D108" i="11"/>
  <c r="O107" i="11"/>
  <c r="B107" i="16"/>
  <c r="C108" i="16"/>
  <c r="D114" i="10"/>
  <c r="O110" i="10"/>
  <c r="D111" i="10"/>
  <c r="O111" i="10" s="1"/>
  <c r="O109" i="9"/>
  <c r="D110" i="9"/>
  <c r="C107" i="14"/>
  <c r="B106" i="14"/>
  <c r="O108" i="13"/>
  <c r="D109" i="13"/>
  <c r="C107" i="15"/>
  <c r="B106" i="15"/>
  <c r="C109" i="10"/>
  <c r="B108" i="10"/>
  <c r="C107" i="8"/>
  <c r="B106" i="8"/>
  <c r="B106" i="12"/>
  <c r="C107" i="12"/>
  <c r="O107" i="7"/>
  <c r="D108" i="7"/>
  <c r="D108" i="14"/>
  <c r="O107" i="14"/>
  <c r="C107" i="7"/>
  <c r="B106" i="7"/>
  <c r="D109" i="8"/>
  <c r="O108" i="8"/>
  <c r="O107" i="15"/>
  <c r="D108" i="15"/>
  <c r="C108" i="15" l="1"/>
  <c r="B107" i="15"/>
  <c r="D110" i="16"/>
  <c r="O109" i="16"/>
  <c r="O109" i="13"/>
  <c r="D110" i="13"/>
  <c r="D115" i="10"/>
  <c r="O114" i="10"/>
  <c r="O109" i="8"/>
  <c r="D110" i="8"/>
  <c r="C109" i="16"/>
  <c r="B108" i="16"/>
  <c r="O108" i="12"/>
  <c r="D109" i="12"/>
  <c r="C108" i="7"/>
  <c r="B107" i="7"/>
  <c r="C108" i="8"/>
  <c r="B107" i="8"/>
  <c r="C108" i="14"/>
  <c r="B107" i="14"/>
  <c r="D114" i="9"/>
  <c r="D111" i="9"/>
  <c r="O111" i="9" s="1"/>
  <c r="O110" i="9"/>
  <c r="D109" i="11"/>
  <c r="O108" i="11"/>
  <c r="C109" i="13"/>
  <c r="B108" i="13"/>
  <c r="D109" i="14"/>
  <c r="O108" i="14"/>
  <c r="C110" i="10"/>
  <c r="B109" i="10"/>
  <c r="C108" i="12"/>
  <c r="B107" i="12"/>
  <c r="O108" i="15"/>
  <c r="D109" i="15"/>
  <c r="O108" i="7"/>
  <c r="D109" i="7"/>
  <c r="B109" i="9"/>
  <c r="C110" i="9"/>
  <c r="C108" i="11"/>
  <c r="B107" i="11"/>
  <c r="D110" i="11" l="1"/>
  <c r="O109" i="11"/>
  <c r="C109" i="7"/>
  <c r="B108" i="7"/>
  <c r="O115" i="10"/>
  <c r="D116" i="10"/>
  <c r="C109" i="11"/>
  <c r="B108" i="11"/>
  <c r="O109" i="12"/>
  <c r="D110" i="12"/>
  <c r="D114" i="13"/>
  <c r="D111" i="13"/>
  <c r="O111" i="13" s="1"/>
  <c r="O110" i="13"/>
  <c r="B108" i="12"/>
  <c r="C109" i="12"/>
  <c r="D110" i="7"/>
  <c r="O109" i="7"/>
  <c r="D115" i="9"/>
  <c r="O114" i="9"/>
  <c r="O109" i="14"/>
  <c r="D110" i="14"/>
  <c r="C114" i="10"/>
  <c r="B110" i="10"/>
  <c r="C41" i="10" s="1"/>
  <c r="C109" i="14"/>
  <c r="B108" i="14"/>
  <c r="C110" i="16"/>
  <c r="B109" i="16"/>
  <c r="D114" i="16"/>
  <c r="D111" i="16"/>
  <c r="O111" i="16" s="1"/>
  <c r="O110" i="16"/>
  <c r="B109" i="13"/>
  <c r="C110" i="13"/>
  <c r="O110" i="8"/>
  <c r="D114" i="8"/>
  <c r="D111" i="8"/>
  <c r="O111" i="8" s="1"/>
  <c r="B110" i="9"/>
  <c r="C41" i="9" s="1"/>
  <c r="C114" i="9"/>
  <c r="O109" i="15"/>
  <c r="D110" i="15"/>
  <c r="C109" i="8"/>
  <c r="B108" i="8"/>
  <c r="C109" i="15"/>
  <c r="B108" i="15"/>
  <c r="C110" i="8" l="1"/>
  <c r="B109" i="8"/>
  <c r="D114" i="7"/>
  <c r="D111" i="7"/>
  <c r="O111" i="7" s="1"/>
  <c r="O110" i="7"/>
  <c r="C110" i="12"/>
  <c r="B109" i="12"/>
  <c r="C110" i="11"/>
  <c r="B109" i="11"/>
  <c r="C114" i="13"/>
  <c r="B110" i="13"/>
  <c r="C41" i="13" s="1"/>
  <c r="B114" i="10"/>
  <c r="C115" i="10"/>
  <c r="O116" i="10"/>
  <c r="D117" i="10"/>
  <c r="J41" i="10"/>
  <c r="I41" i="10"/>
  <c r="H41" i="10"/>
  <c r="D42" i="10"/>
  <c r="G41" i="10"/>
  <c r="C42" i="10"/>
  <c r="F41" i="10"/>
  <c r="E41" i="10"/>
  <c r="K41" i="10"/>
  <c r="D41" i="10"/>
  <c r="C115" i="9"/>
  <c r="B114" i="9"/>
  <c r="O110" i="14"/>
  <c r="D111" i="14"/>
  <c r="O111" i="14" s="1"/>
  <c r="D114" i="14"/>
  <c r="C42" i="9"/>
  <c r="F41" i="9"/>
  <c r="J41" i="9"/>
  <c r="I41" i="9"/>
  <c r="H41" i="9"/>
  <c r="D42" i="9"/>
  <c r="E41" i="9"/>
  <c r="D41" i="9"/>
  <c r="K41" i="9"/>
  <c r="G41" i="9"/>
  <c r="O114" i="16"/>
  <c r="D115" i="16"/>
  <c r="D115" i="13"/>
  <c r="O114" i="13"/>
  <c r="C110" i="7"/>
  <c r="B109" i="7"/>
  <c r="C110" i="14"/>
  <c r="B109" i="14"/>
  <c r="B109" i="15"/>
  <c r="C110" i="15"/>
  <c r="B110" i="16"/>
  <c r="C41" i="16" s="1"/>
  <c r="C114" i="16"/>
  <c r="D116" i="9"/>
  <c r="O115" i="9"/>
  <c r="D114" i="12"/>
  <c r="D111" i="12"/>
  <c r="O111" i="12" s="1"/>
  <c r="O110" i="12"/>
  <c r="D114" i="15"/>
  <c r="D111" i="15"/>
  <c r="O111" i="15" s="1"/>
  <c r="O110" i="15"/>
  <c r="D115" i="8"/>
  <c r="O114" i="8"/>
  <c r="O110" i="11"/>
  <c r="D114" i="11"/>
  <c r="D111" i="11"/>
  <c r="O111" i="11" s="1"/>
  <c r="B110" i="7" l="1"/>
  <c r="C41" i="7" s="1"/>
  <c r="C114" i="7"/>
  <c r="B110" i="11"/>
  <c r="C41" i="11" s="1"/>
  <c r="C114" i="11"/>
  <c r="C115" i="16"/>
  <c r="B114" i="16"/>
  <c r="O117" i="10"/>
  <c r="D118" i="10"/>
  <c r="C42" i="16"/>
  <c r="F41" i="16"/>
  <c r="E41" i="16"/>
  <c r="D41" i="16"/>
  <c r="K41" i="16"/>
  <c r="I41" i="16"/>
  <c r="H41" i="16"/>
  <c r="J41" i="16"/>
  <c r="G41" i="16"/>
  <c r="D42" i="16"/>
  <c r="D116" i="13"/>
  <c r="O115" i="13"/>
  <c r="M41" i="10"/>
  <c r="C114" i="12"/>
  <c r="B110" i="12"/>
  <c r="C41" i="12" s="1"/>
  <c r="O116" i="9"/>
  <c r="D117" i="9"/>
  <c r="D115" i="15"/>
  <c r="O114" i="15"/>
  <c r="B110" i="15"/>
  <c r="C41" i="15" s="1"/>
  <c r="C114" i="15"/>
  <c r="O115" i="16"/>
  <c r="D116" i="16"/>
  <c r="L41" i="9"/>
  <c r="C116" i="9"/>
  <c r="B115" i="9"/>
  <c r="G42" i="10"/>
  <c r="F42" i="10"/>
  <c r="E42" i="10"/>
  <c r="K42" i="10"/>
  <c r="J42" i="10"/>
  <c r="H42" i="10"/>
  <c r="I42" i="10"/>
  <c r="C116" i="10"/>
  <c r="B115" i="10"/>
  <c r="D116" i="8"/>
  <c r="O115" i="8"/>
  <c r="M41" i="9"/>
  <c r="K41" i="13"/>
  <c r="J41" i="13"/>
  <c r="H41" i="13"/>
  <c r="D42" i="13"/>
  <c r="C42" i="13"/>
  <c r="F41" i="13"/>
  <c r="I41" i="13"/>
  <c r="E41" i="13"/>
  <c r="D41" i="13"/>
  <c r="G41" i="13"/>
  <c r="O114" i="7"/>
  <c r="D115" i="7"/>
  <c r="O114" i="11"/>
  <c r="D115" i="11"/>
  <c r="I42" i="9"/>
  <c r="K42" i="9"/>
  <c r="H42" i="9"/>
  <c r="G42" i="9"/>
  <c r="F42" i="9"/>
  <c r="M42" i="9" s="1"/>
  <c r="E42" i="9"/>
  <c r="J42" i="9"/>
  <c r="C115" i="13"/>
  <c r="B114" i="13"/>
  <c r="D115" i="12"/>
  <c r="O114" i="12"/>
  <c r="C114" i="14"/>
  <c r="B110" i="14"/>
  <c r="C41" i="14" s="1"/>
  <c r="D115" i="14"/>
  <c r="O114" i="14"/>
  <c r="L41" i="10"/>
  <c r="C114" i="8"/>
  <c r="B110" i="8"/>
  <c r="C41" i="8" s="1"/>
  <c r="C116" i="13" l="1"/>
  <c r="B115" i="13"/>
  <c r="D116" i="11"/>
  <c r="O115" i="11"/>
  <c r="B116" i="10"/>
  <c r="C117" i="10"/>
  <c r="D116" i="15"/>
  <c r="O115" i="15"/>
  <c r="D117" i="13"/>
  <c r="O116" i="13"/>
  <c r="D119" i="10"/>
  <c r="O118" i="10"/>
  <c r="L42" i="10"/>
  <c r="C117" i="9"/>
  <c r="B116" i="9"/>
  <c r="O117" i="9"/>
  <c r="D118" i="9"/>
  <c r="D116" i="14"/>
  <c r="O115" i="14"/>
  <c r="O115" i="7"/>
  <c r="D116" i="7"/>
  <c r="L41" i="16"/>
  <c r="O116" i="16"/>
  <c r="D117" i="16"/>
  <c r="C42" i="12"/>
  <c r="F41" i="12"/>
  <c r="E41" i="12"/>
  <c r="D41" i="12"/>
  <c r="K41" i="12"/>
  <c r="J41" i="12"/>
  <c r="I41" i="12"/>
  <c r="H41" i="12"/>
  <c r="G41" i="12"/>
  <c r="D42" i="12"/>
  <c r="C116" i="16"/>
  <c r="B115" i="16"/>
  <c r="I41" i="14"/>
  <c r="H41" i="14"/>
  <c r="D42" i="14"/>
  <c r="C42" i="14"/>
  <c r="F41" i="14"/>
  <c r="E41" i="14"/>
  <c r="D41" i="14"/>
  <c r="K41" i="14"/>
  <c r="J41" i="14"/>
  <c r="G41" i="14"/>
  <c r="C115" i="14"/>
  <c r="B114" i="14"/>
  <c r="L41" i="13"/>
  <c r="B114" i="12"/>
  <c r="C115" i="12"/>
  <c r="C115" i="11"/>
  <c r="B114" i="11"/>
  <c r="M41" i="13"/>
  <c r="D117" i="8"/>
  <c r="O116" i="8"/>
  <c r="C115" i="15"/>
  <c r="B114" i="15"/>
  <c r="C42" i="11"/>
  <c r="J41" i="11"/>
  <c r="I41" i="11"/>
  <c r="H41" i="11"/>
  <c r="G41" i="11"/>
  <c r="F41" i="11"/>
  <c r="M41" i="11" s="1"/>
  <c r="D42" i="11"/>
  <c r="E41" i="11"/>
  <c r="K41" i="11"/>
  <c r="D41" i="11"/>
  <c r="J41" i="8"/>
  <c r="I41" i="8"/>
  <c r="H41" i="8"/>
  <c r="D42" i="8"/>
  <c r="C42" i="8"/>
  <c r="F41" i="8"/>
  <c r="E41" i="8"/>
  <c r="K41" i="8"/>
  <c r="D41" i="8"/>
  <c r="G41" i="8"/>
  <c r="O115" i="12"/>
  <c r="D116" i="12"/>
  <c r="H42" i="13"/>
  <c r="E42" i="13"/>
  <c r="K42" i="13"/>
  <c r="J42" i="13"/>
  <c r="F42" i="13"/>
  <c r="M42" i="13" s="1"/>
  <c r="I42" i="13"/>
  <c r="G42" i="13"/>
  <c r="M42" i="10"/>
  <c r="J41" i="15"/>
  <c r="I41" i="15"/>
  <c r="H41" i="15"/>
  <c r="D42" i="15"/>
  <c r="G41" i="15"/>
  <c r="E41" i="15"/>
  <c r="D41" i="15"/>
  <c r="C42" i="15"/>
  <c r="K41" i="15"/>
  <c r="F41" i="15"/>
  <c r="M41" i="15" s="1"/>
  <c r="M41" i="16"/>
  <c r="C115" i="7"/>
  <c r="B114" i="7"/>
  <c r="C115" i="8"/>
  <c r="B114" i="8"/>
  <c r="L42" i="9"/>
  <c r="K42" i="16"/>
  <c r="J42" i="16"/>
  <c r="I42" i="16"/>
  <c r="L42" i="16" s="1"/>
  <c r="H42" i="16"/>
  <c r="F42" i="16"/>
  <c r="E42" i="16"/>
  <c r="G42" i="16"/>
  <c r="C42" i="7"/>
  <c r="F41" i="7"/>
  <c r="E41" i="7"/>
  <c r="D41" i="7"/>
  <c r="K41" i="7"/>
  <c r="J41" i="7"/>
  <c r="I41" i="7"/>
  <c r="D42" i="7"/>
  <c r="H41" i="7"/>
  <c r="G41" i="7"/>
  <c r="M41" i="8" l="1"/>
  <c r="C116" i="15"/>
  <c r="B115" i="15"/>
  <c r="C118" i="9"/>
  <c r="B117" i="9"/>
  <c r="C118" i="10"/>
  <c r="B117" i="10"/>
  <c r="C116" i="7"/>
  <c r="B115" i="7"/>
  <c r="F42" i="8"/>
  <c r="M42" i="8" s="1"/>
  <c r="E42" i="8"/>
  <c r="K42" i="8"/>
  <c r="J42" i="8"/>
  <c r="H42" i="8"/>
  <c r="I42" i="8"/>
  <c r="L42" i="8" s="1"/>
  <c r="G42" i="8"/>
  <c r="O116" i="7"/>
  <c r="D117" i="7"/>
  <c r="D118" i="8"/>
  <c r="O117" i="8"/>
  <c r="C116" i="14"/>
  <c r="B115" i="14"/>
  <c r="L41" i="14"/>
  <c r="M41" i="7"/>
  <c r="L41" i="15"/>
  <c r="M41" i="12"/>
  <c r="D120" i="10"/>
  <c r="O119" i="10"/>
  <c r="D117" i="11"/>
  <c r="O116" i="11"/>
  <c r="K42" i="7"/>
  <c r="J42" i="7"/>
  <c r="I42" i="7"/>
  <c r="H42" i="7"/>
  <c r="F42" i="7"/>
  <c r="E42" i="7"/>
  <c r="G42" i="7"/>
  <c r="L41" i="8"/>
  <c r="L41" i="11"/>
  <c r="B116" i="16"/>
  <c r="C117" i="16"/>
  <c r="K42" i="12"/>
  <c r="J42" i="12"/>
  <c r="I42" i="12"/>
  <c r="L42" i="12" s="1"/>
  <c r="H42" i="12"/>
  <c r="F42" i="12"/>
  <c r="E42" i="12"/>
  <c r="G42" i="12"/>
  <c r="D117" i="14"/>
  <c r="O116" i="14"/>
  <c r="F42" i="15"/>
  <c r="E42" i="15"/>
  <c r="J42" i="15"/>
  <c r="I42" i="15"/>
  <c r="H42" i="15"/>
  <c r="K42" i="15"/>
  <c r="G42" i="15"/>
  <c r="D117" i="12"/>
  <c r="O116" i="12"/>
  <c r="C116" i="11"/>
  <c r="B115" i="11"/>
  <c r="O117" i="16"/>
  <c r="D118" i="16"/>
  <c r="O118" i="9"/>
  <c r="D119" i="9"/>
  <c r="O117" i="13"/>
  <c r="D118" i="13"/>
  <c r="C117" i="13"/>
  <c r="B116" i="13"/>
  <c r="L41" i="7"/>
  <c r="K42" i="11"/>
  <c r="J42" i="11"/>
  <c r="I42" i="11"/>
  <c r="H42" i="11"/>
  <c r="F42" i="11"/>
  <c r="M42" i="11" s="1"/>
  <c r="E42" i="11"/>
  <c r="G42" i="11"/>
  <c r="C116" i="12"/>
  <c r="B115" i="12"/>
  <c r="M41" i="14"/>
  <c r="L41" i="12"/>
  <c r="M42" i="16"/>
  <c r="C116" i="8"/>
  <c r="B115" i="8"/>
  <c r="L42" i="13"/>
  <c r="F42" i="14"/>
  <c r="E42" i="14"/>
  <c r="K42" i="14"/>
  <c r="J42" i="14"/>
  <c r="I42" i="14"/>
  <c r="H42" i="14"/>
  <c r="G42" i="14"/>
  <c r="O116" i="15"/>
  <c r="D117" i="15"/>
  <c r="C117" i="8" l="1"/>
  <c r="B116" i="8"/>
  <c r="L42" i="7"/>
  <c r="C117" i="15"/>
  <c r="B116" i="15"/>
  <c r="D119" i="16"/>
  <c r="O118" i="16"/>
  <c r="L42" i="11"/>
  <c r="L42" i="15"/>
  <c r="M42" i="12"/>
  <c r="C117" i="7"/>
  <c r="B116" i="7"/>
  <c r="O117" i="15"/>
  <c r="D118" i="15"/>
  <c r="M42" i="14"/>
  <c r="C118" i="13"/>
  <c r="B117" i="13"/>
  <c r="C117" i="11"/>
  <c r="B116" i="11"/>
  <c r="D118" i="11"/>
  <c r="O117" i="11"/>
  <c r="C117" i="14"/>
  <c r="B116" i="14"/>
  <c r="B118" i="10"/>
  <c r="C119" i="10"/>
  <c r="C117" i="12"/>
  <c r="B116" i="12"/>
  <c r="O118" i="13"/>
  <c r="D119" i="13"/>
  <c r="M42" i="15"/>
  <c r="L42" i="14"/>
  <c r="O117" i="12"/>
  <c r="D118" i="12"/>
  <c r="M42" i="7"/>
  <c r="D121" i="10"/>
  <c r="O120" i="10"/>
  <c r="O118" i="8"/>
  <c r="D119" i="8"/>
  <c r="C119" i="9"/>
  <c r="B118" i="9"/>
  <c r="O119" i="9"/>
  <c r="D120" i="9"/>
  <c r="D118" i="14"/>
  <c r="O117" i="14"/>
  <c r="C118" i="16"/>
  <c r="B117" i="16"/>
  <c r="O117" i="7"/>
  <c r="D118" i="7"/>
  <c r="B117" i="12" l="1"/>
  <c r="C118" i="12"/>
  <c r="C118" i="11"/>
  <c r="B117" i="11"/>
  <c r="C118" i="7"/>
  <c r="B117" i="7"/>
  <c r="C120" i="10"/>
  <c r="B119" i="10"/>
  <c r="D121" i="9"/>
  <c r="O120" i="9"/>
  <c r="B118" i="13"/>
  <c r="C119" i="13"/>
  <c r="C118" i="8"/>
  <c r="B117" i="8"/>
  <c r="D119" i="7"/>
  <c r="O118" i="7"/>
  <c r="C120" i="9"/>
  <c r="B119" i="9"/>
  <c r="O119" i="8"/>
  <c r="D120" i="8"/>
  <c r="C118" i="14"/>
  <c r="B117" i="14"/>
  <c r="O118" i="12"/>
  <c r="D119" i="12"/>
  <c r="C119" i="16"/>
  <c r="B118" i="16"/>
  <c r="O119" i="13"/>
  <c r="D120" i="13"/>
  <c r="O118" i="15"/>
  <c r="D119" i="15"/>
  <c r="D120" i="16"/>
  <c r="O119" i="16"/>
  <c r="D119" i="11"/>
  <c r="O118" i="11"/>
  <c r="O118" i="14"/>
  <c r="D119" i="14"/>
  <c r="D122" i="10"/>
  <c r="O121" i="10"/>
  <c r="C118" i="15"/>
  <c r="B117" i="15"/>
  <c r="O120" i="8" l="1"/>
  <c r="D121" i="8"/>
  <c r="B119" i="13"/>
  <c r="C120" i="13"/>
  <c r="C119" i="11"/>
  <c r="B118" i="11"/>
  <c r="C119" i="12"/>
  <c r="B118" i="12"/>
  <c r="O119" i="11"/>
  <c r="D120" i="11"/>
  <c r="C120" i="16"/>
  <c r="B119" i="16"/>
  <c r="C121" i="9"/>
  <c r="B120" i="9"/>
  <c r="D122" i="9"/>
  <c r="O121" i="9"/>
  <c r="O120" i="13"/>
  <c r="D121" i="13"/>
  <c r="D120" i="12"/>
  <c r="O119" i="12"/>
  <c r="D121" i="16"/>
  <c r="O120" i="16"/>
  <c r="D120" i="7"/>
  <c r="O119" i="7"/>
  <c r="C121" i="10"/>
  <c r="B120" i="10"/>
  <c r="D123" i="10"/>
  <c r="O122" i="10"/>
  <c r="O119" i="15"/>
  <c r="D120" i="15"/>
  <c r="B118" i="15"/>
  <c r="C119" i="15"/>
  <c r="O119" i="14"/>
  <c r="D120" i="14"/>
  <c r="C119" i="14"/>
  <c r="B118" i="14"/>
  <c r="C119" i="8"/>
  <c r="B118" i="8"/>
  <c r="C119" i="7"/>
  <c r="B118" i="7"/>
  <c r="D123" i="9" l="1"/>
  <c r="O122" i="9"/>
  <c r="B119" i="12"/>
  <c r="C120" i="12"/>
  <c r="D121" i="15"/>
  <c r="O120" i="15"/>
  <c r="D122" i="16"/>
  <c r="O121" i="16"/>
  <c r="C122" i="9"/>
  <c r="B121" i="9"/>
  <c r="C120" i="11"/>
  <c r="B119" i="11"/>
  <c r="C120" i="7"/>
  <c r="B119" i="7"/>
  <c r="C120" i="14"/>
  <c r="B119" i="14"/>
  <c r="C121" i="13"/>
  <c r="B120" i="13"/>
  <c r="D121" i="7"/>
  <c r="O120" i="7"/>
  <c r="O123" i="10"/>
  <c r="D124" i="10"/>
  <c r="D121" i="12"/>
  <c r="O120" i="12"/>
  <c r="C121" i="16"/>
  <c r="B120" i="16"/>
  <c r="D122" i="13"/>
  <c r="O121" i="13"/>
  <c r="O120" i="11"/>
  <c r="D121" i="11"/>
  <c r="O121" i="8"/>
  <c r="D122" i="8"/>
  <c r="C120" i="8"/>
  <c r="B119" i="8"/>
  <c r="O120" i="14"/>
  <c r="D121" i="14"/>
  <c r="C120" i="15"/>
  <c r="B119" i="15"/>
  <c r="C122" i="10"/>
  <c r="B121" i="10"/>
  <c r="O124" i="10" l="1"/>
  <c r="D125" i="10"/>
  <c r="C121" i="7"/>
  <c r="B120" i="7"/>
  <c r="D122" i="15"/>
  <c r="O121" i="15"/>
  <c r="C121" i="15"/>
  <c r="B120" i="15"/>
  <c r="D122" i="7"/>
  <c r="O121" i="7"/>
  <c r="B120" i="11"/>
  <c r="C121" i="11"/>
  <c r="C121" i="12"/>
  <c r="B120" i="12"/>
  <c r="O121" i="11"/>
  <c r="D122" i="11"/>
  <c r="C121" i="8"/>
  <c r="B120" i="8"/>
  <c r="C122" i="16"/>
  <c r="B121" i="16"/>
  <c r="C122" i="13"/>
  <c r="B121" i="13"/>
  <c r="C123" i="9"/>
  <c r="B122" i="9"/>
  <c r="D123" i="13"/>
  <c r="O122" i="13"/>
  <c r="D123" i="8"/>
  <c r="O122" i="8"/>
  <c r="D124" i="9"/>
  <c r="O123" i="9"/>
  <c r="O121" i="14"/>
  <c r="D122" i="14"/>
  <c r="B122" i="10"/>
  <c r="C123" i="10"/>
  <c r="D122" i="12"/>
  <c r="O121" i="12"/>
  <c r="B120" i="14"/>
  <c r="C121" i="14"/>
  <c r="O122" i="16"/>
  <c r="D123" i="16"/>
  <c r="O122" i="11" l="1"/>
  <c r="D123" i="11"/>
  <c r="C124" i="9"/>
  <c r="B123" i="9"/>
  <c r="C122" i="15"/>
  <c r="B121" i="15"/>
  <c r="C122" i="14"/>
  <c r="B121" i="14"/>
  <c r="C123" i="13"/>
  <c r="B122" i="13"/>
  <c r="C122" i="12"/>
  <c r="B121" i="12"/>
  <c r="D123" i="15"/>
  <c r="O122" i="15"/>
  <c r="O123" i="16"/>
  <c r="D124" i="16"/>
  <c r="C122" i="11"/>
  <c r="B121" i="11"/>
  <c r="D123" i="14"/>
  <c r="O122" i="14"/>
  <c r="D124" i="8"/>
  <c r="O123" i="8"/>
  <c r="C123" i="16"/>
  <c r="B122" i="16"/>
  <c r="C122" i="7"/>
  <c r="B121" i="7"/>
  <c r="O124" i="9"/>
  <c r="D125" i="9"/>
  <c r="C124" i="10"/>
  <c r="B123" i="10"/>
  <c r="D129" i="10"/>
  <c r="O125" i="10"/>
  <c r="D126" i="10"/>
  <c r="O126" i="10" s="1"/>
  <c r="D123" i="12"/>
  <c r="O122" i="12"/>
  <c r="D124" i="13"/>
  <c r="O123" i="13"/>
  <c r="C122" i="8"/>
  <c r="B121" i="8"/>
  <c r="O122" i="7"/>
  <c r="D123" i="7"/>
  <c r="O124" i="16" l="1"/>
  <c r="D125" i="16"/>
  <c r="C123" i="14"/>
  <c r="B122" i="14"/>
  <c r="C123" i="8"/>
  <c r="B122" i="8"/>
  <c r="D125" i="8"/>
  <c r="O124" i="8"/>
  <c r="D124" i="15"/>
  <c r="O123" i="15"/>
  <c r="C123" i="15"/>
  <c r="B122" i="15"/>
  <c r="D125" i="13"/>
  <c r="O124" i="13"/>
  <c r="O125" i="9"/>
  <c r="D129" i="9"/>
  <c r="D126" i="9"/>
  <c r="O126" i="9" s="1"/>
  <c r="D130" i="10"/>
  <c r="O129" i="10"/>
  <c r="D124" i="14"/>
  <c r="O123" i="14"/>
  <c r="B122" i="12"/>
  <c r="C123" i="12"/>
  <c r="C125" i="9"/>
  <c r="B124" i="9"/>
  <c r="C124" i="16"/>
  <c r="B123" i="16"/>
  <c r="O123" i="12"/>
  <c r="D124" i="12"/>
  <c r="D124" i="11"/>
  <c r="O123" i="11"/>
  <c r="C125" i="10"/>
  <c r="B124" i="10"/>
  <c r="O123" i="7"/>
  <c r="D124" i="7"/>
  <c r="C123" i="7"/>
  <c r="B122" i="7"/>
  <c r="C123" i="11"/>
  <c r="B122" i="11"/>
  <c r="C124" i="13"/>
  <c r="B123" i="13"/>
  <c r="D130" i="9" l="1"/>
  <c r="O129" i="9"/>
  <c r="B123" i="12"/>
  <c r="C124" i="12"/>
  <c r="D129" i="8"/>
  <c r="D126" i="8"/>
  <c r="O126" i="8" s="1"/>
  <c r="O125" i="8"/>
  <c r="D125" i="11"/>
  <c r="O124" i="11"/>
  <c r="C129" i="9"/>
  <c r="B125" i="9"/>
  <c r="C43" i="9" s="1"/>
  <c r="O125" i="13"/>
  <c r="D126" i="13"/>
  <c r="O126" i="13" s="1"/>
  <c r="D129" i="13"/>
  <c r="C124" i="8"/>
  <c r="B123" i="8"/>
  <c r="B123" i="7"/>
  <c r="C124" i="7"/>
  <c r="D125" i="14"/>
  <c r="O124" i="14"/>
  <c r="C125" i="13"/>
  <c r="B124" i="13"/>
  <c r="O124" i="12"/>
  <c r="D125" i="12"/>
  <c r="C124" i="15"/>
  <c r="B123" i="15"/>
  <c r="C124" i="14"/>
  <c r="B123" i="14"/>
  <c r="C129" i="10"/>
  <c r="B125" i="10"/>
  <c r="C43" i="10" s="1"/>
  <c r="C125" i="16"/>
  <c r="B124" i="16"/>
  <c r="D131" i="10"/>
  <c r="O130" i="10"/>
  <c r="D129" i="16"/>
  <c r="D126" i="16"/>
  <c r="O126" i="16" s="1"/>
  <c r="O125" i="16"/>
  <c r="C124" i="11"/>
  <c r="B123" i="11"/>
  <c r="O124" i="7"/>
  <c r="D125" i="7"/>
  <c r="O124" i="15"/>
  <c r="D125" i="15"/>
  <c r="D129" i="12" l="1"/>
  <c r="D126" i="12"/>
  <c r="O126" i="12" s="1"/>
  <c r="O125" i="12"/>
  <c r="D129" i="11"/>
  <c r="D126" i="11"/>
  <c r="O126" i="11" s="1"/>
  <c r="O125" i="11"/>
  <c r="B125" i="16"/>
  <c r="C43" i="16" s="1"/>
  <c r="C129" i="16"/>
  <c r="C125" i="8"/>
  <c r="B124" i="8"/>
  <c r="K43" i="10"/>
  <c r="J43" i="10"/>
  <c r="I43" i="10"/>
  <c r="H43" i="10"/>
  <c r="D44" i="10"/>
  <c r="C44" i="10"/>
  <c r="F43" i="10"/>
  <c r="D43" i="10"/>
  <c r="E43" i="10"/>
  <c r="G43" i="10"/>
  <c r="O129" i="13"/>
  <c r="D130" i="13"/>
  <c r="C125" i="11"/>
  <c r="B124" i="11"/>
  <c r="B125" i="13"/>
  <c r="C43" i="13" s="1"/>
  <c r="C129" i="13"/>
  <c r="O129" i="8"/>
  <c r="D130" i="8"/>
  <c r="C130" i="10"/>
  <c r="B129" i="10"/>
  <c r="B124" i="12"/>
  <c r="C125" i="12"/>
  <c r="D130" i="16"/>
  <c r="O129" i="16"/>
  <c r="D129" i="14"/>
  <c r="D126" i="14"/>
  <c r="O126" i="14" s="1"/>
  <c r="O125" i="14"/>
  <c r="E43" i="9"/>
  <c r="D44" i="9"/>
  <c r="H43" i="9"/>
  <c r="F43" i="9"/>
  <c r="D43" i="9"/>
  <c r="C44" i="9"/>
  <c r="K43" i="9"/>
  <c r="I43" i="9"/>
  <c r="J43" i="9"/>
  <c r="G43" i="9"/>
  <c r="O125" i="15"/>
  <c r="D126" i="15"/>
  <c r="O126" i="15" s="1"/>
  <c r="D129" i="15"/>
  <c r="C125" i="14"/>
  <c r="B124" i="14"/>
  <c r="C125" i="7"/>
  <c r="B124" i="7"/>
  <c r="C130" i="9"/>
  <c r="B129" i="9"/>
  <c r="D129" i="7"/>
  <c r="D126" i="7"/>
  <c r="O126" i="7" s="1"/>
  <c r="O125" i="7"/>
  <c r="D132" i="10"/>
  <c r="O131" i="10"/>
  <c r="C125" i="15"/>
  <c r="B124" i="15"/>
  <c r="D131" i="9"/>
  <c r="O130" i="9"/>
  <c r="C129" i="12" l="1"/>
  <c r="B125" i="12"/>
  <c r="C43" i="12" s="1"/>
  <c r="H44" i="10"/>
  <c r="F44" i="10"/>
  <c r="E44" i="10"/>
  <c r="K44" i="10"/>
  <c r="I44" i="10"/>
  <c r="J44" i="10"/>
  <c r="G44" i="10"/>
  <c r="C130" i="16"/>
  <c r="B129" i="16"/>
  <c r="D130" i="7"/>
  <c r="O129" i="7"/>
  <c r="B125" i="11"/>
  <c r="C43" i="11" s="1"/>
  <c r="C129" i="11"/>
  <c r="D44" i="16"/>
  <c r="C44" i="16"/>
  <c r="F43" i="16"/>
  <c r="E43" i="16"/>
  <c r="D43" i="16"/>
  <c r="J43" i="16"/>
  <c r="I43" i="16"/>
  <c r="H43" i="16"/>
  <c r="K43" i="16"/>
  <c r="G43" i="16"/>
  <c r="D131" i="13"/>
  <c r="O130" i="13"/>
  <c r="D130" i="15"/>
  <c r="O129" i="15"/>
  <c r="C131" i="9"/>
  <c r="B130" i="9"/>
  <c r="L43" i="9"/>
  <c r="C131" i="10"/>
  <c r="B130" i="10"/>
  <c r="L43" i="10"/>
  <c r="C129" i="15"/>
  <c r="B125" i="15"/>
  <c r="C43" i="15" s="1"/>
  <c r="O130" i="8"/>
  <c r="D131" i="8"/>
  <c r="O129" i="11"/>
  <c r="D130" i="11"/>
  <c r="B125" i="7"/>
  <c r="C43" i="7" s="1"/>
  <c r="C129" i="7"/>
  <c r="J44" i="9"/>
  <c r="I44" i="9"/>
  <c r="H44" i="9"/>
  <c r="G44" i="9"/>
  <c r="F44" i="9"/>
  <c r="E44" i="9"/>
  <c r="K44" i="9"/>
  <c r="O129" i="14"/>
  <c r="D130" i="14"/>
  <c r="D132" i="9"/>
  <c r="O131" i="9"/>
  <c r="O132" i="10"/>
  <c r="D133" i="10"/>
  <c r="C130" i="13"/>
  <c r="B129" i="13"/>
  <c r="C129" i="14"/>
  <c r="B125" i="14"/>
  <c r="C43" i="14" s="1"/>
  <c r="M43" i="9"/>
  <c r="D131" i="16"/>
  <c r="O130" i="16"/>
  <c r="D43" i="13"/>
  <c r="K43" i="13"/>
  <c r="J43" i="13"/>
  <c r="I43" i="13"/>
  <c r="H43" i="13"/>
  <c r="D44" i="13"/>
  <c r="C44" i="13"/>
  <c r="F43" i="13"/>
  <c r="E43" i="13"/>
  <c r="G43" i="13"/>
  <c r="M43" i="10"/>
  <c r="B125" i="8"/>
  <c r="C43" i="8" s="1"/>
  <c r="C129" i="8"/>
  <c r="D130" i="12"/>
  <c r="O129" i="12"/>
  <c r="D133" i="9" l="1"/>
  <c r="O132" i="9"/>
  <c r="L44" i="9"/>
  <c r="C132" i="9"/>
  <c r="B131" i="9"/>
  <c r="J43" i="14"/>
  <c r="K43" i="14"/>
  <c r="I43" i="14"/>
  <c r="H43" i="14"/>
  <c r="D44" i="14"/>
  <c r="F43" i="14"/>
  <c r="C44" i="14"/>
  <c r="E43" i="14"/>
  <c r="D43" i="14"/>
  <c r="G43" i="14"/>
  <c r="O130" i="14"/>
  <c r="D131" i="14"/>
  <c r="K43" i="15"/>
  <c r="J43" i="15"/>
  <c r="I43" i="15"/>
  <c r="H43" i="15"/>
  <c r="C44" i="15"/>
  <c r="F43" i="15"/>
  <c r="M43" i="15" s="1"/>
  <c r="E43" i="15"/>
  <c r="D44" i="15"/>
  <c r="G43" i="15"/>
  <c r="D43" i="15"/>
  <c r="B129" i="11"/>
  <c r="C130" i="11"/>
  <c r="L44" i="10"/>
  <c r="D131" i="12"/>
  <c r="O130" i="12"/>
  <c r="L43" i="13"/>
  <c r="B129" i="14"/>
  <c r="C130" i="14"/>
  <c r="C130" i="7"/>
  <c r="B129" i="7"/>
  <c r="C130" i="15"/>
  <c r="B129" i="15"/>
  <c r="D131" i="15"/>
  <c r="O130" i="15"/>
  <c r="L43" i="16"/>
  <c r="J43" i="11"/>
  <c r="D44" i="11"/>
  <c r="C44" i="11"/>
  <c r="F43" i="11"/>
  <c r="E43" i="11"/>
  <c r="K43" i="11"/>
  <c r="I43" i="11"/>
  <c r="L43" i="11" s="1"/>
  <c r="H43" i="11"/>
  <c r="D43" i="11"/>
  <c r="G43" i="11"/>
  <c r="D44" i="7"/>
  <c r="C44" i="7"/>
  <c r="F43" i="7"/>
  <c r="E43" i="7"/>
  <c r="D43" i="7"/>
  <c r="K43" i="7"/>
  <c r="J43" i="7"/>
  <c r="H43" i="7"/>
  <c r="I43" i="7"/>
  <c r="G43" i="7"/>
  <c r="K43" i="8"/>
  <c r="J43" i="8"/>
  <c r="I43" i="8"/>
  <c r="H43" i="8"/>
  <c r="D44" i="8"/>
  <c r="C44" i="8"/>
  <c r="F43" i="8"/>
  <c r="D43" i="8"/>
  <c r="E43" i="8"/>
  <c r="G43" i="8"/>
  <c r="C131" i="13"/>
  <c r="B130" i="13"/>
  <c r="D132" i="13"/>
  <c r="O131" i="13"/>
  <c r="D131" i="7"/>
  <c r="O130" i="7"/>
  <c r="M44" i="10"/>
  <c r="O133" i="10"/>
  <c r="D134" i="10"/>
  <c r="M44" i="9"/>
  <c r="O130" i="11"/>
  <c r="D131" i="11"/>
  <c r="B131" i="10"/>
  <c r="C132" i="10"/>
  <c r="C130" i="8"/>
  <c r="B129" i="8"/>
  <c r="M43" i="13"/>
  <c r="M43" i="16"/>
  <c r="C131" i="16"/>
  <c r="B130" i="16"/>
  <c r="D44" i="12"/>
  <c r="C44" i="12"/>
  <c r="F43" i="12"/>
  <c r="E43" i="12"/>
  <c r="D43" i="12"/>
  <c r="K43" i="12"/>
  <c r="J43" i="12"/>
  <c r="I43" i="12"/>
  <c r="H43" i="12"/>
  <c r="G43" i="12"/>
  <c r="I44" i="13"/>
  <c r="H44" i="13"/>
  <c r="F44" i="13"/>
  <c r="E44" i="13"/>
  <c r="K44" i="13"/>
  <c r="J44" i="13"/>
  <c r="G44" i="13"/>
  <c r="O131" i="16"/>
  <c r="D132" i="16"/>
  <c r="D132" i="8"/>
  <c r="O131" i="8"/>
  <c r="K44" i="16"/>
  <c r="J44" i="16"/>
  <c r="I44" i="16"/>
  <c r="F44" i="16"/>
  <c r="H44" i="16"/>
  <c r="E44" i="16"/>
  <c r="G44" i="16"/>
  <c r="C130" i="12"/>
  <c r="B129" i="12"/>
  <c r="C133" i="10" l="1"/>
  <c r="B132" i="10"/>
  <c r="L43" i="12"/>
  <c r="O131" i="7"/>
  <c r="D132" i="7"/>
  <c r="L43" i="15"/>
  <c r="C131" i="12"/>
  <c r="B130" i="12"/>
  <c r="M44" i="13"/>
  <c r="C132" i="16"/>
  <c r="B131" i="16"/>
  <c r="O131" i="11"/>
  <c r="D132" i="11"/>
  <c r="M43" i="8"/>
  <c r="D132" i="15"/>
  <c r="O131" i="15"/>
  <c r="D133" i="13"/>
  <c r="O132" i="13"/>
  <c r="H44" i="8"/>
  <c r="F44" i="8"/>
  <c r="E44" i="8"/>
  <c r="K44" i="8"/>
  <c r="I44" i="8"/>
  <c r="J44" i="8"/>
  <c r="G44" i="8"/>
  <c r="O131" i="12"/>
  <c r="D132" i="12"/>
  <c r="I44" i="14"/>
  <c r="H44" i="14"/>
  <c r="F44" i="14"/>
  <c r="E44" i="14"/>
  <c r="K44" i="14"/>
  <c r="J44" i="14"/>
  <c r="G44" i="14"/>
  <c r="C133" i="9"/>
  <c r="B132" i="9"/>
  <c r="D133" i="8"/>
  <c r="O132" i="8"/>
  <c r="O132" i="16"/>
  <c r="D133" i="16"/>
  <c r="L44" i="13"/>
  <c r="M43" i="7"/>
  <c r="M43" i="11"/>
  <c r="C131" i="15"/>
  <c r="B130" i="15"/>
  <c r="D132" i="14"/>
  <c r="O131" i="14"/>
  <c r="M43" i="14"/>
  <c r="O134" i="10"/>
  <c r="D135" i="10"/>
  <c r="C132" i="13"/>
  <c r="B131" i="13"/>
  <c r="K44" i="7"/>
  <c r="J44" i="7"/>
  <c r="I44" i="7"/>
  <c r="H44" i="7"/>
  <c r="E44" i="7"/>
  <c r="F44" i="7"/>
  <c r="G44" i="7"/>
  <c r="K44" i="11"/>
  <c r="J44" i="11"/>
  <c r="E44" i="11"/>
  <c r="I44" i="11"/>
  <c r="L44" i="11" s="1"/>
  <c r="F44" i="11"/>
  <c r="M44" i="11" s="1"/>
  <c r="H44" i="11"/>
  <c r="G44" i="11"/>
  <c r="C131" i="11"/>
  <c r="B130" i="11"/>
  <c r="M44" i="16"/>
  <c r="M43" i="12"/>
  <c r="C131" i="8"/>
  <c r="B130" i="8"/>
  <c r="L43" i="8"/>
  <c r="L43" i="7"/>
  <c r="C131" i="7"/>
  <c r="B130" i="7"/>
  <c r="O133" i="9"/>
  <c r="D134" i="9"/>
  <c r="L44" i="16"/>
  <c r="K44" i="12"/>
  <c r="J44" i="12"/>
  <c r="I44" i="12"/>
  <c r="L44" i="12" s="1"/>
  <c r="H44" i="12"/>
  <c r="F44" i="12"/>
  <c r="E44" i="12"/>
  <c r="G44" i="12"/>
  <c r="C131" i="14"/>
  <c r="B130" i="14"/>
  <c r="H44" i="15"/>
  <c r="G44" i="15"/>
  <c r="F44" i="15"/>
  <c r="E44" i="15"/>
  <c r="K44" i="15"/>
  <c r="J44" i="15"/>
  <c r="I44" i="15"/>
  <c r="L43" i="14"/>
  <c r="L44" i="7" l="1"/>
  <c r="M44" i="7"/>
  <c r="C132" i="14"/>
  <c r="B131" i="14"/>
  <c r="O134" i="9"/>
  <c r="D135" i="9"/>
  <c r="C132" i="8"/>
  <c r="B131" i="8"/>
  <c r="O133" i="16"/>
  <c r="D134" i="16"/>
  <c r="D134" i="13"/>
  <c r="O133" i="13"/>
  <c r="C133" i="16"/>
  <c r="B132" i="16"/>
  <c r="M44" i="12"/>
  <c r="M44" i="15"/>
  <c r="D133" i="14"/>
  <c r="O132" i="14"/>
  <c r="M44" i="14"/>
  <c r="L44" i="8"/>
  <c r="L44" i="15"/>
  <c r="C132" i="7"/>
  <c r="B131" i="7"/>
  <c r="C132" i="11"/>
  <c r="B131" i="11"/>
  <c r="D134" i="8"/>
  <c r="O133" i="8"/>
  <c r="D133" i="15"/>
  <c r="O132" i="15"/>
  <c r="B131" i="12"/>
  <c r="C132" i="12"/>
  <c r="B133" i="10"/>
  <c r="C134" i="10"/>
  <c r="C133" i="13"/>
  <c r="B132" i="13"/>
  <c r="C132" i="15"/>
  <c r="B131" i="15"/>
  <c r="L44" i="14"/>
  <c r="O135" i="10"/>
  <c r="D136" i="10"/>
  <c r="B133" i="9"/>
  <c r="C134" i="9"/>
  <c r="O132" i="12"/>
  <c r="D133" i="12"/>
  <c r="M44" i="8"/>
  <c r="D133" i="11"/>
  <c r="O132" i="11"/>
  <c r="O132" i="7"/>
  <c r="D133" i="7"/>
  <c r="D134" i="12" l="1"/>
  <c r="O133" i="12"/>
  <c r="B132" i="15"/>
  <c r="C133" i="15"/>
  <c r="O133" i="15"/>
  <c r="D134" i="15"/>
  <c r="O134" i="13"/>
  <c r="D135" i="13"/>
  <c r="C135" i="9"/>
  <c r="B134" i="9"/>
  <c r="C134" i="13"/>
  <c r="B133" i="13"/>
  <c r="D135" i="8"/>
  <c r="O134" i="8"/>
  <c r="O134" i="16"/>
  <c r="D135" i="16"/>
  <c r="C133" i="14"/>
  <c r="B132" i="14"/>
  <c r="C135" i="10"/>
  <c r="B134" i="10"/>
  <c r="D134" i="14"/>
  <c r="O133" i="14"/>
  <c r="D137" i="10"/>
  <c r="O136" i="10"/>
  <c r="C133" i="11"/>
  <c r="B132" i="11"/>
  <c r="B132" i="12"/>
  <c r="C133" i="12"/>
  <c r="O133" i="7"/>
  <c r="D134" i="7"/>
  <c r="D134" i="11"/>
  <c r="O133" i="11"/>
  <c r="C133" i="7"/>
  <c r="B132" i="7"/>
  <c r="C133" i="8"/>
  <c r="B132" i="8"/>
  <c r="C134" i="16"/>
  <c r="B133" i="16"/>
  <c r="O135" i="9"/>
  <c r="D136" i="9"/>
  <c r="O135" i="8" l="1"/>
  <c r="D136" i="8"/>
  <c r="C134" i="15"/>
  <c r="B133" i="15"/>
  <c r="O136" i="9"/>
  <c r="D137" i="9"/>
  <c r="C136" i="10"/>
  <c r="B135" i="10"/>
  <c r="C135" i="13"/>
  <c r="B134" i="13"/>
  <c r="C134" i="11"/>
  <c r="B133" i="11"/>
  <c r="D135" i="11"/>
  <c r="O134" i="11"/>
  <c r="C134" i="14"/>
  <c r="B133" i="14"/>
  <c r="B135" i="9"/>
  <c r="C136" i="9"/>
  <c r="O134" i="12"/>
  <c r="D135" i="12"/>
  <c r="C134" i="7"/>
  <c r="B133" i="7"/>
  <c r="O134" i="7"/>
  <c r="D135" i="7"/>
  <c r="D138" i="10"/>
  <c r="O137" i="10"/>
  <c r="O135" i="13"/>
  <c r="D136" i="13"/>
  <c r="C135" i="16"/>
  <c r="B134" i="16"/>
  <c r="D136" i="16"/>
  <c r="O135" i="16"/>
  <c r="B133" i="12"/>
  <c r="C134" i="12"/>
  <c r="C134" i="8"/>
  <c r="B133" i="8"/>
  <c r="D135" i="14"/>
  <c r="O134" i="14"/>
  <c r="O134" i="15"/>
  <c r="D135" i="15"/>
  <c r="O135" i="14" l="1"/>
  <c r="D136" i="14"/>
  <c r="D138" i="9"/>
  <c r="O137" i="9"/>
  <c r="C135" i="7"/>
  <c r="B134" i="7"/>
  <c r="D136" i="11"/>
  <c r="O135" i="11"/>
  <c r="D136" i="12"/>
  <c r="O135" i="12"/>
  <c r="C135" i="8"/>
  <c r="B134" i="8"/>
  <c r="C135" i="11"/>
  <c r="B134" i="11"/>
  <c r="C135" i="15"/>
  <c r="B134" i="15"/>
  <c r="C136" i="16"/>
  <c r="B135" i="16"/>
  <c r="C135" i="12"/>
  <c r="B134" i="12"/>
  <c r="C137" i="9"/>
  <c r="B136" i="9"/>
  <c r="O136" i="8"/>
  <c r="D137" i="8"/>
  <c r="O135" i="15"/>
  <c r="D136" i="15"/>
  <c r="D139" i="10"/>
  <c r="O138" i="10"/>
  <c r="C136" i="13"/>
  <c r="B135" i="13"/>
  <c r="O136" i="13"/>
  <c r="D137" i="13"/>
  <c r="D136" i="7"/>
  <c r="O135" i="7"/>
  <c r="D137" i="16"/>
  <c r="O136" i="16"/>
  <c r="B134" i="14"/>
  <c r="C135" i="14"/>
  <c r="C137" i="10"/>
  <c r="B136" i="10"/>
  <c r="C138" i="10" l="1"/>
  <c r="B137" i="10"/>
  <c r="B135" i="15"/>
  <c r="C136" i="15"/>
  <c r="O136" i="11"/>
  <c r="D137" i="11"/>
  <c r="B136" i="13"/>
  <c r="C137" i="13"/>
  <c r="C136" i="11"/>
  <c r="B135" i="11"/>
  <c r="C136" i="14"/>
  <c r="B135" i="14"/>
  <c r="C136" i="7"/>
  <c r="B135" i="7"/>
  <c r="D140" i="10"/>
  <c r="O139" i="10"/>
  <c r="C136" i="12"/>
  <c r="B135" i="12"/>
  <c r="C136" i="8"/>
  <c r="B135" i="8"/>
  <c r="O136" i="15"/>
  <c r="D137" i="15"/>
  <c r="D139" i="9"/>
  <c r="O138" i="9"/>
  <c r="D138" i="16"/>
  <c r="O137" i="16"/>
  <c r="D137" i="7"/>
  <c r="O136" i="7"/>
  <c r="C137" i="16"/>
  <c r="B136" i="16"/>
  <c r="O136" i="14"/>
  <c r="D137" i="14"/>
  <c r="C138" i="9"/>
  <c r="B137" i="9"/>
  <c r="D138" i="13"/>
  <c r="O137" i="13"/>
  <c r="O137" i="8"/>
  <c r="D138" i="8"/>
  <c r="D137" i="12"/>
  <c r="O136" i="12"/>
  <c r="C138" i="13" l="1"/>
  <c r="B137" i="13"/>
  <c r="O140" i="10"/>
  <c r="D141" i="10"/>
  <c r="O141" i="10" s="1"/>
  <c r="D144" i="10"/>
  <c r="O137" i="11"/>
  <c r="D138" i="11"/>
  <c r="D138" i="12"/>
  <c r="O137" i="12"/>
  <c r="C138" i="16"/>
  <c r="B137" i="16"/>
  <c r="C137" i="7"/>
  <c r="B136" i="7"/>
  <c r="D140" i="9"/>
  <c r="O139" i="9"/>
  <c r="C137" i="15"/>
  <c r="B136" i="15"/>
  <c r="O138" i="8"/>
  <c r="D139" i="8"/>
  <c r="D139" i="13"/>
  <c r="O138" i="13"/>
  <c r="B136" i="8"/>
  <c r="C137" i="8"/>
  <c r="C137" i="14"/>
  <c r="B136" i="14"/>
  <c r="D138" i="7"/>
  <c r="O137" i="7"/>
  <c r="O137" i="14"/>
  <c r="D138" i="14"/>
  <c r="D138" i="15"/>
  <c r="O137" i="15"/>
  <c r="C139" i="9"/>
  <c r="B138" i="9"/>
  <c r="D139" i="16"/>
  <c r="O138" i="16"/>
  <c r="C137" i="12"/>
  <c r="B136" i="12"/>
  <c r="C137" i="11"/>
  <c r="B136" i="11"/>
  <c r="C139" i="10"/>
  <c r="B138" i="10"/>
  <c r="C138" i="15" l="1"/>
  <c r="B137" i="15"/>
  <c r="D139" i="12"/>
  <c r="O138" i="12"/>
  <c r="O138" i="11"/>
  <c r="D139" i="11"/>
  <c r="C140" i="9"/>
  <c r="B139" i="9"/>
  <c r="D141" i="9"/>
  <c r="O141" i="9" s="1"/>
  <c r="D144" i="9"/>
  <c r="O140" i="9"/>
  <c r="B139" i="10"/>
  <c r="C140" i="10"/>
  <c r="B137" i="11"/>
  <c r="C138" i="11"/>
  <c r="O144" i="10"/>
  <c r="D145" i="10"/>
  <c r="D140" i="13"/>
  <c r="O139" i="13"/>
  <c r="C138" i="7"/>
  <c r="B137" i="7"/>
  <c r="B137" i="14"/>
  <c r="C138" i="14"/>
  <c r="O138" i="14"/>
  <c r="D139" i="14"/>
  <c r="D140" i="8"/>
  <c r="O139" i="8"/>
  <c r="D139" i="15"/>
  <c r="O138" i="15"/>
  <c r="O139" i="16"/>
  <c r="D140" i="16"/>
  <c r="D139" i="7"/>
  <c r="O138" i="7"/>
  <c r="C139" i="16"/>
  <c r="B138" i="16"/>
  <c r="C138" i="8"/>
  <c r="B137" i="8"/>
  <c r="C138" i="12"/>
  <c r="B137" i="12"/>
  <c r="C139" i="13"/>
  <c r="B138" i="13"/>
  <c r="O139" i="7" l="1"/>
  <c r="D140" i="7"/>
  <c r="C139" i="11"/>
  <c r="B138" i="11"/>
  <c r="B140" i="9"/>
  <c r="C45" i="9" s="1"/>
  <c r="C144" i="9"/>
  <c r="B139" i="13"/>
  <c r="C140" i="13"/>
  <c r="O139" i="11"/>
  <c r="D140" i="11"/>
  <c r="C139" i="14"/>
  <c r="B138" i="14"/>
  <c r="B140" i="10"/>
  <c r="C45" i="10" s="1"/>
  <c r="C144" i="10"/>
  <c r="O140" i="16"/>
  <c r="D141" i="16"/>
  <c r="O141" i="16" s="1"/>
  <c r="D144" i="16"/>
  <c r="D140" i="15"/>
  <c r="O139" i="15"/>
  <c r="C139" i="7"/>
  <c r="B138" i="7"/>
  <c r="C139" i="12"/>
  <c r="B138" i="12"/>
  <c r="C139" i="8"/>
  <c r="B138" i="8"/>
  <c r="O139" i="12"/>
  <c r="D140" i="12"/>
  <c r="C140" i="16"/>
  <c r="B139" i="16"/>
  <c r="D144" i="8"/>
  <c r="D141" i="8"/>
  <c r="O141" i="8" s="1"/>
  <c r="O140" i="8"/>
  <c r="D141" i="13"/>
  <c r="O141" i="13" s="1"/>
  <c r="O140" i="13"/>
  <c r="D144" i="13"/>
  <c r="O144" i="9"/>
  <c r="D145" i="9"/>
  <c r="D140" i="14"/>
  <c r="O139" i="14"/>
  <c r="D146" i="10"/>
  <c r="O145" i="10"/>
  <c r="C139" i="15"/>
  <c r="B138" i="15"/>
  <c r="C140" i="8" l="1"/>
  <c r="B139" i="8"/>
  <c r="C144" i="13"/>
  <c r="B140" i="13"/>
  <c r="C45" i="13" s="1"/>
  <c r="C140" i="12"/>
  <c r="B139" i="12"/>
  <c r="C145" i="10"/>
  <c r="B144" i="10"/>
  <c r="B144" i="9"/>
  <c r="C145" i="9"/>
  <c r="D45" i="10"/>
  <c r="K45" i="10"/>
  <c r="J45" i="10"/>
  <c r="I45" i="10"/>
  <c r="H45" i="10"/>
  <c r="D46" i="10"/>
  <c r="E45" i="10"/>
  <c r="C46" i="10"/>
  <c r="F45" i="10"/>
  <c r="G45" i="10"/>
  <c r="C46" i="9"/>
  <c r="F45" i="9"/>
  <c r="E45" i="9"/>
  <c r="K45" i="9"/>
  <c r="H45" i="9"/>
  <c r="J45" i="9"/>
  <c r="I45" i="9"/>
  <c r="D45" i="9"/>
  <c r="D46" i="9"/>
  <c r="G45" i="9"/>
  <c r="O145" i="9"/>
  <c r="D146" i="9"/>
  <c r="C144" i="16"/>
  <c r="B140" i="16"/>
  <c r="C45" i="16" s="1"/>
  <c r="C140" i="7"/>
  <c r="B139" i="7"/>
  <c r="O144" i="8"/>
  <c r="D145" i="8"/>
  <c r="O140" i="12"/>
  <c r="D144" i="12"/>
  <c r="D141" i="12"/>
  <c r="O141" i="12" s="1"/>
  <c r="C140" i="14"/>
  <c r="B139" i="14"/>
  <c r="C140" i="11"/>
  <c r="B139" i="11"/>
  <c r="D147" i="10"/>
  <c r="O146" i="10"/>
  <c r="C140" i="15"/>
  <c r="B139" i="15"/>
  <c r="D144" i="15"/>
  <c r="D141" i="15"/>
  <c r="O141" i="15" s="1"/>
  <c r="O140" i="15"/>
  <c r="D144" i="11"/>
  <c r="D141" i="11"/>
  <c r="O141" i="11" s="1"/>
  <c r="O140" i="11"/>
  <c r="O140" i="7"/>
  <c r="D144" i="7"/>
  <c r="D141" i="7"/>
  <c r="O141" i="7" s="1"/>
  <c r="D144" i="14"/>
  <c r="D141" i="14"/>
  <c r="O141" i="14" s="1"/>
  <c r="O140" i="14"/>
  <c r="O144" i="13"/>
  <c r="D145" i="13"/>
  <c r="D145" i="16"/>
  <c r="O144" i="16"/>
  <c r="C144" i="15" l="1"/>
  <c r="B140" i="15"/>
  <c r="C45" i="15" s="1"/>
  <c r="D145" i="12"/>
  <c r="O144" i="12"/>
  <c r="D147" i="9"/>
  <c r="O146" i="9"/>
  <c r="C146" i="10"/>
  <c r="B145" i="10"/>
  <c r="D146" i="16"/>
  <c r="O145" i="16"/>
  <c r="D148" i="10"/>
  <c r="O147" i="10"/>
  <c r="O145" i="8"/>
  <c r="D146" i="8"/>
  <c r="M45" i="9"/>
  <c r="L45" i="10"/>
  <c r="D145" i="11"/>
  <c r="O144" i="11"/>
  <c r="K46" i="9"/>
  <c r="J46" i="9"/>
  <c r="H46" i="9"/>
  <c r="E46" i="9"/>
  <c r="I46" i="9"/>
  <c r="L46" i="9" s="1"/>
  <c r="G46" i="9"/>
  <c r="F46" i="9"/>
  <c r="M46" i="9" s="1"/>
  <c r="C144" i="12"/>
  <c r="B140" i="12"/>
  <c r="C45" i="12" s="1"/>
  <c r="B140" i="11"/>
  <c r="C45" i="11" s="1"/>
  <c r="C144" i="11"/>
  <c r="E45" i="13"/>
  <c r="D45" i="13"/>
  <c r="K45" i="13"/>
  <c r="J45" i="13"/>
  <c r="I45" i="13"/>
  <c r="H45" i="13"/>
  <c r="D46" i="13"/>
  <c r="C46" i="13"/>
  <c r="F45" i="13"/>
  <c r="M45" i="13" s="1"/>
  <c r="G45" i="13"/>
  <c r="O145" i="13"/>
  <c r="D146" i="13"/>
  <c r="O144" i="14"/>
  <c r="D145" i="14"/>
  <c r="C144" i="7"/>
  <c r="B140" i="7"/>
  <c r="C45" i="7" s="1"/>
  <c r="L45" i="9"/>
  <c r="M45" i="10"/>
  <c r="C145" i="13"/>
  <c r="B144" i="13"/>
  <c r="O144" i="15"/>
  <c r="D145" i="15"/>
  <c r="B140" i="14"/>
  <c r="C45" i="14" s="1"/>
  <c r="C144" i="14"/>
  <c r="H45" i="16"/>
  <c r="D46" i="16"/>
  <c r="C46" i="16"/>
  <c r="F45" i="16"/>
  <c r="E45" i="16"/>
  <c r="K45" i="16"/>
  <c r="J45" i="16"/>
  <c r="I45" i="16"/>
  <c r="L45" i="16" s="1"/>
  <c r="D45" i="16"/>
  <c r="G45" i="16"/>
  <c r="I46" i="10"/>
  <c r="H46" i="10"/>
  <c r="F46" i="10"/>
  <c r="E46" i="10"/>
  <c r="J46" i="10"/>
  <c r="K46" i="10"/>
  <c r="G46" i="10"/>
  <c r="C146" i="9"/>
  <c r="B145" i="9"/>
  <c r="D145" i="7"/>
  <c r="O144" i="7"/>
  <c r="C145" i="16"/>
  <c r="B144" i="16"/>
  <c r="B140" i="8"/>
  <c r="C45" i="8" s="1"/>
  <c r="C144" i="8"/>
  <c r="C147" i="9" l="1"/>
  <c r="B146" i="9"/>
  <c r="C147" i="10"/>
  <c r="B146" i="10"/>
  <c r="O146" i="8"/>
  <c r="D147" i="8"/>
  <c r="C145" i="14"/>
  <c r="B144" i="14"/>
  <c r="H45" i="7"/>
  <c r="D46" i="7"/>
  <c r="C46" i="7"/>
  <c r="F45" i="7"/>
  <c r="E45" i="7"/>
  <c r="D45" i="7"/>
  <c r="K45" i="7"/>
  <c r="I45" i="7"/>
  <c r="L45" i="7" s="1"/>
  <c r="J45" i="7"/>
  <c r="G45" i="7"/>
  <c r="J46" i="13"/>
  <c r="I46" i="13"/>
  <c r="H46" i="13"/>
  <c r="F46" i="13"/>
  <c r="E46" i="13"/>
  <c r="K46" i="13"/>
  <c r="G46" i="13"/>
  <c r="C145" i="11"/>
  <c r="B144" i="11"/>
  <c r="D45" i="8"/>
  <c r="K45" i="8"/>
  <c r="J45" i="8"/>
  <c r="I45" i="8"/>
  <c r="L45" i="8" s="1"/>
  <c r="H45" i="8"/>
  <c r="D46" i="8"/>
  <c r="E45" i="8"/>
  <c r="F45" i="8"/>
  <c r="M45" i="8" s="1"/>
  <c r="C46" i="8"/>
  <c r="G45" i="8"/>
  <c r="K45" i="14"/>
  <c r="D46" i="14"/>
  <c r="F45" i="14"/>
  <c r="C46" i="14"/>
  <c r="E45" i="14"/>
  <c r="D45" i="14"/>
  <c r="J45" i="14"/>
  <c r="I45" i="14"/>
  <c r="L45" i="14" s="1"/>
  <c r="H45" i="14"/>
  <c r="G45" i="14"/>
  <c r="C145" i="7"/>
  <c r="B144" i="7"/>
  <c r="K45" i="11"/>
  <c r="J45" i="11"/>
  <c r="H45" i="11"/>
  <c r="D46" i="11"/>
  <c r="C46" i="11"/>
  <c r="F45" i="11"/>
  <c r="M45" i="11" s="1"/>
  <c r="I45" i="11"/>
  <c r="L45" i="11" s="1"/>
  <c r="E45" i="11"/>
  <c r="D45" i="11"/>
  <c r="G45" i="11"/>
  <c r="D148" i="9"/>
  <c r="O147" i="9"/>
  <c r="C146" i="16"/>
  <c r="B145" i="16"/>
  <c r="O145" i="15"/>
  <c r="D146" i="15"/>
  <c r="O145" i="14"/>
  <c r="D146" i="14"/>
  <c r="H45" i="12"/>
  <c r="D46" i="12"/>
  <c r="C46" i="12"/>
  <c r="F45" i="12"/>
  <c r="M45" i="12" s="1"/>
  <c r="E45" i="12"/>
  <c r="D45" i="12"/>
  <c r="K45" i="12"/>
  <c r="J45" i="12"/>
  <c r="I45" i="12"/>
  <c r="G45" i="12"/>
  <c r="D149" i="10"/>
  <c r="O148" i="10"/>
  <c r="M46" i="10"/>
  <c r="L45" i="13"/>
  <c r="C145" i="12"/>
  <c r="B144" i="12"/>
  <c r="D146" i="12"/>
  <c r="O145" i="12"/>
  <c r="C145" i="8"/>
  <c r="B144" i="8"/>
  <c r="D146" i="7"/>
  <c r="O145" i="7"/>
  <c r="M45" i="16"/>
  <c r="D147" i="13"/>
  <c r="O146" i="13"/>
  <c r="O145" i="11"/>
  <c r="D146" i="11"/>
  <c r="D147" i="16"/>
  <c r="O146" i="16"/>
  <c r="D45" i="15"/>
  <c r="K45" i="15"/>
  <c r="J45" i="15"/>
  <c r="I45" i="15"/>
  <c r="D46" i="15"/>
  <c r="C46" i="15"/>
  <c r="F45" i="15"/>
  <c r="M45" i="15" s="1"/>
  <c r="E45" i="15"/>
  <c r="H45" i="15"/>
  <c r="G45" i="15"/>
  <c r="L46" i="10"/>
  <c r="E46" i="16"/>
  <c r="K46" i="16"/>
  <c r="J46" i="16"/>
  <c r="H46" i="16"/>
  <c r="G46" i="16"/>
  <c r="F46" i="16"/>
  <c r="M46" i="16" s="1"/>
  <c r="I46" i="16"/>
  <c r="C146" i="13"/>
  <c r="B145" i="13"/>
  <c r="C145" i="15"/>
  <c r="B144" i="15"/>
  <c r="D148" i="16" l="1"/>
  <c r="O147" i="16"/>
  <c r="C146" i="7"/>
  <c r="B145" i="7"/>
  <c r="M45" i="14"/>
  <c r="C146" i="15"/>
  <c r="B145" i="15"/>
  <c r="O146" i="11"/>
  <c r="D147" i="11"/>
  <c r="B145" i="8"/>
  <c r="C146" i="8"/>
  <c r="C146" i="14"/>
  <c r="B145" i="14"/>
  <c r="I46" i="15"/>
  <c r="H46" i="15"/>
  <c r="G46" i="15"/>
  <c r="F46" i="15"/>
  <c r="M46" i="15" s="1"/>
  <c r="K46" i="15"/>
  <c r="E46" i="15"/>
  <c r="J46" i="15"/>
  <c r="O149" i="10"/>
  <c r="D150" i="10"/>
  <c r="E46" i="12"/>
  <c r="K46" i="12"/>
  <c r="J46" i="12"/>
  <c r="I46" i="12"/>
  <c r="H46" i="12"/>
  <c r="G46" i="12"/>
  <c r="F46" i="12"/>
  <c r="C147" i="16"/>
  <c r="B146" i="16"/>
  <c r="H46" i="11"/>
  <c r="E46" i="11"/>
  <c r="K46" i="11"/>
  <c r="J46" i="11"/>
  <c r="I46" i="11"/>
  <c r="F46" i="11"/>
  <c r="M46" i="11" s="1"/>
  <c r="G46" i="11"/>
  <c r="M46" i="13"/>
  <c r="O147" i="8"/>
  <c r="D148" i="8"/>
  <c r="C147" i="13"/>
  <c r="B146" i="13"/>
  <c r="L45" i="15"/>
  <c r="D147" i="12"/>
  <c r="O146" i="12"/>
  <c r="L46" i="16"/>
  <c r="D148" i="13"/>
  <c r="O147" i="13"/>
  <c r="L45" i="12"/>
  <c r="D149" i="9"/>
  <c r="O148" i="9"/>
  <c r="I46" i="8"/>
  <c r="H46" i="8"/>
  <c r="F46" i="8"/>
  <c r="E46" i="8"/>
  <c r="J46" i="8"/>
  <c r="K46" i="8"/>
  <c r="G46" i="8"/>
  <c r="L46" i="13"/>
  <c r="M45" i="7"/>
  <c r="C146" i="12"/>
  <c r="B145" i="12"/>
  <c r="O146" i="14"/>
  <c r="D147" i="14"/>
  <c r="E46" i="7"/>
  <c r="K46" i="7"/>
  <c r="J46" i="7"/>
  <c r="I46" i="7"/>
  <c r="H46" i="7"/>
  <c r="F46" i="7"/>
  <c r="G46" i="7"/>
  <c r="C148" i="10"/>
  <c r="B147" i="10"/>
  <c r="C146" i="11"/>
  <c r="B145" i="11"/>
  <c r="D147" i="7"/>
  <c r="O146" i="7"/>
  <c r="D147" i="15"/>
  <c r="O146" i="15"/>
  <c r="H46" i="14"/>
  <c r="E46" i="14"/>
  <c r="K46" i="14"/>
  <c r="J46" i="14"/>
  <c r="I46" i="14"/>
  <c r="F46" i="14"/>
  <c r="G46" i="14"/>
  <c r="C148" i="9"/>
  <c r="B147" i="9"/>
  <c r="L46" i="7" l="1"/>
  <c r="C149" i="9"/>
  <c r="B148" i="9"/>
  <c r="D148" i="12"/>
  <c r="O147" i="12"/>
  <c r="M46" i="12"/>
  <c r="C147" i="15"/>
  <c r="B146" i="15"/>
  <c r="C149" i="10"/>
  <c r="B148" i="10"/>
  <c r="D150" i="9"/>
  <c r="O149" i="9"/>
  <c r="L46" i="11"/>
  <c r="D148" i="15"/>
  <c r="O147" i="15"/>
  <c r="O147" i="14"/>
  <c r="D148" i="14"/>
  <c r="C147" i="14"/>
  <c r="B146" i="14"/>
  <c r="L46" i="14"/>
  <c r="M46" i="7"/>
  <c r="C148" i="13"/>
  <c r="B147" i="13"/>
  <c r="L46" i="12"/>
  <c r="C147" i="8"/>
  <c r="B146" i="8"/>
  <c r="D149" i="8"/>
  <c r="O148" i="8"/>
  <c r="C147" i="7"/>
  <c r="B146" i="7"/>
  <c r="D148" i="7"/>
  <c r="O147" i="7"/>
  <c r="C147" i="12"/>
  <c r="B146" i="12"/>
  <c r="M46" i="8"/>
  <c r="D149" i="13"/>
  <c r="O148" i="13"/>
  <c r="O147" i="11"/>
  <c r="D148" i="11"/>
  <c r="M46" i="14"/>
  <c r="B146" i="11"/>
  <c r="C147" i="11"/>
  <c r="L46" i="8"/>
  <c r="C148" i="16"/>
  <c r="B147" i="16"/>
  <c r="O150" i="10"/>
  <c r="D151" i="10"/>
  <c r="L46" i="15"/>
  <c r="O148" i="16"/>
  <c r="D149" i="16"/>
  <c r="D150" i="8" l="1"/>
  <c r="O149" i="8"/>
  <c r="O148" i="12"/>
  <c r="D149" i="12"/>
  <c r="C148" i="14"/>
  <c r="B147" i="14"/>
  <c r="O150" i="9"/>
  <c r="D151" i="9"/>
  <c r="C148" i="11"/>
  <c r="B147" i="11"/>
  <c r="C148" i="12"/>
  <c r="B147" i="12"/>
  <c r="C148" i="8"/>
  <c r="B147" i="8"/>
  <c r="C150" i="9"/>
  <c r="B149" i="9"/>
  <c r="O151" i="10"/>
  <c r="D152" i="10"/>
  <c r="D149" i="14"/>
  <c r="O148" i="14"/>
  <c r="C150" i="10"/>
  <c r="B149" i="10"/>
  <c r="O148" i="7"/>
  <c r="D149" i="7"/>
  <c r="C149" i="13"/>
  <c r="B148" i="13"/>
  <c r="C148" i="15"/>
  <c r="B147" i="15"/>
  <c r="C149" i="16"/>
  <c r="B148" i="16"/>
  <c r="C148" i="7"/>
  <c r="B147" i="7"/>
  <c r="D149" i="15"/>
  <c r="O148" i="15"/>
  <c r="O149" i="16"/>
  <c r="D150" i="16"/>
  <c r="O148" i="11"/>
  <c r="D149" i="11"/>
  <c r="D150" i="13"/>
  <c r="O149" i="13"/>
  <c r="C151" i="10" l="1"/>
  <c r="B150" i="10"/>
  <c r="C149" i="8"/>
  <c r="B148" i="8"/>
  <c r="C149" i="14"/>
  <c r="B148" i="14"/>
  <c r="O149" i="12"/>
  <c r="D150" i="12"/>
  <c r="C149" i="15"/>
  <c r="B148" i="15"/>
  <c r="C150" i="13"/>
  <c r="B149" i="13"/>
  <c r="D150" i="14"/>
  <c r="O149" i="14"/>
  <c r="C149" i="12"/>
  <c r="B148" i="12"/>
  <c r="D150" i="15"/>
  <c r="O149" i="15"/>
  <c r="C149" i="7"/>
  <c r="B148" i="7"/>
  <c r="O152" i="10"/>
  <c r="D153" i="10"/>
  <c r="D150" i="11"/>
  <c r="O149" i="11"/>
  <c r="C149" i="11"/>
  <c r="B148" i="11"/>
  <c r="D151" i="8"/>
  <c r="O150" i="8"/>
  <c r="O149" i="7"/>
  <c r="D150" i="7"/>
  <c r="O151" i="9"/>
  <c r="D152" i="9"/>
  <c r="O150" i="13"/>
  <c r="D151" i="13"/>
  <c r="C150" i="16"/>
  <c r="B149" i="16"/>
  <c r="C151" i="9"/>
  <c r="B150" i="9"/>
  <c r="O150" i="16"/>
  <c r="D151" i="16"/>
  <c r="D151" i="14" l="1"/>
  <c r="O150" i="14"/>
  <c r="C150" i="14"/>
  <c r="B149" i="14"/>
  <c r="D152" i="8"/>
  <c r="O151" i="8"/>
  <c r="B149" i="7"/>
  <c r="C150" i="7"/>
  <c r="B150" i="13"/>
  <c r="C151" i="13"/>
  <c r="O150" i="7"/>
  <c r="D151" i="7"/>
  <c r="C150" i="8"/>
  <c r="B149" i="8"/>
  <c r="B150" i="16"/>
  <c r="C151" i="16"/>
  <c r="O151" i="16"/>
  <c r="D152" i="16"/>
  <c r="C150" i="11"/>
  <c r="B149" i="11"/>
  <c r="O150" i="15"/>
  <c r="D151" i="15"/>
  <c r="B149" i="15"/>
  <c r="C150" i="15"/>
  <c r="D154" i="10"/>
  <c r="O153" i="10"/>
  <c r="O151" i="13"/>
  <c r="D152" i="13"/>
  <c r="O152" i="9"/>
  <c r="D153" i="9"/>
  <c r="O150" i="12"/>
  <c r="D151" i="12"/>
  <c r="C152" i="10"/>
  <c r="B151" i="10"/>
  <c r="C152" i="9"/>
  <c r="B151" i="9"/>
  <c r="D151" i="11"/>
  <c r="O150" i="11"/>
  <c r="B149" i="12"/>
  <c r="C150" i="12"/>
  <c r="O151" i="15" l="1"/>
  <c r="D152" i="15"/>
  <c r="C151" i="7"/>
  <c r="B150" i="7"/>
  <c r="D152" i="11"/>
  <c r="O151" i="11"/>
  <c r="C151" i="8"/>
  <c r="B150" i="8"/>
  <c r="O152" i="8"/>
  <c r="D153" i="8"/>
  <c r="O152" i="13"/>
  <c r="D153" i="13"/>
  <c r="D153" i="16"/>
  <c r="O152" i="16"/>
  <c r="O151" i="7"/>
  <c r="D152" i="7"/>
  <c r="O153" i="9"/>
  <c r="D154" i="9"/>
  <c r="B152" i="9"/>
  <c r="C153" i="9"/>
  <c r="C153" i="10"/>
  <c r="B152" i="10"/>
  <c r="D155" i="10"/>
  <c r="O154" i="10"/>
  <c r="C151" i="14"/>
  <c r="B150" i="14"/>
  <c r="O151" i="12"/>
  <c r="D152" i="12"/>
  <c r="C151" i="15"/>
  <c r="B150" i="15"/>
  <c r="C152" i="16"/>
  <c r="B151" i="16"/>
  <c r="B151" i="13"/>
  <c r="C152" i="13"/>
  <c r="C151" i="11"/>
  <c r="B150" i="11"/>
  <c r="B150" i="12"/>
  <c r="C151" i="12"/>
  <c r="O151" i="14"/>
  <c r="D152" i="14"/>
  <c r="D153" i="7" l="1"/>
  <c r="O152" i="7"/>
  <c r="O152" i="14"/>
  <c r="D153" i="14"/>
  <c r="C152" i="8"/>
  <c r="B151" i="8"/>
  <c r="C152" i="12"/>
  <c r="B151" i="12"/>
  <c r="C152" i="15"/>
  <c r="B151" i="15"/>
  <c r="D154" i="16"/>
  <c r="O153" i="16"/>
  <c r="D153" i="11"/>
  <c r="O152" i="11"/>
  <c r="C154" i="9"/>
  <c r="B153" i="9"/>
  <c r="O153" i="13"/>
  <c r="D154" i="13"/>
  <c r="C153" i="16"/>
  <c r="B152" i="16"/>
  <c r="C152" i="11"/>
  <c r="B151" i="11"/>
  <c r="C152" i="7"/>
  <c r="B151" i="7"/>
  <c r="D156" i="10"/>
  <c r="O156" i="10" s="1"/>
  <c r="O155" i="10"/>
  <c r="D153" i="12"/>
  <c r="O152" i="12"/>
  <c r="D155" i="9"/>
  <c r="O154" i="9"/>
  <c r="O153" i="8"/>
  <c r="D154" i="8"/>
  <c r="O152" i="15"/>
  <c r="D153" i="15"/>
  <c r="C154" i="10"/>
  <c r="B153" i="10"/>
  <c r="C153" i="13"/>
  <c r="B152" i="13"/>
  <c r="C152" i="14"/>
  <c r="B151" i="14"/>
  <c r="O154" i="8" l="1"/>
  <c r="D155" i="8"/>
  <c r="C153" i="12"/>
  <c r="B152" i="12"/>
  <c r="C153" i="14"/>
  <c r="B152" i="14"/>
  <c r="C153" i="11"/>
  <c r="B152" i="11"/>
  <c r="O153" i="11"/>
  <c r="D154" i="11"/>
  <c r="C153" i="8"/>
  <c r="B152" i="8"/>
  <c r="C155" i="9"/>
  <c r="B155" i="9" s="1"/>
  <c r="B154" i="9"/>
  <c r="D154" i="14"/>
  <c r="O153" i="14"/>
  <c r="D156" i="9"/>
  <c r="O156" i="9" s="1"/>
  <c r="O155" i="9"/>
  <c r="D154" i="12"/>
  <c r="O153" i="12"/>
  <c r="C154" i="16"/>
  <c r="B153" i="16"/>
  <c r="D155" i="16"/>
  <c r="O154" i="16"/>
  <c r="C154" i="13"/>
  <c r="B153" i="13"/>
  <c r="O153" i="15"/>
  <c r="D154" i="15"/>
  <c r="D155" i="13"/>
  <c r="O154" i="13"/>
  <c r="C153" i="7"/>
  <c r="B152" i="7"/>
  <c r="C155" i="10"/>
  <c r="B155" i="10" s="1"/>
  <c r="B154" i="10"/>
  <c r="C153" i="15"/>
  <c r="B152" i="15"/>
  <c r="D154" i="7"/>
  <c r="O153" i="7"/>
  <c r="C154" i="7" l="1"/>
  <c r="B153" i="7"/>
  <c r="C154" i="11"/>
  <c r="B153" i="11"/>
  <c r="D155" i="14"/>
  <c r="O154" i="14"/>
  <c r="F24" i="9"/>
  <c r="E26" i="9"/>
  <c r="F22" i="9"/>
  <c r="E28" i="9"/>
  <c r="F28" i="9"/>
  <c r="F20" i="9"/>
  <c r="F26" i="9"/>
  <c r="E20" i="9"/>
  <c r="E24" i="9"/>
  <c r="E22" i="9"/>
  <c r="C47" i="9"/>
  <c r="C154" i="14"/>
  <c r="B153" i="14"/>
  <c r="D156" i="16"/>
  <c r="O156" i="16" s="1"/>
  <c r="O155" i="16"/>
  <c r="D155" i="15"/>
  <c r="O154" i="15"/>
  <c r="D155" i="7"/>
  <c r="O154" i="7"/>
  <c r="D155" i="12"/>
  <c r="O154" i="12"/>
  <c r="C154" i="8"/>
  <c r="B153" i="8"/>
  <c r="C154" i="12"/>
  <c r="B153" i="12"/>
  <c r="C155" i="16"/>
  <c r="B155" i="16" s="1"/>
  <c r="B154" i="16"/>
  <c r="O154" i="11"/>
  <c r="D155" i="11"/>
  <c r="D156" i="8"/>
  <c r="O156" i="8" s="1"/>
  <c r="O155" i="8"/>
  <c r="D156" i="13"/>
  <c r="O156" i="13" s="1"/>
  <c r="O155" i="13"/>
  <c r="C154" i="15"/>
  <c r="B153" i="15"/>
  <c r="E28" i="10"/>
  <c r="E22" i="10"/>
  <c r="F28" i="10"/>
  <c r="F24" i="10"/>
  <c r="E20" i="10"/>
  <c r="F20" i="10"/>
  <c r="E24" i="10"/>
  <c r="F22" i="10"/>
  <c r="E26" i="10"/>
  <c r="F26" i="10"/>
  <c r="C47" i="10"/>
  <c r="C155" i="13"/>
  <c r="B155" i="13" s="1"/>
  <c r="B154" i="13"/>
  <c r="F28" i="16" l="1"/>
  <c r="E22" i="16"/>
  <c r="F24" i="16"/>
  <c r="E28" i="16"/>
  <c r="E26" i="16"/>
  <c r="F20" i="16"/>
  <c r="E24" i="16"/>
  <c r="F26" i="16"/>
  <c r="E20" i="16"/>
  <c r="F22" i="16"/>
  <c r="C47" i="16"/>
  <c r="D156" i="7"/>
  <c r="O156" i="7" s="1"/>
  <c r="O155" i="7"/>
  <c r="F30" i="10"/>
  <c r="K5" i="10"/>
  <c r="E30" i="10"/>
  <c r="K4" i="10"/>
  <c r="C155" i="12"/>
  <c r="B155" i="12" s="1"/>
  <c r="B154" i="12"/>
  <c r="D156" i="15"/>
  <c r="O156" i="15" s="1"/>
  <c r="O155" i="15"/>
  <c r="E30" i="9"/>
  <c r="K4" i="9"/>
  <c r="F20" i="13"/>
  <c r="F28" i="13"/>
  <c r="E22" i="13"/>
  <c r="F22" i="13"/>
  <c r="F26" i="13"/>
  <c r="E20" i="13"/>
  <c r="E28" i="13"/>
  <c r="F24" i="13"/>
  <c r="E24" i="13"/>
  <c r="E26" i="13"/>
  <c r="C47" i="13"/>
  <c r="O155" i="14"/>
  <c r="D156" i="14"/>
  <c r="O156" i="14" s="1"/>
  <c r="E47" i="10"/>
  <c r="D47" i="10"/>
  <c r="K47" i="10"/>
  <c r="J47" i="10"/>
  <c r="I47" i="10"/>
  <c r="D48" i="10"/>
  <c r="H47" i="10"/>
  <c r="F47" i="10"/>
  <c r="C48" i="10"/>
  <c r="G47" i="10"/>
  <c r="C155" i="8"/>
  <c r="B155" i="8" s="1"/>
  <c r="B154" i="8"/>
  <c r="K5" i="9"/>
  <c r="F30" i="9"/>
  <c r="D156" i="11"/>
  <c r="O156" i="11" s="1"/>
  <c r="O155" i="11"/>
  <c r="B154" i="11"/>
  <c r="C155" i="11"/>
  <c r="B155" i="11" s="1"/>
  <c r="D156" i="12"/>
  <c r="O156" i="12" s="1"/>
  <c r="O155" i="12"/>
  <c r="B154" i="14"/>
  <c r="C155" i="14"/>
  <c r="B155" i="14" s="1"/>
  <c r="C155" i="15"/>
  <c r="B155" i="15" s="1"/>
  <c r="B154" i="15"/>
  <c r="C48" i="9"/>
  <c r="F47" i="9"/>
  <c r="D47" i="9"/>
  <c r="I47" i="9"/>
  <c r="E47" i="9"/>
  <c r="D48" i="9"/>
  <c r="K47" i="9"/>
  <c r="H47" i="9"/>
  <c r="J47" i="9"/>
  <c r="G47" i="9"/>
  <c r="C155" i="7"/>
  <c r="B155" i="7" s="1"/>
  <c r="B154" i="7"/>
  <c r="M47" i="10" l="1"/>
  <c r="M47" i="9"/>
  <c r="E30" i="13"/>
  <c r="K4" i="13"/>
  <c r="K48" i="9"/>
  <c r="J48" i="9"/>
  <c r="I48" i="9"/>
  <c r="H48" i="9"/>
  <c r="E48" i="9"/>
  <c r="F48" i="9"/>
  <c r="G48" i="9"/>
  <c r="G22" i="9"/>
  <c r="G28" i="9"/>
  <c r="T26" i="9"/>
  <c r="T27" i="9" s="1"/>
  <c r="Z28" i="9"/>
  <c r="S26" i="9"/>
  <c r="S27" i="9" s="1"/>
  <c r="AC28" i="9"/>
  <c r="AA20" i="9"/>
  <c r="AA21" i="9" s="1"/>
  <c r="AA24" i="9"/>
  <c r="AA25" i="9" s="1"/>
  <c r="S28" i="9"/>
  <c r="Q20" i="9"/>
  <c r="Q21" i="9" s="1"/>
  <c r="Y24" i="9"/>
  <c r="Y25" i="9" s="1"/>
  <c r="R22" i="9"/>
  <c r="R23" i="9" s="1"/>
  <c r="AB28" i="9"/>
  <c r="Y28" i="9"/>
  <c r="Z24" i="9"/>
  <c r="Z25" i="9" s="1"/>
  <c r="U28" i="9"/>
  <c r="U24" i="9"/>
  <c r="U25" i="9" s="1"/>
  <c r="Y20" i="9"/>
  <c r="Y21" i="9" s="1"/>
  <c r="P28" i="9"/>
  <c r="S20" i="9"/>
  <c r="S21" i="9" s="1"/>
  <c r="T28" i="9"/>
  <c r="AA26" i="9"/>
  <c r="AA27" i="9" s="1"/>
  <c r="AD26" i="9"/>
  <c r="AD27" i="9" s="1"/>
  <c r="G26" i="9"/>
  <c r="X22" i="9"/>
  <c r="X23" i="9" s="1"/>
  <c r="Q26" i="9"/>
  <c r="Q27" i="9" s="1"/>
  <c r="X20" i="9"/>
  <c r="X21" i="9" s="1"/>
  <c r="Q24" i="9"/>
  <c r="Q25" i="9" s="1"/>
  <c r="P24" i="9"/>
  <c r="AD20" i="9"/>
  <c r="AD21" i="9" s="1"/>
  <c r="W22" i="9"/>
  <c r="W23" i="9" s="1"/>
  <c r="P22" i="9"/>
  <c r="R24" i="9"/>
  <c r="R25" i="9" s="1"/>
  <c r="U26" i="9"/>
  <c r="U27" i="9" s="1"/>
  <c r="U20" i="9"/>
  <c r="U21" i="9" s="1"/>
  <c r="X28" i="9"/>
  <c r="P26" i="9"/>
  <c r="AA22" i="9"/>
  <c r="AA23" i="9" s="1"/>
  <c r="X26" i="9"/>
  <c r="X27" i="9" s="1"/>
  <c r="AD22" i="9"/>
  <c r="AD23" i="9" s="1"/>
  <c r="AA28" i="9"/>
  <c r="U22" i="9"/>
  <c r="U23" i="9" s="1"/>
  <c r="R26" i="9"/>
  <c r="R27" i="9" s="1"/>
  <c r="AC22" i="9"/>
  <c r="AC23" i="9" s="1"/>
  <c r="S24" i="9"/>
  <c r="S25" i="9" s="1"/>
  <c r="W20" i="9"/>
  <c r="W21" i="9" s="1"/>
  <c r="T20" i="9"/>
  <c r="T21" i="9" s="1"/>
  <c r="T22" i="9"/>
  <c r="T23" i="9" s="1"/>
  <c r="V24" i="9"/>
  <c r="V25" i="9" s="1"/>
  <c r="V22" i="9"/>
  <c r="V23" i="9" s="1"/>
  <c r="S22" i="9"/>
  <c r="S23" i="9" s="1"/>
  <c r="G20" i="9"/>
  <c r="V28" i="9"/>
  <c r="AD28" i="9"/>
  <c r="R20" i="9"/>
  <c r="R21" i="9" s="1"/>
  <c r="Z20" i="9"/>
  <c r="Z21" i="9" s="1"/>
  <c r="W24" i="9"/>
  <c r="W25" i="9" s="1"/>
  <c r="AD24" i="9"/>
  <c r="AD25" i="9" s="1"/>
  <c r="V20" i="9"/>
  <c r="V21" i="9" s="1"/>
  <c r="AC20" i="9"/>
  <c r="AC21" i="9" s="1"/>
  <c r="R28" i="9"/>
  <c r="Y22" i="9"/>
  <c r="Y23" i="9" s="1"/>
  <c r="Q28" i="9"/>
  <c r="P20" i="9"/>
  <c r="AB26" i="9"/>
  <c r="AB27" i="9" s="1"/>
  <c r="AB24" i="9"/>
  <c r="AB25" i="9" s="1"/>
  <c r="X24" i="9"/>
  <c r="X25" i="9" s="1"/>
  <c r="AB20" i="9"/>
  <c r="AB21" i="9" s="1"/>
  <c r="T24" i="9"/>
  <c r="T25" i="9" s="1"/>
  <c r="Y26" i="9"/>
  <c r="Y27" i="9" s="1"/>
  <c r="V26" i="9"/>
  <c r="V27" i="9" s="1"/>
  <c r="Q22" i="9"/>
  <c r="Q23" i="9" s="1"/>
  <c r="W28" i="9"/>
  <c r="G24" i="9"/>
  <c r="Z22" i="9"/>
  <c r="Z23" i="9" s="1"/>
  <c r="AC26" i="9"/>
  <c r="AC27" i="9" s="1"/>
  <c r="AC24" i="9"/>
  <c r="AC25" i="9" s="1"/>
  <c r="AB22" i="9"/>
  <c r="AB23" i="9" s="1"/>
  <c r="Z26" i="9"/>
  <c r="Z27" i="9" s="1"/>
  <c r="W26" i="9"/>
  <c r="W27" i="9" s="1"/>
  <c r="F22" i="11"/>
  <c r="F24" i="11"/>
  <c r="E24" i="11"/>
  <c r="F28" i="11"/>
  <c r="E22" i="11"/>
  <c r="E28" i="11"/>
  <c r="F26" i="11"/>
  <c r="E26" i="11"/>
  <c r="E20" i="11"/>
  <c r="F20" i="11"/>
  <c r="C47" i="11"/>
  <c r="F30" i="16"/>
  <c r="K5" i="16"/>
  <c r="L47" i="10"/>
  <c r="F26" i="8"/>
  <c r="E24" i="8"/>
  <c r="E26" i="8"/>
  <c r="F28" i="8"/>
  <c r="F22" i="8"/>
  <c r="F24" i="8"/>
  <c r="F20" i="8"/>
  <c r="E22" i="8"/>
  <c r="E28" i="8"/>
  <c r="E20" i="8"/>
  <c r="C47" i="8"/>
  <c r="F47" i="13"/>
  <c r="E47" i="13"/>
  <c r="D47" i="13"/>
  <c r="K47" i="13"/>
  <c r="J47" i="13"/>
  <c r="I47" i="13"/>
  <c r="L47" i="13" s="1"/>
  <c r="D48" i="13"/>
  <c r="H47" i="13"/>
  <c r="C48" i="13"/>
  <c r="G47" i="13"/>
  <c r="E24" i="12"/>
  <c r="F20" i="12"/>
  <c r="E22" i="12"/>
  <c r="E26" i="12"/>
  <c r="F22" i="12"/>
  <c r="F28" i="12"/>
  <c r="F24" i="12"/>
  <c r="F26" i="12"/>
  <c r="E28" i="12"/>
  <c r="E20" i="12"/>
  <c r="C47" i="12"/>
  <c r="E22" i="15"/>
  <c r="E24" i="15"/>
  <c r="F24" i="15"/>
  <c r="E26" i="15"/>
  <c r="F22" i="15"/>
  <c r="E28" i="15"/>
  <c r="E20" i="15"/>
  <c r="F28" i="15"/>
  <c r="F20" i="15"/>
  <c r="F26" i="15"/>
  <c r="C47" i="15"/>
  <c r="I47" i="16"/>
  <c r="D48" i="16"/>
  <c r="H47" i="16"/>
  <c r="C48" i="16"/>
  <c r="F47" i="16"/>
  <c r="M47" i="16" s="1"/>
  <c r="D47" i="16"/>
  <c r="K47" i="16"/>
  <c r="E47" i="16"/>
  <c r="J47" i="16"/>
  <c r="G47" i="16"/>
  <c r="F30" i="13"/>
  <c r="K5" i="13"/>
  <c r="F24" i="14"/>
  <c r="F26" i="14"/>
  <c r="E28" i="14"/>
  <c r="F28" i="14"/>
  <c r="E26" i="14"/>
  <c r="E22" i="14"/>
  <c r="E24" i="14"/>
  <c r="F20" i="14"/>
  <c r="E20" i="14"/>
  <c r="F22" i="14"/>
  <c r="C47" i="14"/>
  <c r="F28" i="7"/>
  <c r="E20" i="7"/>
  <c r="E22" i="7"/>
  <c r="F24" i="7"/>
  <c r="F26" i="7"/>
  <c r="F22" i="7"/>
  <c r="E24" i="7"/>
  <c r="E28" i="7"/>
  <c r="F20" i="7"/>
  <c r="E26" i="7"/>
  <c r="C47" i="7"/>
  <c r="L47" i="9"/>
  <c r="I48" i="10"/>
  <c r="H48" i="10"/>
  <c r="F48" i="10"/>
  <c r="E48" i="10"/>
  <c r="J48" i="10"/>
  <c r="K48" i="10"/>
  <c r="G48" i="10"/>
  <c r="G24" i="10"/>
  <c r="AA20" i="10"/>
  <c r="AA21" i="10" s="1"/>
  <c r="G22" i="10"/>
  <c r="AD24" i="10"/>
  <c r="AD25" i="10" s="1"/>
  <c r="AC24" i="10"/>
  <c r="AC25" i="10" s="1"/>
  <c r="U24" i="10"/>
  <c r="U25" i="10" s="1"/>
  <c r="V24" i="10"/>
  <c r="V25" i="10" s="1"/>
  <c r="AD28" i="10"/>
  <c r="T24" i="10"/>
  <c r="T25" i="10" s="1"/>
  <c r="Y24" i="10"/>
  <c r="Y25" i="10" s="1"/>
  <c r="Z20" i="10"/>
  <c r="Z21" i="10" s="1"/>
  <c r="V26" i="10"/>
  <c r="V27" i="10" s="1"/>
  <c r="G20" i="10"/>
  <c r="P28" i="10"/>
  <c r="S24" i="10"/>
  <c r="S25" i="10" s="1"/>
  <c r="AA22" i="10"/>
  <c r="AA23" i="10" s="1"/>
  <c r="X20" i="10"/>
  <c r="X21" i="10" s="1"/>
  <c r="W22" i="10"/>
  <c r="W23" i="10" s="1"/>
  <c r="T20" i="10"/>
  <c r="T21" i="10" s="1"/>
  <c r="Y20" i="10"/>
  <c r="Y21" i="10" s="1"/>
  <c r="Q28" i="10"/>
  <c r="X22" i="10"/>
  <c r="X23" i="10" s="1"/>
  <c r="AD20" i="10"/>
  <c r="AD21" i="10" s="1"/>
  <c r="U28" i="10"/>
  <c r="X28" i="10"/>
  <c r="S20" i="10"/>
  <c r="S21" i="10" s="1"/>
  <c r="AA28" i="10"/>
  <c r="AC26" i="10"/>
  <c r="AC27" i="10" s="1"/>
  <c r="W24" i="10"/>
  <c r="W25" i="10" s="1"/>
  <c r="V22" i="10"/>
  <c r="V23" i="10" s="1"/>
  <c r="G28" i="10"/>
  <c r="T22" i="10"/>
  <c r="T23" i="10" s="1"/>
  <c r="AB22" i="10"/>
  <c r="AB23" i="10" s="1"/>
  <c r="V20" i="10"/>
  <c r="V21" i="10" s="1"/>
  <c r="P20" i="10"/>
  <c r="Z26" i="10"/>
  <c r="Z27" i="10" s="1"/>
  <c r="AB26" i="10"/>
  <c r="AB27" i="10" s="1"/>
  <c r="S26" i="10"/>
  <c r="S27" i="10" s="1"/>
  <c r="P22" i="10"/>
  <c r="Z28" i="10"/>
  <c r="AB20" i="10"/>
  <c r="AB21" i="10" s="1"/>
  <c r="S22" i="10"/>
  <c r="S23" i="10" s="1"/>
  <c r="AA26" i="10"/>
  <c r="AA27" i="10" s="1"/>
  <c r="S28" i="10"/>
  <c r="W20" i="10"/>
  <c r="W21" i="10" s="1"/>
  <c r="X26" i="10"/>
  <c r="X27" i="10" s="1"/>
  <c r="U22" i="10"/>
  <c r="U23" i="10" s="1"/>
  <c r="Q26" i="10"/>
  <c r="Q27" i="10" s="1"/>
  <c r="P24" i="10"/>
  <c r="P26" i="10"/>
  <c r="Y22" i="10"/>
  <c r="Y23" i="10" s="1"/>
  <c r="Y28" i="10"/>
  <c r="AC20" i="10"/>
  <c r="AC21" i="10" s="1"/>
  <c r="AC22" i="10"/>
  <c r="AC23" i="10" s="1"/>
  <c r="W28" i="10"/>
  <c r="AD22" i="10"/>
  <c r="AD23" i="10" s="1"/>
  <c r="T26" i="10"/>
  <c r="T27" i="10" s="1"/>
  <c r="AB24" i="10"/>
  <c r="AB25" i="10" s="1"/>
  <c r="R24" i="10"/>
  <c r="R25" i="10" s="1"/>
  <c r="X24" i="10"/>
  <c r="X25" i="10" s="1"/>
  <c r="AB28" i="10"/>
  <c r="Q24" i="10"/>
  <c r="Q25" i="10" s="1"/>
  <c r="Y26" i="10"/>
  <c r="Y27" i="10" s="1"/>
  <c r="R26" i="10"/>
  <c r="R27" i="10" s="1"/>
  <c r="R22" i="10"/>
  <c r="R23" i="10" s="1"/>
  <c r="V28" i="10"/>
  <c r="Z24" i="10"/>
  <c r="Z25" i="10" s="1"/>
  <c r="Z22" i="10"/>
  <c r="Z23" i="10" s="1"/>
  <c r="W26" i="10"/>
  <c r="W27" i="10" s="1"/>
  <c r="T28" i="10"/>
  <c r="AD26" i="10"/>
  <c r="AD27" i="10" s="1"/>
  <c r="G26" i="10"/>
  <c r="Q22" i="10"/>
  <c r="Q23" i="10" s="1"/>
  <c r="R28" i="10"/>
  <c r="U26" i="10"/>
  <c r="U27" i="10" s="1"/>
  <c r="U20" i="10"/>
  <c r="U21" i="10" s="1"/>
  <c r="AC28" i="10"/>
  <c r="R20" i="10"/>
  <c r="R21" i="10" s="1"/>
  <c r="AA24" i="10"/>
  <c r="AA25" i="10" s="1"/>
  <c r="Q20" i="10"/>
  <c r="Q21" i="10" s="1"/>
  <c r="K4" i="16"/>
  <c r="E30" i="16"/>
  <c r="I47" i="7" l="1"/>
  <c r="D48" i="7"/>
  <c r="H47" i="7"/>
  <c r="C48" i="7"/>
  <c r="F47" i="7"/>
  <c r="M47" i="7" s="1"/>
  <c r="E47" i="7"/>
  <c r="D47" i="7"/>
  <c r="J47" i="7"/>
  <c r="K47" i="7"/>
  <c r="G47" i="7"/>
  <c r="F30" i="15"/>
  <c r="K5" i="15"/>
  <c r="D47" i="11"/>
  <c r="K47" i="11"/>
  <c r="J47" i="11"/>
  <c r="I47" i="11"/>
  <c r="D48" i="11"/>
  <c r="H47" i="11"/>
  <c r="C48" i="11"/>
  <c r="F47" i="11"/>
  <c r="M47" i="11" s="1"/>
  <c r="E47" i="11"/>
  <c r="G47" i="11"/>
  <c r="AE28" i="9"/>
  <c r="H26" i="10"/>
  <c r="P23" i="10"/>
  <c r="AE22" i="10"/>
  <c r="AE23" i="10" s="1"/>
  <c r="H28" i="10"/>
  <c r="K4" i="7"/>
  <c r="E30" i="7"/>
  <c r="E48" i="16"/>
  <c r="K48" i="16"/>
  <c r="J48" i="16"/>
  <c r="H48" i="16"/>
  <c r="G48" i="16"/>
  <c r="I48" i="16"/>
  <c r="L48" i="16" s="1"/>
  <c r="F48" i="16"/>
  <c r="G26" i="16"/>
  <c r="G20" i="16"/>
  <c r="W28" i="16"/>
  <c r="G24" i="16"/>
  <c r="V28" i="16"/>
  <c r="G28" i="16"/>
  <c r="X28" i="16"/>
  <c r="R24" i="16"/>
  <c r="R25" i="16" s="1"/>
  <c r="T28" i="16"/>
  <c r="G22" i="16"/>
  <c r="AB24" i="16"/>
  <c r="AB25" i="16" s="1"/>
  <c r="V26" i="16"/>
  <c r="V27" i="16" s="1"/>
  <c r="S22" i="16"/>
  <c r="S23" i="16" s="1"/>
  <c r="Q28" i="16"/>
  <c r="AB28" i="16"/>
  <c r="AA20" i="16"/>
  <c r="AA21" i="16" s="1"/>
  <c r="R26" i="16"/>
  <c r="R27" i="16" s="1"/>
  <c r="S26" i="16"/>
  <c r="S27" i="16" s="1"/>
  <c r="AB22" i="16"/>
  <c r="AB23" i="16" s="1"/>
  <c r="U22" i="16"/>
  <c r="U23" i="16" s="1"/>
  <c r="AA24" i="16"/>
  <c r="AA25" i="16" s="1"/>
  <c r="AC26" i="16"/>
  <c r="AC27" i="16" s="1"/>
  <c r="Y24" i="16"/>
  <c r="Y25" i="16" s="1"/>
  <c r="Q26" i="16"/>
  <c r="Q27" i="16" s="1"/>
  <c r="V20" i="16"/>
  <c r="V21" i="16" s="1"/>
  <c r="Z26" i="16"/>
  <c r="Z27" i="16" s="1"/>
  <c r="S20" i="16"/>
  <c r="S21" i="16" s="1"/>
  <c r="X22" i="16"/>
  <c r="X23" i="16" s="1"/>
  <c r="Q22" i="16"/>
  <c r="Q23" i="16" s="1"/>
  <c r="Q20" i="16"/>
  <c r="Q21" i="16" s="1"/>
  <c r="R20" i="16"/>
  <c r="R21" i="16" s="1"/>
  <c r="P20" i="16"/>
  <c r="AC20" i="16"/>
  <c r="AC21" i="16" s="1"/>
  <c r="R22" i="16"/>
  <c r="R23" i="16" s="1"/>
  <c r="AA26" i="16"/>
  <c r="AA27" i="16" s="1"/>
  <c r="AD20" i="16"/>
  <c r="AD21" i="16" s="1"/>
  <c r="AD24" i="16"/>
  <c r="AD25" i="16" s="1"/>
  <c r="V22" i="16"/>
  <c r="V23" i="16" s="1"/>
  <c r="Z22" i="16"/>
  <c r="Z23" i="16" s="1"/>
  <c r="Y20" i="16"/>
  <c r="Y21" i="16" s="1"/>
  <c r="T24" i="16"/>
  <c r="T25" i="16" s="1"/>
  <c r="AC24" i="16"/>
  <c r="AC25" i="16" s="1"/>
  <c r="U26" i="16"/>
  <c r="U27" i="16" s="1"/>
  <c r="Z24" i="16"/>
  <c r="Z25" i="16" s="1"/>
  <c r="AB26" i="16"/>
  <c r="AB27" i="16" s="1"/>
  <c r="AA28" i="16"/>
  <c r="AD26" i="16"/>
  <c r="AD27" i="16" s="1"/>
  <c r="P28" i="16"/>
  <c r="Q24" i="16"/>
  <c r="Q25" i="16" s="1"/>
  <c r="AC28" i="16"/>
  <c r="Y26" i="16"/>
  <c r="Y27" i="16" s="1"/>
  <c r="P22" i="16"/>
  <c r="R28" i="16"/>
  <c r="X20" i="16"/>
  <c r="X21" i="16" s="1"/>
  <c r="X24" i="16"/>
  <c r="X25" i="16" s="1"/>
  <c r="S28" i="16"/>
  <c r="W26" i="16"/>
  <c r="W27" i="16" s="1"/>
  <c r="U28" i="16"/>
  <c r="Z20" i="16"/>
  <c r="Z21" i="16" s="1"/>
  <c r="Y28" i="16"/>
  <c r="T22" i="16"/>
  <c r="T23" i="16" s="1"/>
  <c r="T26" i="16"/>
  <c r="T27" i="16" s="1"/>
  <c r="AB20" i="16"/>
  <c r="AB21" i="16" s="1"/>
  <c r="S24" i="16"/>
  <c r="S25" i="16" s="1"/>
  <c r="U24" i="16"/>
  <c r="U25" i="16" s="1"/>
  <c r="P26" i="16"/>
  <c r="AA22" i="16"/>
  <c r="AA23" i="16" s="1"/>
  <c r="W22" i="16"/>
  <c r="W23" i="16" s="1"/>
  <c r="V24" i="16"/>
  <c r="V25" i="16" s="1"/>
  <c r="AD28" i="16"/>
  <c r="W20" i="16"/>
  <c r="W21" i="16" s="1"/>
  <c r="Z28" i="16"/>
  <c r="AC22" i="16"/>
  <c r="AC23" i="16" s="1"/>
  <c r="T20" i="16"/>
  <c r="T21" i="16" s="1"/>
  <c r="X26" i="16"/>
  <c r="X27" i="16" s="1"/>
  <c r="U20" i="16"/>
  <c r="U21" i="16" s="1"/>
  <c r="W24" i="16"/>
  <c r="W25" i="16" s="1"/>
  <c r="Y22" i="16"/>
  <c r="Y23" i="16" s="1"/>
  <c r="AD22" i="16"/>
  <c r="AD23" i="16" s="1"/>
  <c r="P24" i="16"/>
  <c r="I47" i="12"/>
  <c r="D48" i="12"/>
  <c r="H47" i="12"/>
  <c r="C48" i="12"/>
  <c r="F47" i="12"/>
  <c r="E47" i="12"/>
  <c r="D47" i="12"/>
  <c r="J47" i="12"/>
  <c r="K47" i="12"/>
  <c r="G47" i="12"/>
  <c r="F30" i="11"/>
  <c r="K5" i="11"/>
  <c r="H24" i="9"/>
  <c r="H28" i="9"/>
  <c r="AE28" i="10"/>
  <c r="K5" i="7"/>
  <c r="F30" i="7"/>
  <c r="E30" i="15"/>
  <c r="K4" i="15"/>
  <c r="K4" i="12"/>
  <c r="E30" i="12"/>
  <c r="F30" i="12"/>
  <c r="K5" i="12"/>
  <c r="F30" i="8"/>
  <c r="K5" i="8"/>
  <c r="E30" i="11"/>
  <c r="K4" i="11"/>
  <c r="H22" i="9"/>
  <c r="G30" i="10"/>
  <c r="K7" i="10"/>
  <c r="K9" i="10" s="1"/>
  <c r="H20" i="10"/>
  <c r="D47" i="14"/>
  <c r="D48" i="14"/>
  <c r="H47" i="14"/>
  <c r="C48" i="14"/>
  <c r="K47" i="14"/>
  <c r="J47" i="14"/>
  <c r="I47" i="14"/>
  <c r="L47" i="14" s="1"/>
  <c r="F47" i="14"/>
  <c r="M47" i="14" s="1"/>
  <c r="E47" i="14"/>
  <c r="G47" i="14"/>
  <c r="P21" i="9"/>
  <c r="AE20" i="9"/>
  <c r="AE21" i="9" s="1"/>
  <c r="AE22" i="9"/>
  <c r="AE23" i="9" s="1"/>
  <c r="P23" i="9"/>
  <c r="H26" i="9"/>
  <c r="M48" i="10"/>
  <c r="L47" i="16"/>
  <c r="M48" i="9"/>
  <c r="P21" i="10"/>
  <c r="AE20" i="10"/>
  <c r="AE21" i="10" s="1"/>
  <c r="H22" i="10"/>
  <c r="E30" i="14"/>
  <c r="K4" i="14"/>
  <c r="J48" i="13"/>
  <c r="I48" i="13"/>
  <c r="H48" i="13"/>
  <c r="F48" i="13"/>
  <c r="E48" i="13"/>
  <c r="K48" i="13"/>
  <c r="G48" i="13"/>
  <c r="T26" i="13"/>
  <c r="T27" i="13" s="1"/>
  <c r="G26" i="13"/>
  <c r="G24" i="13"/>
  <c r="AB28" i="13"/>
  <c r="AC26" i="13"/>
  <c r="AC27" i="13" s="1"/>
  <c r="Q28" i="13"/>
  <c r="S22" i="13"/>
  <c r="S23" i="13" s="1"/>
  <c r="P24" i="13"/>
  <c r="P26" i="13"/>
  <c r="S28" i="13"/>
  <c r="Z28" i="13"/>
  <c r="R20" i="13"/>
  <c r="R21" i="13" s="1"/>
  <c r="Q24" i="13"/>
  <c r="Q25" i="13" s="1"/>
  <c r="T24" i="13"/>
  <c r="T25" i="13" s="1"/>
  <c r="T22" i="13"/>
  <c r="T23" i="13" s="1"/>
  <c r="Q26" i="13"/>
  <c r="Q27" i="13" s="1"/>
  <c r="U22" i="13"/>
  <c r="U23" i="13" s="1"/>
  <c r="Q22" i="13"/>
  <c r="Q23" i="13" s="1"/>
  <c r="AA28" i="13"/>
  <c r="Z26" i="13"/>
  <c r="Z27" i="13" s="1"/>
  <c r="AC22" i="13"/>
  <c r="AC23" i="13" s="1"/>
  <c r="S26" i="13"/>
  <c r="S27" i="13" s="1"/>
  <c r="Z20" i="13"/>
  <c r="Z21" i="13" s="1"/>
  <c r="AA26" i="13"/>
  <c r="AA27" i="13" s="1"/>
  <c r="X22" i="13"/>
  <c r="X23" i="13" s="1"/>
  <c r="AC20" i="13"/>
  <c r="AC21" i="13" s="1"/>
  <c r="W20" i="13"/>
  <c r="W21" i="13" s="1"/>
  <c r="Y26" i="13"/>
  <c r="Y27" i="13" s="1"/>
  <c r="V24" i="13"/>
  <c r="V25" i="13" s="1"/>
  <c r="AB20" i="13"/>
  <c r="AB21" i="13" s="1"/>
  <c r="X20" i="13"/>
  <c r="X21" i="13" s="1"/>
  <c r="S24" i="13"/>
  <c r="S25" i="13" s="1"/>
  <c r="U28" i="13"/>
  <c r="AC24" i="13"/>
  <c r="AC25" i="13" s="1"/>
  <c r="AC28" i="13"/>
  <c r="Y28" i="13"/>
  <c r="R28" i="13"/>
  <c r="W26" i="13"/>
  <c r="W27" i="13" s="1"/>
  <c r="AA24" i="13"/>
  <c r="AA25" i="13" s="1"/>
  <c r="Y22" i="13"/>
  <c r="Y23" i="13" s="1"/>
  <c r="AA20" i="13"/>
  <c r="AA21" i="13" s="1"/>
  <c r="S20" i="13"/>
  <c r="S21" i="13" s="1"/>
  <c r="Q20" i="13"/>
  <c r="Q21" i="13" s="1"/>
  <c r="X24" i="13"/>
  <c r="X25" i="13" s="1"/>
  <c r="T28" i="13"/>
  <c r="Y20" i="13"/>
  <c r="Y21" i="13" s="1"/>
  <c r="AD24" i="13"/>
  <c r="AD25" i="13" s="1"/>
  <c r="W22" i="13"/>
  <c r="W23" i="13" s="1"/>
  <c r="Z24" i="13"/>
  <c r="Z25" i="13" s="1"/>
  <c r="AD28" i="13"/>
  <c r="AA22" i="13"/>
  <c r="AA23" i="13" s="1"/>
  <c r="W28" i="13"/>
  <c r="V26" i="13"/>
  <c r="V27" i="13" s="1"/>
  <c r="Y24" i="13"/>
  <c r="Y25" i="13" s="1"/>
  <c r="X26" i="13"/>
  <c r="X27" i="13" s="1"/>
  <c r="AD26" i="13"/>
  <c r="AD27" i="13" s="1"/>
  <c r="T20" i="13"/>
  <c r="T21" i="13" s="1"/>
  <c r="R26" i="13"/>
  <c r="R27" i="13" s="1"/>
  <c r="G28" i="13"/>
  <c r="V28" i="13"/>
  <c r="U20" i="13"/>
  <c r="U21" i="13" s="1"/>
  <c r="G22" i="13"/>
  <c r="R22" i="13"/>
  <c r="R23" i="13" s="1"/>
  <c r="Z22" i="13"/>
  <c r="Z23" i="13" s="1"/>
  <c r="P20" i="13"/>
  <c r="AB26" i="13"/>
  <c r="AB27" i="13" s="1"/>
  <c r="U24" i="13"/>
  <c r="U25" i="13" s="1"/>
  <c r="U26" i="13"/>
  <c r="U27" i="13" s="1"/>
  <c r="V20" i="13"/>
  <c r="V21" i="13" s="1"/>
  <c r="AD20" i="13"/>
  <c r="AD21" i="13" s="1"/>
  <c r="AB22" i="13"/>
  <c r="AB23" i="13" s="1"/>
  <c r="W24" i="13"/>
  <c r="W25" i="13" s="1"/>
  <c r="P28" i="13"/>
  <c r="AB24" i="13"/>
  <c r="AB25" i="13" s="1"/>
  <c r="P22" i="13"/>
  <c r="AD22" i="13"/>
  <c r="AD23" i="13" s="1"/>
  <c r="G20" i="13"/>
  <c r="V22" i="13"/>
  <c r="V23" i="13" s="1"/>
  <c r="X28" i="13"/>
  <c r="R24" i="13"/>
  <c r="R25" i="13" s="1"/>
  <c r="M47" i="13"/>
  <c r="P27" i="10"/>
  <c r="AE26" i="10"/>
  <c r="AE27" i="10" s="1"/>
  <c r="L48" i="10"/>
  <c r="F30" i="14"/>
  <c r="K5" i="14"/>
  <c r="E47" i="15"/>
  <c r="D47" i="15"/>
  <c r="K47" i="15"/>
  <c r="J47" i="15"/>
  <c r="D48" i="15"/>
  <c r="H47" i="15"/>
  <c r="C48" i="15"/>
  <c r="I47" i="15"/>
  <c r="L47" i="15" s="1"/>
  <c r="F47" i="15"/>
  <c r="G47" i="15"/>
  <c r="E47" i="8"/>
  <c r="D47" i="8"/>
  <c r="K47" i="8"/>
  <c r="J47" i="8"/>
  <c r="I47" i="8"/>
  <c r="D48" i="8"/>
  <c r="H47" i="8"/>
  <c r="F47" i="8"/>
  <c r="C48" i="8"/>
  <c r="G47" i="8"/>
  <c r="P27" i="9"/>
  <c r="AE26" i="9"/>
  <c r="AE27" i="9" s="1"/>
  <c r="P25" i="9"/>
  <c r="AE24" i="9"/>
  <c r="AE25" i="9" s="1"/>
  <c r="AE24" i="10"/>
  <c r="AE25" i="10" s="1"/>
  <c r="P25" i="10"/>
  <c r="H24" i="10"/>
  <c r="E30" i="8"/>
  <c r="K4" i="8"/>
  <c r="K7" i="9"/>
  <c r="K9" i="9" s="1"/>
  <c r="G30" i="9"/>
  <c r="H20" i="9"/>
  <c r="H30" i="9" s="1"/>
  <c r="L48" i="9"/>
  <c r="P25" i="13" l="1"/>
  <c r="AE24" i="13"/>
  <c r="AE25" i="13" s="1"/>
  <c r="M47" i="12"/>
  <c r="H28" i="16"/>
  <c r="I48" i="8"/>
  <c r="H48" i="8"/>
  <c r="F48" i="8"/>
  <c r="E48" i="8"/>
  <c r="J48" i="8"/>
  <c r="K48" i="8"/>
  <c r="G48" i="8"/>
  <c r="G24" i="8"/>
  <c r="G26" i="8"/>
  <c r="G22" i="8"/>
  <c r="AD22" i="8"/>
  <c r="AD23" i="8" s="1"/>
  <c r="R22" i="8"/>
  <c r="R23" i="8" s="1"/>
  <c r="Z24" i="8"/>
  <c r="Z25" i="8" s="1"/>
  <c r="Y26" i="8"/>
  <c r="Y27" i="8" s="1"/>
  <c r="AD24" i="8"/>
  <c r="AD25" i="8" s="1"/>
  <c r="P26" i="8"/>
  <c r="AA24" i="8"/>
  <c r="AA25" i="8" s="1"/>
  <c r="V24" i="8"/>
  <c r="V25" i="8" s="1"/>
  <c r="S22" i="8"/>
  <c r="S23" i="8" s="1"/>
  <c r="X24" i="8"/>
  <c r="X25" i="8" s="1"/>
  <c r="AC22" i="8"/>
  <c r="AC23" i="8" s="1"/>
  <c r="T20" i="8"/>
  <c r="T21" i="8" s="1"/>
  <c r="U22" i="8"/>
  <c r="U23" i="8" s="1"/>
  <c r="P24" i="8"/>
  <c r="Y28" i="8"/>
  <c r="Y20" i="8"/>
  <c r="Y21" i="8" s="1"/>
  <c r="T24" i="8"/>
  <c r="T25" i="8" s="1"/>
  <c r="G28" i="8"/>
  <c r="X28" i="8"/>
  <c r="V26" i="8"/>
  <c r="V27" i="8" s="1"/>
  <c r="U26" i="8"/>
  <c r="U27" i="8" s="1"/>
  <c r="Z20" i="8"/>
  <c r="Z21" i="8" s="1"/>
  <c r="AA20" i="8"/>
  <c r="AA21" i="8" s="1"/>
  <c r="W20" i="8"/>
  <c r="W21" i="8" s="1"/>
  <c r="W26" i="8"/>
  <c r="W27" i="8" s="1"/>
  <c r="Z28" i="8"/>
  <c r="W24" i="8"/>
  <c r="W25" i="8" s="1"/>
  <c r="U24" i="8"/>
  <c r="U25" i="8" s="1"/>
  <c r="Z22" i="8"/>
  <c r="Z23" i="8" s="1"/>
  <c r="U28" i="8"/>
  <c r="W22" i="8"/>
  <c r="W23" i="8" s="1"/>
  <c r="AB20" i="8"/>
  <c r="AB21" i="8" s="1"/>
  <c r="W28" i="8"/>
  <c r="V20" i="8"/>
  <c r="V21" i="8" s="1"/>
  <c r="S20" i="8"/>
  <c r="S21" i="8" s="1"/>
  <c r="P20" i="8"/>
  <c r="AC26" i="8"/>
  <c r="AC27" i="8" s="1"/>
  <c r="V28" i="8"/>
  <c r="AC28" i="8"/>
  <c r="AB22" i="8"/>
  <c r="AB23" i="8" s="1"/>
  <c r="S24" i="8"/>
  <c r="S25" i="8" s="1"/>
  <c r="U20" i="8"/>
  <c r="U21" i="8" s="1"/>
  <c r="Q20" i="8"/>
  <c r="Q21" i="8" s="1"/>
  <c r="AD26" i="8"/>
  <c r="AD27" i="8" s="1"/>
  <c r="AA26" i="8"/>
  <c r="AA27" i="8" s="1"/>
  <c r="Q24" i="8"/>
  <c r="Q25" i="8" s="1"/>
  <c r="R20" i="8"/>
  <c r="R21" i="8" s="1"/>
  <c r="T22" i="8"/>
  <c r="T23" i="8" s="1"/>
  <c r="AC24" i="8"/>
  <c r="AC25" i="8" s="1"/>
  <c r="AD20" i="8"/>
  <c r="AD21" i="8" s="1"/>
  <c r="X26" i="8"/>
  <c r="X27" i="8" s="1"/>
  <c r="AB26" i="8"/>
  <c r="AB27" i="8" s="1"/>
  <c r="Y22" i="8"/>
  <c r="Y23" i="8" s="1"/>
  <c r="Y24" i="8"/>
  <c r="Y25" i="8" s="1"/>
  <c r="R28" i="8"/>
  <c r="AA28" i="8"/>
  <c r="T28" i="8"/>
  <c r="AB28" i="8"/>
  <c r="R24" i="8"/>
  <c r="R25" i="8" s="1"/>
  <c r="V22" i="8"/>
  <c r="V23" i="8" s="1"/>
  <c r="R26" i="8"/>
  <c r="R27" i="8" s="1"/>
  <c r="X20" i="8"/>
  <c r="X21" i="8" s="1"/>
  <c r="T26" i="8"/>
  <c r="T27" i="8" s="1"/>
  <c r="AC20" i="8"/>
  <c r="AC21" i="8" s="1"/>
  <c r="S28" i="8"/>
  <c r="Q28" i="8"/>
  <c r="X22" i="8"/>
  <c r="X23" i="8" s="1"/>
  <c r="AB24" i="8"/>
  <c r="AB25" i="8" s="1"/>
  <c r="Q26" i="8"/>
  <c r="Q27" i="8" s="1"/>
  <c r="P28" i="8"/>
  <c r="P22" i="8"/>
  <c r="S26" i="8"/>
  <c r="S27" i="8" s="1"/>
  <c r="Z26" i="8"/>
  <c r="Z27" i="8" s="1"/>
  <c r="Q22" i="8"/>
  <c r="Q23" i="8" s="1"/>
  <c r="AD28" i="8"/>
  <c r="AA22" i="8"/>
  <c r="AA23" i="8" s="1"/>
  <c r="G20" i="8"/>
  <c r="H22" i="13"/>
  <c r="E48" i="12"/>
  <c r="K48" i="12"/>
  <c r="J48" i="12"/>
  <c r="I48" i="12"/>
  <c r="L48" i="12" s="1"/>
  <c r="H48" i="12"/>
  <c r="G48" i="12"/>
  <c r="F48" i="12"/>
  <c r="G28" i="12"/>
  <c r="R26" i="12"/>
  <c r="R27" i="12" s="1"/>
  <c r="W26" i="12"/>
  <c r="W27" i="12" s="1"/>
  <c r="G20" i="12"/>
  <c r="AB28" i="12"/>
  <c r="U28" i="12"/>
  <c r="R24" i="12"/>
  <c r="R25" i="12" s="1"/>
  <c r="AB22" i="12"/>
  <c r="AB23" i="12" s="1"/>
  <c r="U22" i="12"/>
  <c r="U23" i="12" s="1"/>
  <c r="AB20" i="12"/>
  <c r="AB21" i="12" s="1"/>
  <c r="V26" i="12"/>
  <c r="V27" i="12" s="1"/>
  <c r="V22" i="12"/>
  <c r="V23" i="12" s="1"/>
  <c r="G24" i="12"/>
  <c r="S28" i="12"/>
  <c r="P20" i="12"/>
  <c r="W22" i="12"/>
  <c r="W23" i="12" s="1"/>
  <c r="Q22" i="12"/>
  <c r="Q23" i="12" s="1"/>
  <c r="W28" i="12"/>
  <c r="S20" i="12"/>
  <c r="S21" i="12" s="1"/>
  <c r="AC28" i="12"/>
  <c r="AC22" i="12"/>
  <c r="AC23" i="12" s="1"/>
  <c r="T22" i="12"/>
  <c r="T23" i="12" s="1"/>
  <c r="P24" i="12"/>
  <c r="V24" i="12"/>
  <c r="V25" i="12" s="1"/>
  <c r="X20" i="12"/>
  <c r="X21" i="12" s="1"/>
  <c r="AB24" i="12"/>
  <c r="AB25" i="12" s="1"/>
  <c r="G22" i="12"/>
  <c r="X24" i="12"/>
  <c r="X25" i="12" s="1"/>
  <c r="T20" i="12"/>
  <c r="T21" i="12" s="1"/>
  <c r="W24" i="12"/>
  <c r="W25" i="12" s="1"/>
  <c r="Y26" i="12"/>
  <c r="Y27" i="12" s="1"/>
  <c r="Y20" i="12"/>
  <c r="Y21" i="12" s="1"/>
  <c r="AD28" i="12"/>
  <c r="S26" i="12"/>
  <c r="S27" i="12" s="1"/>
  <c r="Y22" i="12"/>
  <c r="Y23" i="12" s="1"/>
  <c r="Z28" i="12"/>
  <c r="AC20" i="12"/>
  <c r="AC21" i="12" s="1"/>
  <c r="R28" i="12"/>
  <c r="P28" i="12"/>
  <c r="T24" i="12"/>
  <c r="T25" i="12" s="1"/>
  <c r="AA24" i="12"/>
  <c r="AA25" i="12" s="1"/>
  <c r="R20" i="12"/>
  <c r="R21" i="12" s="1"/>
  <c r="AB26" i="12"/>
  <c r="AB27" i="12" s="1"/>
  <c r="T28" i="12"/>
  <c r="X26" i="12"/>
  <c r="X27" i="12" s="1"/>
  <c r="P22" i="12"/>
  <c r="Z24" i="12"/>
  <c r="Z25" i="12" s="1"/>
  <c r="S24" i="12"/>
  <c r="S25" i="12" s="1"/>
  <c r="AD20" i="12"/>
  <c r="AD21" i="12" s="1"/>
  <c r="AA22" i="12"/>
  <c r="AA23" i="12" s="1"/>
  <c r="AD24" i="12"/>
  <c r="AD25" i="12" s="1"/>
  <c r="S22" i="12"/>
  <c r="S23" i="12" s="1"/>
  <c r="Y24" i="12"/>
  <c r="Y25" i="12" s="1"/>
  <c r="P26" i="12"/>
  <c r="Y28" i="12"/>
  <c r="AA26" i="12"/>
  <c r="AA27" i="12" s="1"/>
  <c r="Z26" i="12"/>
  <c r="Z27" i="12" s="1"/>
  <c r="AC26" i="12"/>
  <c r="AC27" i="12" s="1"/>
  <c r="Z22" i="12"/>
  <c r="Z23" i="12" s="1"/>
  <c r="W20" i="12"/>
  <c r="W21" i="12" s="1"/>
  <c r="Z20" i="12"/>
  <c r="Z21" i="12" s="1"/>
  <c r="AD26" i="12"/>
  <c r="AD27" i="12" s="1"/>
  <c r="U26" i="12"/>
  <c r="U27" i="12" s="1"/>
  <c r="AC24" i="12"/>
  <c r="AC25" i="12" s="1"/>
  <c r="R22" i="12"/>
  <c r="R23" i="12" s="1"/>
  <c r="U20" i="12"/>
  <c r="U21" i="12" s="1"/>
  <c r="X28" i="12"/>
  <c r="V28" i="12"/>
  <c r="Q24" i="12"/>
  <c r="Q25" i="12" s="1"/>
  <c r="AA28" i="12"/>
  <c r="U24" i="12"/>
  <c r="U25" i="12" s="1"/>
  <c r="Q26" i="12"/>
  <c r="Q27" i="12" s="1"/>
  <c r="AD22" i="12"/>
  <c r="AD23" i="12" s="1"/>
  <c r="AA20" i="12"/>
  <c r="AA21" i="12" s="1"/>
  <c r="V20" i="12"/>
  <c r="V21" i="12" s="1"/>
  <c r="T26" i="12"/>
  <c r="T27" i="12" s="1"/>
  <c r="Q20" i="12"/>
  <c r="Q21" i="12" s="1"/>
  <c r="X22" i="12"/>
  <c r="X23" i="12" s="1"/>
  <c r="Q28" i="12"/>
  <c r="G26" i="12"/>
  <c r="H48" i="11"/>
  <c r="F48" i="11"/>
  <c r="M48" i="11" s="1"/>
  <c r="E48" i="11"/>
  <c r="K48" i="11"/>
  <c r="J48" i="11"/>
  <c r="I48" i="11"/>
  <c r="G48" i="11"/>
  <c r="G24" i="11"/>
  <c r="T28" i="11"/>
  <c r="U26" i="11"/>
  <c r="U27" i="11" s="1"/>
  <c r="AA26" i="11"/>
  <c r="AA27" i="11" s="1"/>
  <c r="S26" i="11"/>
  <c r="S27" i="11" s="1"/>
  <c r="R24" i="11"/>
  <c r="R25" i="11" s="1"/>
  <c r="T26" i="11"/>
  <c r="T27" i="11" s="1"/>
  <c r="Y26" i="11"/>
  <c r="Y27" i="11" s="1"/>
  <c r="X22" i="11"/>
  <c r="X23" i="11" s="1"/>
  <c r="AB20" i="11"/>
  <c r="AB21" i="11" s="1"/>
  <c r="AC28" i="11"/>
  <c r="Q22" i="11"/>
  <c r="Q23" i="11" s="1"/>
  <c r="V26" i="11"/>
  <c r="V27" i="11" s="1"/>
  <c r="P22" i="11"/>
  <c r="W24" i="11"/>
  <c r="W25" i="11" s="1"/>
  <c r="X28" i="11"/>
  <c r="R28" i="11"/>
  <c r="Z26" i="11"/>
  <c r="Z27" i="11" s="1"/>
  <c r="R20" i="11"/>
  <c r="R21" i="11" s="1"/>
  <c r="X20" i="11"/>
  <c r="X21" i="11" s="1"/>
  <c r="Y28" i="11"/>
  <c r="Q26" i="11"/>
  <c r="Q27" i="11" s="1"/>
  <c r="G20" i="11"/>
  <c r="W20" i="11"/>
  <c r="W21" i="11" s="1"/>
  <c r="V22" i="11"/>
  <c r="V23" i="11" s="1"/>
  <c r="AC20" i="11"/>
  <c r="AC21" i="11" s="1"/>
  <c r="AB22" i="11"/>
  <c r="AB23" i="11" s="1"/>
  <c r="G28" i="11"/>
  <c r="W22" i="11"/>
  <c r="W23" i="11" s="1"/>
  <c r="AC22" i="11"/>
  <c r="AC23" i="11" s="1"/>
  <c r="G26" i="11"/>
  <c r="U28" i="11"/>
  <c r="AD26" i="11"/>
  <c r="AD27" i="11" s="1"/>
  <c r="R22" i="11"/>
  <c r="R23" i="11" s="1"/>
  <c r="P20" i="11"/>
  <c r="AA22" i="11"/>
  <c r="AA23" i="11" s="1"/>
  <c r="Q20" i="11"/>
  <c r="Q21" i="11" s="1"/>
  <c r="Z28" i="11"/>
  <c r="Z20" i="11"/>
  <c r="Z21" i="11" s="1"/>
  <c r="X26" i="11"/>
  <c r="X27" i="11" s="1"/>
  <c r="T24" i="11"/>
  <c r="T25" i="11" s="1"/>
  <c r="T20" i="11"/>
  <c r="T21" i="11" s="1"/>
  <c r="AD20" i="11"/>
  <c r="AD21" i="11" s="1"/>
  <c r="G22" i="11"/>
  <c r="AD24" i="11"/>
  <c r="AD25" i="11" s="1"/>
  <c r="P26" i="11"/>
  <c r="AB24" i="11"/>
  <c r="AB25" i="11" s="1"/>
  <c r="X24" i="11"/>
  <c r="X25" i="11" s="1"/>
  <c r="AA24" i="11"/>
  <c r="AA25" i="11" s="1"/>
  <c r="Z24" i="11"/>
  <c r="Z25" i="11" s="1"/>
  <c r="T22" i="11"/>
  <c r="T23" i="11" s="1"/>
  <c r="S28" i="11"/>
  <c r="AC24" i="11"/>
  <c r="AC25" i="11" s="1"/>
  <c r="P28" i="11"/>
  <c r="Z22" i="11"/>
  <c r="Z23" i="11" s="1"/>
  <c r="AD22" i="11"/>
  <c r="AD23" i="11" s="1"/>
  <c r="AA20" i="11"/>
  <c r="AA21" i="11" s="1"/>
  <c r="Q24" i="11"/>
  <c r="Q25" i="11" s="1"/>
  <c r="AA28" i="11"/>
  <c r="W26" i="11"/>
  <c r="W27" i="11" s="1"/>
  <c r="Y22" i="11"/>
  <c r="Y23" i="11" s="1"/>
  <c r="R26" i="11"/>
  <c r="R27" i="11" s="1"/>
  <c r="S24" i="11"/>
  <c r="S25" i="11" s="1"/>
  <c r="Q28" i="11"/>
  <c r="AB26" i="11"/>
  <c r="AB27" i="11" s="1"/>
  <c r="AC26" i="11"/>
  <c r="AC27" i="11" s="1"/>
  <c r="W28" i="11"/>
  <c r="V24" i="11"/>
  <c r="V25" i="11" s="1"/>
  <c r="P24" i="11"/>
  <c r="V20" i="11"/>
  <c r="V21" i="11" s="1"/>
  <c r="V28" i="11"/>
  <c r="U22" i="11"/>
  <c r="U23" i="11" s="1"/>
  <c r="U24" i="11"/>
  <c r="U25" i="11" s="1"/>
  <c r="S22" i="11"/>
  <c r="S23" i="11" s="1"/>
  <c r="Y24" i="11"/>
  <c r="Y25" i="11" s="1"/>
  <c r="AD28" i="11"/>
  <c r="Y20" i="11"/>
  <c r="Y21" i="11" s="1"/>
  <c r="AB28" i="11"/>
  <c r="S20" i="11"/>
  <c r="S21" i="11" s="1"/>
  <c r="U20" i="11"/>
  <c r="U21" i="11" s="1"/>
  <c r="I48" i="15"/>
  <c r="L48" i="15" s="1"/>
  <c r="H48" i="15"/>
  <c r="G48" i="15"/>
  <c r="F48" i="15"/>
  <c r="K48" i="15"/>
  <c r="J48" i="15"/>
  <c r="E48" i="15"/>
  <c r="G26" i="15"/>
  <c r="G24" i="15"/>
  <c r="AB28" i="15"/>
  <c r="R22" i="15"/>
  <c r="R23" i="15" s="1"/>
  <c r="Z26" i="15"/>
  <c r="Z27" i="15" s="1"/>
  <c r="AA28" i="15"/>
  <c r="W22" i="15"/>
  <c r="W23" i="15" s="1"/>
  <c r="P22" i="15"/>
  <c r="AC24" i="15"/>
  <c r="AC25" i="15" s="1"/>
  <c r="Y24" i="15"/>
  <c r="Y25" i="15" s="1"/>
  <c r="P26" i="15"/>
  <c r="AB24" i="15"/>
  <c r="AB25" i="15" s="1"/>
  <c r="U20" i="15"/>
  <c r="U21" i="15" s="1"/>
  <c r="Z28" i="15"/>
  <c r="U26" i="15"/>
  <c r="U27" i="15" s="1"/>
  <c r="T26" i="15"/>
  <c r="T27" i="15" s="1"/>
  <c r="AC26" i="15"/>
  <c r="AC27" i="15" s="1"/>
  <c r="S24" i="15"/>
  <c r="S25" i="15" s="1"/>
  <c r="AC22" i="15"/>
  <c r="AC23" i="15" s="1"/>
  <c r="U24" i="15"/>
  <c r="U25" i="15" s="1"/>
  <c r="Q26" i="15"/>
  <c r="Q27" i="15" s="1"/>
  <c r="S20" i="15"/>
  <c r="S21" i="15" s="1"/>
  <c r="AC20" i="15"/>
  <c r="AC21" i="15" s="1"/>
  <c r="V28" i="15"/>
  <c r="U28" i="15"/>
  <c r="Q20" i="15"/>
  <c r="Q21" i="15" s="1"/>
  <c r="U22" i="15"/>
  <c r="U23" i="15" s="1"/>
  <c r="Q22" i="15"/>
  <c r="Q23" i="15" s="1"/>
  <c r="S26" i="15"/>
  <c r="S27" i="15" s="1"/>
  <c r="S22" i="15"/>
  <c r="S23" i="15" s="1"/>
  <c r="R20" i="15"/>
  <c r="R21" i="15" s="1"/>
  <c r="R28" i="15"/>
  <c r="Y22" i="15"/>
  <c r="Y23" i="15" s="1"/>
  <c r="X20" i="15"/>
  <c r="X21" i="15" s="1"/>
  <c r="AD28" i="15"/>
  <c r="Y20" i="15"/>
  <c r="Y21" i="15" s="1"/>
  <c r="Y28" i="15"/>
  <c r="G28" i="15"/>
  <c r="X26" i="15"/>
  <c r="X27" i="15" s="1"/>
  <c r="V26" i="15"/>
  <c r="V27" i="15" s="1"/>
  <c r="W26" i="15"/>
  <c r="W27" i="15" s="1"/>
  <c r="Q24" i="15"/>
  <c r="Q25" i="15" s="1"/>
  <c r="X22" i="15"/>
  <c r="X23" i="15" s="1"/>
  <c r="V22" i="15"/>
  <c r="V23" i="15" s="1"/>
  <c r="V24" i="15"/>
  <c r="V25" i="15" s="1"/>
  <c r="AB20" i="15"/>
  <c r="AB21" i="15" s="1"/>
  <c r="T28" i="15"/>
  <c r="R26" i="15"/>
  <c r="R27" i="15" s="1"/>
  <c r="Z22" i="15"/>
  <c r="Z23" i="15" s="1"/>
  <c r="AD24" i="15"/>
  <c r="AD25" i="15" s="1"/>
  <c r="Z24" i="15"/>
  <c r="Z25" i="15" s="1"/>
  <c r="X24" i="15"/>
  <c r="X25" i="15" s="1"/>
  <c r="T20" i="15"/>
  <c r="T21" i="15" s="1"/>
  <c r="AB26" i="15"/>
  <c r="AB27" i="15" s="1"/>
  <c r="G20" i="15"/>
  <c r="P28" i="15"/>
  <c r="AA22" i="15"/>
  <c r="AA23" i="15" s="1"/>
  <c r="AB22" i="15"/>
  <c r="AB23" i="15" s="1"/>
  <c r="W24" i="15"/>
  <c r="W25" i="15" s="1"/>
  <c r="R24" i="15"/>
  <c r="R25" i="15" s="1"/>
  <c r="AA24" i="15"/>
  <c r="AA25" i="15" s="1"/>
  <c r="AD22" i="15"/>
  <c r="AD23" i="15" s="1"/>
  <c r="P24" i="15"/>
  <c r="Y26" i="15"/>
  <c r="Y27" i="15" s="1"/>
  <c r="Z20" i="15"/>
  <c r="Z21" i="15" s="1"/>
  <c r="S28" i="15"/>
  <c r="X28" i="15"/>
  <c r="G22" i="15"/>
  <c r="V20" i="15"/>
  <c r="V21" i="15" s="1"/>
  <c r="W20" i="15"/>
  <c r="W21" i="15" s="1"/>
  <c r="P20" i="15"/>
  <c r="AC28" i="15"/>
  <c r="W28" i="15"/>
  <c r="AD20" i="15"/>
  <c r="AD21" i="15" s="1"/>
  <c r="Q28" i="15"/>
  <c r="T24" i="15"/>
  <c r="T25" i="15" s="1"/>
  <c r="AA20" i="15"/>
  <c r="AA21" i="15" s="1"/>
  <c r="AD26" i="15"/>
  <c r="AD27" i="15" s="1"/>
  <c r="T22" i="15"/>
  <c r="T23" i="15" s="1"/>
  <c r="AA26" i="15"/>
  <c r="AA27" i="15" s="1"/>
  <c r="M47" i="8"/>
  <c r="K7" i="13"/>
  <c r="K9" i="13" s="1"/>
  <c r="G30" i="13"/>
  <c r="H20" i="13"/>
  <c r="M48" i="13"/>
  <c r="H30" i="10"/>
  <c r="P23" i="16"/>
  <c r="AE22" i="16"/>
  <c r="AE23" i="16" s="1"/>
  <c r="H24" i="16"/>
  <c r="E48" i="7"/>
  <c r="K48" i="7"/>
  <c r="J48" i="7"/>
  <c r="I48" i="7"/>
  <c r="H48" i="7"/>
  <c r="F48" i="7"/>
  <c r="G48" i="7"/>
  <c r="W22" i="7"/>
  <c r="W23" i="7" s="1"/>
  <c r="AB26" i="7"/>
  <c r="AB27" i="7" s="1"/>
  <c r="AB24" i="7"/>
  <c r="AB25" i="7" s="1"/>
  <c r="X22" i="7"/>
  <c r="X23" i="7" s="1"/>
  <c r="P20" i="7"/>
  <c r="AD26" i="7"/>
  <c r="AD27" i="7" s="1"/>
  <c r="AA26" i="7"/>
  <c r="AA27" i="7" s="1"/>
  <c r="R22" i="7"/>
  <c r="R23" i="7" s="1"/>
  <c r="AD22" i="7"/>
  <c r="AD23" i="7" s="1"/>
  <c r="V24" i="7"/>
  <c r="V25" i="7" s="1"/>
  <c r="T28" i="7"/>
  <c r="Y26" i="7"/>
  <c r="Y27" i="7" s="1"/>
  <c r="G28" i="7"/>
  <c r="V26" i="7"/>
  <c r="V27" i="7" s="1"/>
  <c r="U24" i="7"/>
  <c r="U25" i="7" s="1"/>
  <c r="AC28" i="7"/>
  <c r="Y22" i="7"/>
  <c r="Y23" i="7" s="1"/>
  <c r="S24" i="7"/>
  <c r="S25" i="7" s="1"/>
  <c r="S28" i="7"/>
  <c r="AA22" i="7"/>
  <c r="AA23" i="7" s="1"/>
  <c r="Q28" i="7"/>
  <c r="X20" i="7"/>
  <c r="X21" i="7" s="1"/>
  <c r="AD20" i="7"/>
  <c r="AD21" i="7" s="1"/>
  <c r="Y20" i="7"/>
  <c r="Y21" i="7" s="1"/>
  <c r="AC20" i="7"/>
  <c r="AC21" i="7" s="1"/>
  <c r="P26" i="7"/>
  <c r="AB22" i="7"/>
  <c r="AB23" i="7" s="1"/>
  <c r="V28" i="7"/>
  <c r="G22" i="7"/>
  <c r="V22" i="7"/>
  <c r="V23" i="7" s="1"/>
  <c r="S20" i="7"/>
  <c r="S21" i="7" s="1"/>
  <c r="R26" i="7"/>
  <c r="R27" i="7" s="1"/>
  <c r="W28" i="7"/>
  <c r="Z26" i="7"/>
  <c r="Z27" i="7" s="1"/>
  <c r="AA24" i="7"/>
  <c r="AA25" i="7" s="1"/>
  <c r="T20" i="7"/>
  <c r="T21" i="7" s="1"/>
  <c r="Q24" i="7"/>
  <c r="Q25" i="7" s="1"/>
  <c r="P24" i="7"/>
  <c r="Q20" i="7"/>
  <c r="Q21" i="7" s="1"/>
  <c r="Z28" i="7"/>
  <c r="T24" i="7"/>
  <c r="T25" i="7" s="1"/>
  <c r="X28" i="7"/>
  <c r="W26" i="7"/>
  <c r="W27" i="7" s="1"/>
  <c r="AB28" i="7"/>
  <c r="R28" i="7"/>
  <c r="U28" i="7"/>
  <c r="Q26" i="7"/>
  <c r="Q27" i="7" s="1"/>
  <c r="S22" i="7"/>
  <c r="S23" i="7" s="1"/>
  <c r="Y28" i="7"/>
  <c r="Z20" i="7"/>
  <c r="Z21" i="7" s="1"/>
  <c r="AD28" i="7"/>
  <c r="Y24" i="7"/>
  <c r="Y25" i="7" s="1"/>
  <c r="AB20" i="7"/>
  <c r="AB21" i="7" s="1"/>
  <c r="S26" i="7"/>
  <c r="S27" i="7" s="1"/>
  <c r="AD24" i="7"/>
  <c r="AD25" i="7" s="1"/>
  <c r="U22" i="7"/>
  <c r="U23" i="7" s="1"/>
  <c r="R24" i="7"/>
  <c r="R25" i="7" s="1"/>
  <c r="AA28" i="7"/>
  <c r="AC26" i="7"/>
  <c r="AC27" i="7" s="1"/>
  <c r="P28" i="7"/>
  <c r="W20" i="7"/>
  <c r="W21" i="7" s="1"/>
  <c r="T22" i="7"/>
  <c r="T23" i="7" s="1"/>
  <c r="AA20" i="7"/>
  <c r="AA21" i="7" s="1"/>
  <c r="X24" i="7"/>
  <c r="X25" i="7" s="1"/>
  <c r="G20" i="7"/>
  <c r="G24" i="7"/>
  <c r="W24" i="7"/>
  <c r="W25" i="7" s="1"/>
  <c r="Z24" i="7"/>
  <c r="Z25" i="7" s="1"/>
  <c r="V20" i="7"/>
  <c r="V21" i="7" s="1"/>
  <c r="T26" i="7"/>
  <c r="T27" i="7" s="1"/>
  <c r="AC22" i="7"/>
  <c r="AC23" i="7" s="1"/>
  <c r="U26" i="7"/>
  <c r="U27" i="7" s="1"/>
  <c r="G26" i="7"/>
  <c r="Z22" i="7"/>
  <c r="Z23" i="7" s="1"/>
  <c r="X26" i="7"/>
  <c r="X27" i="7" s="1"/>
  <c r="U20" i="7"/>
  <c r="U21" i="7" s="1"/>
  <c r="Q22" i="7"/>
  <c r="Q23" i="7" s="1"/>
  <c r="R20" i="7"/>
  <c r="R21" i="7" s="1"/>
  <c r="AC24" i="7"/>
  <c r="AC25" i="7" s="1"/>
  <c r="P22" i="7"/>
  <c r="P23" i="13"/>
  <c r="AE22" i="13"/>
  <c r="AE23" i="13" s="1"/>
  <c r="H28" i="13"/>
  <c r="H24" i="13"/>
  <c r="L48" i="13"/>
  <c r="L47" i="12"/>
  <c r="AE26" i="16"/>
  <c r="AE27" i="16" s="1"/>
  <c r="P27" i="16"/>
  <c r="H22" i="16"/>
  <c r="G30" i="16"/>
  <c r="K7" i="16"/>
  <c r="K9" i="16" s="1"/>
  <c r="H20" i="16"/>
  <c r="H30" i="16" s="1"/>
  <c r="L47" i="11"/>
  <c r="L47" i="8"/>
  <c r="M47" i="15"/>
  <c r="H26" i="13"/>
  <c r="H26" i="16"/>
  <c r="AE28" i="13"/>
  <c r="P21" i="13"/>
  <c r="AE20" i="13"/>
  <c r="AE21" i="13" s="1"/>
  <c r="AE26" i="13"/>
  <c r="AE27" i="13" s="1"/>
  <c r="P27" i="13"/>
  <c r="I48" i="14"/>
  <c r="L48" i="14" s="1"/>
  <c r="H48" i="14"/>
  <c r="K48" i="14"/>
  <c r="E48" i="14"/>
  <c r="J48" i="14"/>
  <c r="F48" i="14"/>
  <c r="G48" i="14"/>
  <c r="G24" i="14"/>
  <c r="Q22" i="14"/>
  <c r="Q23" i="14" s="1"/>
  <c r="AA20" i="14"/>
  <c r="AA21" i="14" s="1"/>
  <c r="U22" i="14"/>
  <c r="U23" i="14" s="1"/>
  <c r="X28" i="14"/>
  <c r="Z22" i="14"/>
  <c r="Z23" i="14" s="1"/>
  <c r="T26" i="14"/>
  <c r="T27" i="14" s="1"/>
  <c r="V24" i="14"/>
  <c r="V25" i="14" s="1"/>
  <c r="AB20" i="14"/>
  <c r="AB21" i="14" s="1"/>
  <c r="V28" i="14"/>
  <c r="Z26" i="14"/>
  <c r="Z27" i="14" s="1"/>
  <c r="Q20" i="14"/>
  <c r="Q21" i="14" s="1"/>
  <c r="S20" i="14"/>
  <c r="S21" i="14" s="1"/>
  <c r="X22" i="14"/>
  <c r="X23" i="14" s="1"/>
  <c r="U20" i="14"/>
  <c r="U21" i="14" s="1"/>
  <c r="V20" i="14"/>
  <c r="V21" i="14" s="1"/>
  <c r="S22" i="14"/>
  <c r="S23" i="14" s="1"/>
  <c r="G22" i="14"/>
  <c r="T20" i="14"/>
  <c r="T21" i="14" s="1"/>
  <c r="Z24" i="14"/>
  <c r="Z25" i="14" s="1"/>
  <c r="AA24" i="14"/>
  <c r="AA25" i="14" s="1"/>
  <c r="Q24" i="14"/>
  <c r="Q25" i="14" s="1"/>
  <c r="U24" i="14"/>
  <c r="U25" i="14" s="1"/>
  <c r="Q26" i="14"/>
  <c r="Q27" i="14" s="1"/>
  <c r="AC22" i="14"/>
  <c r="AC23" i="14" s="1"/>
  <c r="S26" i="14"/>
  <c r="S27" i="14" s="1"/>
  <c r="P28" i="14"/>
  <c r="S24" i="14"/>
  <c r="S25" i="14" s="1"/>
  <c r="G26" i="14"/>
  <c r="Z28" i="14"/>
  <c r="S28" i="14"/>
  <c r="Y22" i="14"/>
  <c r="Y23" i="14" s="1"/>
  <c r="Y28" i="14"/>
  <c r="P22" i="14"/>
  <c r="R20" i="14"/>
  <c r="R21" i="14" s="1"/>
  <c r="AD28" i="14"/>
  <c r="V26" i="14"/>
  <c r="V27" i="14" s="1"/>
  <c r="AC28" i="14"/>
  <c r="AC24" i="14"/>
  <c r="AC25" i="14" s="1"/>
  <c r="Y26" i="14"/>
  <c r="Y27" i="14" s="1"/>
  <c r="AD22" i="14"/>
  <c r="AD23" i="14" s="1"/>
  <c r="X26" i="14"/>
  <c r="X27" i="14" s="1"/>
  <c r="AA28" i="14"/>
  <c r="X20" i="14"/>
  <c r="X21" i="14" s="1"/>
  <c r="AA26" i="14"/>
  <c r="AA27" i="14" s="1"/>
  <c r="V22" i="14"/>
  <c r="V23" i="14" s="1"/>
  <c r="P26" i="14"/>
  <c r="AC20" i="14"/>
  <c r="AC21" i="14" s="1"/>
  <c r="T28" i="14"/>
  <c r="P20" i="14"/>
  <c r="AD20" i="14"/>
  <c r="AD21" i="14" s="1"/>
  <c r="G20" i="14"/>
  <c r="W26" i="14"/>
  <c r="W27" i="14" s="1"/>
  <c r="P24" i="14"/>
  <c r="W22" i="14"/>
  <c r="W23" i="14" s="1"/>
  <c r="AB22" i="14"/>
  <c r="AB23" i="14" s="1"/>
  <c r="X24" i="14"/>
  <c r="X25" i="14" s="1"/>
  <c r="R22" i="14"/>
  <c r="R23" i="14" s="1"/>
  <c r="Y20" i="14"/>
  <c r="Y21" i="14" s="1"/>
  <c r="AC26" i="14"/>
  <c r="AC27" i="14" s="1"/>
  <c r="U26" i="14"/>
  <c r="U27" i="14" s="1"/>
  <c r="W24" i="14"/>
  <c r="W25" i="14" s="1"/>
  <c r="R24" i="14"/>
  <c r="R25" i="14" s="1"/>
  <c r="AD24" i="14"/>
  <c r="AD25" i="14" s="1"/>
  <c r="G28" i="14"/>
  <c r="AB26" i="14"/>
  <c r="AB27" i="14" s="1"/>
  <c r="AB24" i="14"/>
  <c r="AB25" i="14" s="1"/>
  <c r="W20" i="14"/>
  <c r="W21" i="14" s="1"/>
  <c r="R26" i="14"/>
  <c r="R27" i="14" s="1"/>
  <c r="Q28" i="14"/>
  <c r="Z20" i="14"/>
  <c r="Z21" i="14" s="1"/>
  <c r="U28" i="14"/>
  <c r="W28" i="14"/>
  <c r="Y24" i="14"/>
  <c r="Y25" i="14" s="1"/>
  <c r="AD26" i="14"/>
  <c r="AD27" i="14" s="1"/>
  <c r="T22" i="14"/>
  <c r="T23" i="14" s="1"/>
  <c r="AA22" i="14"/>
  <c r="AA23" i="14" s="1"/>
  <c r="T24" i="14"/>
  <c r="T25" i="14" s="1"/>
  <c r="AB28" i="14"/>
  <c r="R28" i="14"/>
  <c r="AE24" i="16"/>
  <c r="AE25" i="16" s="1"/>
  <c r="P25" i="16"/>
  <c r="AE28" i="16"/>
  <c r="P21" i="16"/>
  <c r="AE20" i="16"/>
  <c r="AE21" i="16" s="1"/>
  <c r="M48" i="16"/>
  <c r="L47" i="7"/>
  <c r="M48" i="7" l="1"/>
  <c r="L48" i="7"/>
  <c r="H26" i="14"/>
  <c r="P23" i="7"/>
  <c r="AE22" i="7"/>
  <c r="AE23" i="7" s="1"/>
  <c r="H28" i="15"/>
  <c r="AE28" i="11"/>
  <c r="P27" i="11"/>
  <c r="AE26" i="11"/>
  <c r="AE27" i="11" s="1"/>
  <c r="P23" i="11"/>
  <c r="AE22" i="11"/>
  <c r="AE23" i="11" s="1"/>
  <c r="H24" i="12"/>
  <c r="P21" i="8"/>
  <c r="AE20" i="8"/>
  <c r="AE21" i="8" s="1"/>
  <c r="G30" i="14"/>
  <c r="K7" i="14"/>
  <c r="K9" i="14" s="1"/>
  <c r="H20" i="14"/>
  <c r="M48" i="15"/>
  <c r="AE24" i="11"/>
  <c r="AE25" i="11" s="1"/>
  <c r="P25" i="11"/>
  <c r="K7" i="12"/>
  <c r="K9" i="12" s="1"/>
  <c r="G30" i="12"/>
  <c r="H20" i="12"/>
  <c r="AE28" i="14"/>
  <c r="P25" i="7"/>
  <c r="AE24" i="7"/>
  <c r="AE25" i="7" s="1"/>
  <c r="H22" i="15"/>
  <c r="H22" i="11"/>
  <c r="H28" i="11"/>
  <c r="H22" i="12"/>
  <c r="H28" i="8"/>
  <c r="P21" i="14"/>
  <c r="AE20" i="14"/>
  <c r="AE21" i="14" s="1"/>
  <c r="P23" i="14"/>
  <c r="AE22" i="14"/>
  <c r="AE23" i="14" s="1"/>
  <c r="H22" i="14"/>
  <c r="H22" i="7"/>
  <c r="H28" i="7"/>
  <c r="AE20" i="7"/>
  <c r="AE21" i="7" s="1"/>
  <c r="P21" i="7"/>
  <c r="P27" i="15"/>
  <c r="AE26" i="15"/>
  <c r="AE27" i="15" s="1"/>
  <c r="P21" i="11"/>
  <c r="AE20" i="11"/>
  <c r="AE21" i="11" s="1"/>
  <c r="M48" i="8"/>
  <c r="H28" i="14"/>
  <c r="H24" i="14"/>
  <c r="AE28" i="7"/>
  <c r="H24" i="15"/>
  <c r="H28" i="12"/>
  <c r="H22" i="8"/>
  <c r="H26" i="15"/>
  <c r="H24" i="11"/>
  <c r="H26" i="12"/>
  <c r="M48" i="12"/>
  <c r="AE22" i="8"/>
  <c r="AE23" i="8" s="1"/>
  <c r="P23" i="8"/>
  <c r="H26" i="8"/>
  <c r="L48" i="8"/>
  <c r="P27" i="14"/>
  <c r="AE26" i="14"/>
  <c r="AE27" i="14" s="1"/>
  <c r="M48" i="14"/>
  <c r="H24" i="7"/>
  <c r="P27" i="7"/>
  <c r="AE26" i="7"/>
  <c r="AE27" i="7" s="1"/>
  <c r="AE28" i="15"/>
  <c r="P23" i="15"/>
  <c r="AE22" i="15"/>
  <c r="AE23" i="15" s="1"/>
  <c r="AE28" i="12"/>
  <c r="P25" i="12"/>
  <c r="AE24" i="12"/>
  <c r="AE25" i="12" s="1"/>
  <c r="AE20" i="12"/>
  <c r="AE21" i="12" s="1"/>
  <c r="P21" i="12"/>
  <c r="AE28" i="8"/>
  <c r="AE24" i="8"/>
  <c r="AE25" i="8" s="1"/>
  <c r="P25" i="8"/>
  <c r="P27" i="8"/>
  <c r="AE26" i="8"/>
  <c r="AE27" i="8" s="1"/>
  <c r="H24" i="8"/>
  <c r="AE24" i="14"/>
  <c r="AE25" i="14" s="1"/>
  <c r="P25" i="14"/>
  <c r="H26" i="7"/>
  <c r="K7" i="7"/>
  <c r="K9" i="7" s="1"/>
  <c r="G30" i="7"/>
  <c r="H20" i="7"/>
  <c r="H30" i="7" s="1"/>
  <c r="H30" i="13"/>
  <c r="P21" i="15"/>
  <c r="AE20" i="15"/>
  <c r="AE21" i="15" s="1"/>
  <c r="AE24" i="15"/>
  <c r="AE25" i="15" s="1"/>
  <c r="P25" i="15"/>
  <c r="K7" i="15"/>
  <c r="K9" i="15" s="1"/>
  <c r="G30" i="15"/>
  <c r="H20" i="15"/>
  <c r="H30" i="15" s="1"/>
  <c r="H26" i="11"/>
  <c r="K7" i="11"/>
  <c r="K9" i="11" s="1"/>
  <c r="G30" i="11"/>
  <c r="H20" i="11"/>
  <c r="L48" i="11"/>
  <c r="P27" i="12"/>
  <c r="AE26" i="12"/>
  <c r="AE27" i="12" s="1"/>
  <c r="P23" i="12"/>
  <c r="AE22" i="12"/>
  <c r="AE23" i="12" s="1"/>
  <c r="G30" i="8"/>
  <c r="K7" i="8"/>
  <c r="K9" i="8" s="1"/>
  <c r="H20" i="8"/>
  <c r="H30" i="8" s="1"/>
  <c r="H30" i="12" l="1"/>
  <c r="H30" i="11"/>
  <c r="H30" i="14"/>
</calcChain>
</file>

<file path=xl/sharedStrings.xml><?xml version="1.0" encoding="utf-8"?>
<sst xmlns="http://schemas.openxmlformats.org/spreadsheetml/2006/main" count="3475" uniqueCount="491">
  <si>
    <t>Über diese Excelvorlage</t>
  </si>
  <si>
    <t>Die Excelvorlage wurde von einer Arbeitsgruppe aus EU-Projektmanagerinnen erstellt und von der BAK AG Projektmanagement und KoWi koordiniert.</t>
  </si>
  <si>
    <t xml:space="preserve">Sie müssen die Vorlage selbstständig an die individuellen Prozesse Ihrer Einrichtung anpassen. Dies liegt in der Verantwortung der Anwender_innen. </t>
  </si>
  <si>
    <t xml:space="preserve">Die Arbeitsgruppe hat zusätzlich eine Timesheetvorlage erstellt. </t>
  </si>
  <si>
    <t>Disclaimer:</t>
  </si>
  <si>
    <t xml:space="preserve">Dies ist keine allgemein gültige und verbindliche Vorlage der Europäischen Kommission. Die Excelvorlage zur Personalkostenkalkulation steht zur freien Nutzung zur Verfügung. 
Von Seiten der den Entwurf erstellenden Parteien werden keine Garantien für die Richtigkeit der gemachten Angaben übernommen. Die Autor_innen übernehmen keine Haftung. Die Verwendung des gesamten Dokuments oder einzelner Teile erfolgt auf eigene Verantwortung und entbindet die Nutzer_innen nicht von einer Prüfung, um ihre eigenen Interessen und Rechte zu schützen. </t>
  </si>
  <si>
    <t>About</t>
  </si>
  <si>
    <t>The Excel template was created by a group of EU project managers and coordinated by the BAK AG project management and KoWi. </t>
  </si>
  <si>
    <t>Please note this is a template that has to be adapted to the individual processes of your institution and it is the responsibility of the user to do so.</t>
  </si>
  <si>
    <t>The group of EU project managers has also created a template for timesheets.</t>
  </si>
  <si>
    <t>Please note this is not a generally valid and binding template of the European Commission. This Excel template to calculate personnel cost incurred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</si>
  <si>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</si>
  <si>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Deutsch</t>
  </si>
  <si>
    <t>DE | EN</t>
  </si>
  <si>
    <t>English</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</si>
  <si>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</si>
  <si>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</si>
  <si>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</si>
  <si>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</si>
  <si>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</si>
  <si>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</si>
  <si>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</si>
  <si>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</si>
  <si>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</si>
  <si>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</si>
  <si>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</si>
  <si>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</si>
  <si>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</si>
  <si>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</si>
  <si>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</si>
  <si>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</si>
  <si>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</si>
  <si>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</si>
  <si>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</si>
  <si>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</si>
  <si>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</si>
  <si>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</si>
  <si>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</si>
  <si>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</si>
  <si>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Person Months in GA</t>
  </si>
  <si>
    <t>WP 1</t>
  </si>
  <si>
    <t>WP 2</t>
  </si>
  <si>
    <t>WP 3</t>
  </si>
  <si>
    <t>WP 4</t>
  </si>
  <si>
    <t>WP 5</t>
  </si>
  <si>
    <t>WP 6</t>
  </si>
  <si>
    <t>WP 7</t>
  </si>
  <si>
    <t>WP 8</t>
  </si>
  <si>
    <t>WP 9</t>
  </si>
  <si>
    <t>WP 10</t>
  </si>
  <si>
    <t>WP 11</t>
  </si>
  <si>
    <t>WP 12</t>
  </si>
  <si>
    <t>WP 13</t>
  </si>
  <si>
    <t>WP 14</t>
  </si>
  <si>
    <t>WP 15</t>
  </si>
  <si>
    <t>X</t>
  </si>
  <si>
    <t>TOTAL</t>
  </si>
  <si>
    <t xml:space="preserve">WP1 </t>
  </si>
  <si>
    <t>WP2</t>
  </si>
  <si>
    <t>WP3</t>
  </si>
  <si>
    <t>WP4</t>
  </si>
  <si>
    <t>WP5</t>
  </si>
  <si>
    <t>WP6</t>
  </si>
  <si>
    <t>WP7</t>
  </si>
  <si>
    <t>WP8</t>
  </si>
  <si>
    <t>WP9</t>
  </si>
  <si>
    <t>WP10</t>
  </si>
  <si>
    <t>WP11</t>
  </si>
  <si>
    <t>WP12</t>
  </si>
  <si>
    <t>WP13</t>
  </si>
  <si>
    <t>WP14</t>
  </si>
  <si>
    <t>WP15</t>
  </si>
  <si>
    <t>Person Months reported</t>
  </si>
  <si>
    <t>Difference</t>
  </si>
  <si>
    <t>Reporting Period</t>
  </si>
  <si>
    <t>Incurred Costs</t>
  </si>
  <si>
    <t>Reported Costs</t>
  </si>
  <si>
    <t>h1</t>
  </si>
  <si>
    <t>f20</t>
  </si>
  <si>
    <t>Af5</t>
  </si>
  <si>
    <t>AE5</t>
  </si>
  <si>
    <t>Q5</t>
  </si>
  <si>
    <t>R5</t>
  </si>
  <si>
    <t>S5</t>
  </si>
  <si>
    <t>T5</t>
  </si>
  <si>
    <t>U5</t>
  </si>
  <si>
    <t>V5</t>
  </si>
  <si>
    <t>W5</t>
  </si>
  <si>
    <t>X5</t>
  </si>
  <si>
    <t>Y5</t>
  </si>
  <si>
    <t>Z5</t>
  </si>
  <si>
    <t>AA5</t>
  </si>
  <si>
    <t>AB5</t>
  </si>
  <si>
    <t>AC5</t>
  </si>
  <si>
    <t>AD5</t>
  </si>
  <si>
    <t>P1 - Adj</t>
  </si>
  <si>
    <t>Af6</t>
  </si>
  <si>
    <t>AE6</t>
  </si>
  <si>
    <t>P6</t>
  </si>
  <si>
    <t>Q6</t>
  </si>
  <si>
    <t>R6</t>
  </si>
  <si>
    <t>S6</t>
  </si>
  <si>
    <t>T6</t>
  </si>
  <si>
    <t>U6</t>
  </si>
  <si>
    <t>V6</t>
  </si>
  <si>
    <t>W6</t>
  </si>
  <si>
    <t>X6</t>
  </si>
  <si>
    <t>Y6</t>
  </si>
  <si>
    <t>Z6</t>
  </si>
  <si>
    <t>AA6</t>
  </si>
  <si>
    <t>AB6</t>
  </si>
  <si>
    <t>AC6</t>
  </si>
  <si>
    <t>AD6</t>
  </si>
  <si>
    <t>f22</t>
  </si>
  <si>
    <t>Af7</t>
  </si>
  <si>
    <t>AE7</t>
  </si>
  <si>
    <t>P7</t>
  </si>
  <si>
    <t>Q7</t>
  </si>
  <si>
    <t>R7</t>
  </si>
  <si>
    <t>S7</t>
  </si>
  <si>
    <t>T7</t>
  </si>
  <si>
    <t>U7</t>
  </si>
  <si>
    <t>V7</t>
  </si>
  <si>
    <t>W7</t>
  </si>
  <si>
    <t>X7</t>
  </si>
  <si>
    <t>Y7</t>
  </si>
  <si>
    <t>Z7</t>
  </si>
  <si>
    <t>AA7</t>
  </si>
  <si>
    <t>AB7</t>
  </si>
  <si>
    <t>AC7</t>
  </si>
  <si>
    <t>AD7</t>
  </si>
  <si>
    <t>P2 - Adj</t>
  </si>
  <si>
    <t>Af8</t>
  </si>
  <si>
    <t>AE8</t>
  </si>
  <si>
    <t>P8</t>
  </si>
  <si>
    <t>Q8</t>
  </si>
  <si>
    <t>R8</t>
  </si>
  <si>
    <t>S8</t>
  </si>
  <si>
    <t>T8</t>
  </si>
  <si>
    <t>U8</t>
  </si>
  <si>
    <t>V8</t>
  </si>
  <si>
    <t>W8</t>
  </si>
  <si>
    <t>X8</t>
  </si>
  <si>
    <t>Y8</t>
  </si>
  <si>
    <t>Z8</t>
  </si>
  <si>
    <t>AA8</t>
  </si>
  <si>
    <t>AB8</t>
  </si>
  <si>
    <t>AC8</t>
  </si>
  <si>
    <t>AD8</t>
  </si>
  <si>
    <t>f24</t>
  </si>
  <si>
    <t>Af9</t>
  </si>
  <si>
    <t>AE9</t>
  </si>
  <si>
    <t>P9</t>
  </si>
  <si>
    <t>Q9</t>
  </si>
  <si>
    <t>R9</t>
  </si>
  <si>
    <t>S9</t>
  </si>
  <si>
    <t>T9</t>
  </si>
  <si>
    <t>U9</t>
  </si>
  <si>
    <t>V9</t>
  </si>
  <si>
    <t>W9</t>
  </si>
  <si>
    <t>X9</t>
  </si>
  <si>
    <t>Y9</t>
  </si>
  <si>
    <t>Z9</t>
  </si>
  <si>
    <t>AA9</t>
  </si>
  <si>
    <t>AB9</t>
  </si>
  <si>
    <t>AC9</t>
  </si>
  <si>
    <t>AD9</t>
  </si>
  <si>
    <t>P3 - Adj</t>
  </si>
  <si>
    <t>Af10</t>
  </si>
  <si>
    <t>AE10</t>
  </si>
  <si>
    <t>P10</t>
  </si>
  <si>
    <t>Q10</t>
  </si>
  <si>
    <t>R10</t>
  </si>
  <si>
    <t>S10</t>
  </si>
  <si>
    <t>T10</t>
  </si>
  <si>
    <t>U10</t>
  </si>
  <si>
    <t>V10</t>
  </si>
  <si>
    <t>W10</t>
  </si>
  <si>
    <t>X10</t>
  </si>
  <si>
    <t>Y10</t>
  </si>
  <si>
    <t>Z10</t>
  </si>
  <si>
    <t>AA10</t>
  </si>
  <si>
    <t>AB10</t>
  </si>
  <si>
    <t>AC10</t>
  </si>
  <si>
    <t>AD10</t>
  </si>
  <si>
    <t>f26</t>
  </si>
  <si>
    <t>Af11</t>
  </si>
  <si>
    <t>AE11</t>
  </si>
  <si>
    <t>P11</t>
  </si>
  <si>
    <t>Q11</t>
  </si>
  <si>
    <t>R11</t>
  </si>
  <si>
    <t>S11</t>
  </si>
  <si>
    <t>T11</t>
  </si>
  <si>
    <t>U11</t>
  </si>
  <si>
    <t>V11</t>
  </si>
  <si>
    <t>W11</t>
  </si>
  <si>
    <t>X11</t>
  </si>
  <si>
    <t>Y11</t>
  </si>
  <si>
    <t>Z11</t>
  </si>
  <si>
    <t>AA11</t>
  </si>
  <si>
    <t>AB11</t>
  </si>
  <si>
    <t>AC11</t>
  </si>
  <si>
    <t>AD11</t>
  </si>
  <si>
    <t>P4 - Adj</t>
  </si>
  <si>
    <t>Af12</t>
  </si>
  <si>
    <t>AE12</t>
  </si>
  <si>
    <t>P12</t>
  </si>
  <si>
    <t>Q12</t>
  </si>
  <si>
    <t>R12</t>
  </si>
  <si>
    <t>S12</t>
  </si>
  <si>
    <t>T12</t>
  </si>
  <si>
    <t>U12</t>
  </si>
  <si>
    <t>V12</t>
  </si>
  <si>
    <t>W12</t>
  </si>
  <si>
    <t>X12</t>
  </si>
  <si>
    <t>Y12</t>
  </si>
  <si>
    <t>Z12</t>
  </si>
  <si>
    <t>AA12</t>
  </si>
  <si>
    <t>AB12</t>
  </si>
  <si>
    <t>AC12</t>
  </si>
  <si>
    <t>AD12</t>
  </si>
  <si>
    <t>f28</t>
  </si>
  <si>
    <t>Af13</t>
  </si>
  <si>
    <t>AE13</t>
  </si>
  <si>
    <t>P13</t>
  </si>
  <si>
    <t>Q13</t>
  </si>
  <si>
    <t>R13</t>
  </si>
  <si>
    <t>S13</t>
  </si>
  <si>
    <t>T13</t>
  </si>
  <si>
    <t>U13</t>
  </si>
  <si>
    <t>V13</t>
  </si>
  <si>
    <t>W13</t>
  </si>
  <si>
    <t>X13</t>
  </si>
  <si>
    <t>Y13</t>
  </si>
  <si>
    <t>Z13</t>
  </si>
  <si>
    <t>AA13</t>
  </si>
  <si>
    <t>AB13</t>
  </si>
  <si>
    <t>AC13</t>
  </si>
  <si>
    <t>AD13</t>
  </si>
  <si>
    <t>Person months in GA</t>
  </si>
  <si>
    <t>Person months reported</t>
  </si>
  <si>
    <t>Berichtet PM</t>
  </si>
  <si>
    <t>Differenz</t>
  </si>
  <si>
    <t>Other</t>
  </si>
  <si>
    <t>Post Doctorate</t>
  </si>
  <si>
    <t>Principal Investigator</t>
  </si>
  <si>
    <t>Senior Staff</t>
  </si>
  <si>
    <t>Student (including PhD, Master, …)</t>
  </si>
  <si>
    <t>P4-Adj</t>
  </si>
  <si>
    <t>Auswahl mehrere Projekte</t>
  </si>
  <si>
    <t>Yes</t>
  </si>
  <si>
    <t>No</t>
  </si>
  <si>
    <t>Name</t>
  </si>
  <si>
    <t>Type of personnel</t>
  </si>
  <si>
    <t>Last update</t>
  </si>
  <si>
    <t>Day-equivalent</t>
  </si>
  <si>
    <t>7. Monitoring</t>
  </si>
  <si>
    <t>Working contracts in EU project (optional)</t>
  </si>
  <si>
    <t>Percentage</t>
  </si>
  <si>
    <t>Hours/week</t>
  </si>
  <si>
    <t>Hours/month</t>
  </si>
  <si>
    <t>Total personnel costs (total contract)</t>
  </si>
  <si>
    <r>
      <t>WP1</t>
    </r>
    <r>
      <rPr>
        <b/>
        <sz val="8"/>
        <rFont val="Calibri"/>
        <family val="2"/>
        <scheme val="minor"/>
      </rPr>
      <t xml:space="preserve"> 
(day-equivalents)</t>
    </r>
  </si>
  <si>
    <r>
      <t>WP2</t>
    </r>
    <r>
      <rPr>
        <b/>
        <sz val="8"/>
        <rFont val="Calibri"/>
        <family val="2"/>
        <scheme val="minor"/>
      </rPr>
      <t xml:space="preserve">
(day-equivalents)</t>
    </r>
  </si>
  <si>
    <r>
      <t>WP3</t>
    </r>
    <r>
      <rPr>
        <b/>
        <sz val="8"/>
        <rFont val="Calibri"/>
        <family val="2"/>
        <scheme val="minor"/>
      </rPr>
      <t xml:space="preserve">
(day-equivalents)</t>
    </r>
  </si>
  <si>
    <r>
      <t>WP4</t>
    </r>
    <r>
      <rPr>
        <b/>
        <sz val="8"/>
        <rFont val="Calibri"/>
        <family val="2"/>
        <scheme val="minor"/>
      </rPr>
      <t xml:space="preserve">
(day-equivalents)</t>
    </r>
  </si>
  <si>
    <r>
      <t>WP5</t>
    </r>
    <r>
      <rPr>
        <b/>
        <sz val="8"/>
        <rFont val="Calibri"/>
        <family val="2"/>
        <scheme val="minor"/>
      </rPr>
      <t xml:space="preserve">
(day-equivalents)</t>
    </r>
  </si>
  <si>
    <r>
      <t>WP6</t>
    </r>
    <r>
      <rPr>
        <b/>
        <sz val="8"/>
        <rFont val="Calibri"/>
        <family val="2"/>
        <scheme val="minor"/>
      </rPr>
      <t xml:space="preserve">
(day-equivalents)</t>
    </r>
  </si>
  <si>
    <r>
      <t>WP7</t>
    </r>
    <r>
      <rPr>
        <b/>
        <sz val="8"/>
        <rFont val="Calibri"/>
        <family val="2"/>
        <scheme val="minor"/>
      </rPr>
      <t xml:space="preserve">
(day-equivalents)</t>
    </r>
  </si>
  <si>
    <r>
      <t>WP8</t>
    </r>
    <r>
      <rPr>
        <b/>
        <sz val="8"/>
        <rFont val="Calibri"/>
        <family val="2"/>
        <scheme val="minor"/>
      </rPr>
      <t xml:space="preserve">
(day-equivalents)</t>
    </r>
  </si>
  <si>
    <r>
      <t>WP9</t>
    </r>
    <r>
      <rPr>
        <b/>
        <sz val="8"/>
        <rFont val="Calibri"/>
        <family val="2"/>
        <scheme val="minor"/>
      </rPr>
      <t xml:space="preserve">
(day-equivalents)</t>
    </r>
  </si>
  <si>
    <r>
      <t>WP10</t>
    </r>
    <r>
      <rPr>
        <b/>
        <sz val="8"/>
        <rFont val="Calibri"/>
        <family val="2"/>
        <scheme val="minor"/>
      </rPr>
      <t xml:space="preserve">
(day-equivalents)</t>
    </r>
  </si>
  <si>
    <r>
      <t>WP11</t>
    </r>
    <r>
      <rPr>
        <b/>
        <sz val="8"/>
        <rFont val="Calibri"/>
        <family val="2"/>
        <scheme val="minor"/>
      </rPr>
      <t xml:space="preserve">
(day-equivalents)</t>
    </r>
  </si>
  <si>
    <r>
      <t>WP12</t>
    </r>
    <r>
      <rPr>
        <b/>
        <sz val="8"/>
        <rFont val="Calibri"/>
        <family val="2"/>
        <scheme val="minor"/>
      </rPr>
      <t xml:space="preserve">
(day-equivalents)</t>
    </r>
  </si>
  <si>
    <r>
      <t>WP13</t>
    </r>
    <r>
      <rPr>
        <b/>
        <sz val="8"/>
        <rFont val="Calibri"/>
        <family val="2"/>
        <scheme val="minor"/>
      </rPr>
      <t xml:space="preserve">
(day-equivalents)</t>
    </r>
  </si>
  <si>
    <r>
      <t>WP14</t>
    </r>
    <r>
      <rPr>
        <b/>
        <sz val="8"/>
        <rFont val="Calibri"/>
        <family val="2"/>
        <scheme val="minor"/>
      </rPr>
      <t xml:space="preserve">
(day-equivalents)</t>
    </r>
  </si>
  <si>
    <r>
      <t>WP15</t>
    </r>
    <r>
      <rPr>
        <b/>
        <sz val="8"/>
        <rFont val="Calibri"/>
        <family val="2"/>
        <scheme val="minor"/>
      </rPr>
      <t xml:space="preserve">
(day-equivalents)</t>
    </r>
  </si>
  <si>
    <r>
      <t>TOTAL</t>
    </r>
    <r>
      <rPr>
        <b/>
        <sz val="8"/>
        <rFont val="Calibri"/>
        <family val="2"/>
        <scheme val="minor"/>
      </rPr>
      <t xml:space="preserve">
(day-equivalents)</t>
    </r>
  </si>
  <si>
    <r>
      <t xml:space="preserve">Personnel costs </t>
    </r>
    <r>
      <rPr>
        <b/>
        <u/>
        <sz val="14"/>
        <rFont val="Calibri"/>
        <family val="2"/>
        <scheme val="minor"/>
      </rPr>
      <t>reported to EU</t>
    </r>
  </si>
  <si>
    <t>Reported on</t>
  </si>
  <si>
    <t>Total declarable personnel costs (EU project)</t>
  </si>
  <si>
    <t>yes</t>
  </si>
  <si>
    <t>no</t>
  </si>
  <si>
    <t>Total calculated eligible costs</t>
  </si>
  <si>
    <t>Capping to EU project required?</t>
  </si>
  <si>
    <t>Personnel cost</t>
  </si>
  <si>
    <t>Eligible cost calculation</t>
  </si>
  <si>
    <t xml:space="preserve">Period
</t>
  </si>
  <si>
    <t>Total contract</t>
  </si>
  <si>
    <t>EU project</t>
  </si>
  <si>
    <t>Calculated costs</t>
  </si>
  <si>
    <r>
      <t xml:space="preserve">Personnel costs 
</t>
    </r>
    <r>
      <rPr>
        <b/>
        <u/>
        <sz val="11"/>
        <rFont val="Calibri"/>
        <family val="2"/>
        <scheme val="minor"/>
      </rPr>
      <t>to be reported to EU</t>
    </r>
  </si>
  <si>
    <t>EU contract</t>
  </si>
  <si>
    <t>Calculation of day-equivalents to be reported</t>
  </si>
  <si>
    <t>Year</t>
  </si>
  <si>
    <t xml:space="preserve">Relevant for reporting period </t>
  </si>
  <si>
    <t>Total Personnel costs</t>
  </si>
  <si>
    <t>Maximum declarable day-equivalents (rounded)</t>
  </si>
  <si>
    <t xml:space="preserve">Daily rate </t>
  </si>
  <si>
    <t xml:space="preserve">Maximum declarable personnel costs  </t>
  </si>
  <si>
    <t>Maximum declarable day-equivalents in reporting period (depending on EU project capping = D11)</t>
  </si>
  <si>
    <t>Documented day-equivalents (EU project)</t>
  </si>
  <si>
    <t>Difference of documented and maximum declarable day-equivalents</t>
  </si>
  <si>
    <t>Calculated costs (without capping to maximum declarable cost)</t>
  </si>
  <si>
    <t>Hours worked on the action (based on timesheets)</t>
  </si>
  <si>
    <t>Calendar year</t>
  </si>
  <si>
    <t xml:space="preserve">FTE </t>
  </si>
  <si>
    <t xml:space="preserve">Day-equivalents </t>
  </si>
  <si>
    <t>TOTAL actual personnel costs</t>
  </si>
  <si>
    <t>Actual personnel costs (EU project)</t>
  </si>
  <si>
    <r>
      <t xml:space="preserve">WP1
</t>
    </r>
    <r>
      <rPr>
        <b/>
        <sz val="8"/>
        <color theme="1"/>
        <rFont val="Calibri"/>
        <family val="2"/>
        <scheme val="minor"/>
      </rPr>
      <t>(productive hours)</t>
    </r>
  </si>
  <si>
    <r>
      <t xml:space="preserve">WP2
</t>
    </r>
    <r>
      <rPr>
        <b/>
        <sz val="8"/>
        <color theme="1"/>
        <rFont val="Calibri"/>
        <family val="2"/>
        <scheme val="minor"/>
      </rPr>
      <t>(productive hours)</t>
    </r>
  </si>
  <si>
    <r>
      <t xml:space="preserve">WP3
</t>
    </r>
    <r>
      <rPr>
        <b/>
        <sz val="8"/>
        <color theme="1"/>
        <rFont val="Calibri"/>
        <family val="2"/>
        <scheme val="minor"/>
      </rPr>
      <t>(productive hours)</t>
    </r>
  </si>
  <si>
    <r>
      <t xml:space="preserve">WP4
</t>
    </r>
    <r>
      <rPr>
        <b/>
        <sz val="8"/>
        <color theme="1"/>
        <rFont val="Calibri"/>
        <family val="2"/>
        <scheme val="minor"/>
      </rPr>
      <t>(productive hours)</t>
    </r>
  </si>
  <si>
    <r>
      <t xml:space="preserve">WP5
</t>
    </r>
    <r>
      <rPr>
        <b/>
        <sz val="8"/>
        <color theme="1"/>
        <rFont val="Calibri"/>
        <family val="2"/>
        <scheme val="minor"/>
      </rPr>
      <t>(productive hours)</t>
    </r>
  </si>
  <si>
    <r>
      <t xml:space="preserve">WP6
</t>
    </r>
    <r>
      <rPr>
        <b/>
        <sz val="8"/>
        <color theme="1"/>
        <rFont val="Calibri"/>
        <family val="2"/>
        <scheme val="minor"/>
      </rPr>
      <t>(productive hours)</t>
    </r>
  </si>
  <si>
    <r>
      <t xml:space="preserve">WP7
</t>
    </r>
    <r>
      <rPr>
        <b/>
        <sz val="8"/>
        <color theme="1"/>
        <rFont val="Calibri"/>
        <family val="2"/>
        <scheme val="minor"/>
      </rPr>
      <t>(productive hours)</t>
    </r>
  </si>
  <si>
    <r>
      <t xml:space="preserve">WP8
</t>
    </r>
    <r>
      <rPr>
        <b/>
        <sz val="8"/>
        <color theme="1"/>
        <rFont val="Calibri"/>
        <family val="2"/>
        <scheme val="minor"/>
      </rPr>
      <t>(productive hours)</t>
    </r>
  </si>
  <si>
    <r>
      <t xml:space="preserve">WP9
</t>
    </r>
    <r>
      <rPr>
        <b/>
        <sz val="8"/>
        <color theme="1"/>
        <rFont val="Calibri"/>
        <family val="2"/>
        <scheme val="minor"/>
      </rPr>
      <t>(productive hours)</t>
    </r>
  </si>
  <si>
    <r>
      <t xml:space="preserve">WP10
</t>
    </r>
    <r>
      <rPr>
        <b/>
        <sz val="8"/>
        <color theme="1"/>
        <rFont val="Calibri"/>
        <family val="2"/>
        <scheme val="minor"/>
      </rPr>
      <t>(productive hours)</t>
    </r>
  </si>
  <si>
    <r>
      <t xml:space="preserve">WP11
</t>
    </r>
    <r>
      <rPr>
        <b/>
        <sz val="8"/>
        <color theme="1"/>
        <rFont val="Calibri"/>
        <family val="2"/>
        <scheme val="minor"/>
      </rPr>
      <t>(productive hours)</t>
    </r>
  </si>
  <si>
    <r>
      <t xml:space="preserve">WP12
</t>
    </r>
    <r>
      <rPr>
        <b/>
        <sz val="8"/>
        <color theme="1"/>
        <rFont val="Calibri"/>
        <family val="2"/>
        <scheme val="minor"/>
      </rPr>
      <t>(productive hours)</t>
    </r>
  </si>
  <si>
    <r>
      <t xml:space="preserve">WP13
</t>
    </r>
    <r>
      <rPr>
        <b/>
        <sz val="8"/>
        <color theme="1"/>
        <rFont val="Calibri"/>
        <family val="2"/>
        <scheme val="minor"/>
      </rPr>
      <t>(productive hours)</t>
    </r>
  </si>
  <si>
    <r>
      <t xml:space="preserve">WP14
</t>
    </r>
    <r>
      <rPr>
        <b/>
        <sz val="8"/>
        <color theme="1"/>
        <rFont val="Calibri"/>
        <family val="2"/>
        <scheme val="minor"/>
      </rPr>
      <t>(productive hours)</t>
    </r>
  </si>
  <si>
    <r>
      <t xml:space="preserve">WP15
</t>
    </r>
    <r>
      <rPr>
        <b/>
        <sz val="8"/>
        <color theme="1"/>
        <rFont val="Calibri"/>
        <family val="2"/>
        <scheme val="minor"/>
      </rPr>
      <t>(productive hours)</t>
    </r>
  </si>
  <si>
    <r>
      <t xml:space="preserve">TOTAL
</t>
    </r>
    <r>
      <rPr>
        <b/>
        <sz val="8"/>
        <color theme="1"/>
        <rFont val="Calibri"/>
        <family val="2"/>
        <scheme val="minor"/>
      </rPr>
      <t>(productive hours)</t>
    </r>
  </si>
  <si>
    <t>Day-equivalents (not rounded)</t>
  </si>
  <si>
    <t>Key</t>
  </si>
  <si>
    <t>title</t>
  </si>
  <si>
    <t>BASISDATEN ZUM PROJEKT</t>
  </si>
  <si>
    <t>BASIC PROJECT DATA</t>
  </si>
  <si>
    <t>Liesmich-Seite</t>
  </si>
  <si>
    <t>Readme page</t>
  </si>
  <si>
    <t>ÜBERSICHT JE MITARBEITER</t>
  </si>
  <si>
    <t>OVERVIEW EMPLOYEES</t>
  </si>
  <si>
    <t>PERSONALKOSTEN ÜBERSICHT JE BERICHT</t>
  </si>
  <si>
    <t>PERSONNEL COSTS OVERVIEW PER REPORT</t>
  </si>
  <si>
    <t>1. Basisdaten</t>
  </si>
  <si>
    <t>1. Basic data</t>
  </si>
  <si>
    <t>2a. Tagesäquivalente und Personalkosten Gesamt und Projekt</t>
  </si>
  <si>
    <t>2a. Day-equivalents and personnel costs total and EU grant</t>
  </si>
  <si>
    <t>2b. Projekt-Arbeitsstunden pro Arbeitspaket und Monat</t>
  </si>
  <si>
    <t>2b. Working hours EU grant per Work Package and per month</t>
  </si>
  <si>
    <t>3.    Tagessatz &amp; Kappung auf Kalenderjahr</t>
  </si>
  <si>
    <t>3. Daily-rate &amp; capping per calendar year</t>
  </si>
  <si>
    <t>4.    Abrechenbare Personalkosten pro Berichtsperiode</t>
  </si>
  <si>
    <t>4. Eligible personnel costs per reporting period</t>
  </si>
  <si>
    <t>5.   Tagesäquivalente pro Arbeitspaket &amp; abrechenbare Personalkosten</t>
  </si>
  <si>
    <t>5. Day-equivalents per work package &amp; eligible personnel costs</t>
  </si>
  <si>
    <t>6.    Berichtete Daten</t>
  </si>
  <si>
    <t>6. Reported data</t>
  </si>
  <si>
    <t>Name_10</t>
  </si>
  <si>
    <t>Worauf muss ich beim Ausfüllen achten?</t>
  </si>
  <si>
    <t>What do I have to pay attention to when filling in?</t>
  </si>
  <si>
    <t>This template contains functions that only work with Excel versions from 2019 onwards.</t>
  </si>
  <si>
    <t xml:space="preserve">Prepare one Excel file per project and one Excel worksheet per person in the project. Use "Name_1" as a template for the personnel sheets (see below: Personnel sheets, copying the Name_1 worksheet). </t>
  </si>
  <si>
    <t xml:space="preserve">Generell gilt: </t>
  </si>
  <si>
    <t xml:space="preserve">As a general rule: </t>
  </si>
  <si>
    <t xml:space="preserve">Felder, die Sie ausfüllen müssen, sind gelb hinterlegt. </t>
  </si>
  <si>
    <t xml:space="preserve">Fields that you have to fill in are highlighted in yellow. </t>
  </si>
  <si>
    <t xml:space="preserve">Felder, die sich automatisch füllen, sind grau hinterlegt. </t>
  </si>
  <si>
    <t xml:space="preserve">Fields that are filled in automatically are highlighted in grey. </t>
  </si>
  <si>
    <t>Felder, die der Übersicht dienen, aber nicht zwingend ausgefüllt werden müssen, sind weiß hinterlegt.</t>
  </si>
  <si>
    <t>Fields that serve to provide an overview but do not have to be filled in are highlighted in white.</t>
  </si>
  <si>
    <t>Übungsdatei</t>
  </si>
  <si>
    <t>Exercise file</t>
  </si>
  <si>
    <t>Tabellenblatt "Basic project data"</t>
  </si>
  <si>
    <t>Basic project data worksheet</t>
  </si>
  <si>
    <t>Füllen Sie das Tabellenblatt "Basisdaten zum Projekt" mit den Informationen aus Ihrer Finanzhilfevereinbarung (Grant Agreement) aus. Tragen Sie die Start- und Endmonate für die Berichtsperioden sowie die einzelnen Arbeitspakete ein. Das Start- und Enddatum für diese wird automatisch berechnet.</t>
  </si>
  <si>
    <t>Complete the "Basic project data" worksheet with the information from your grant agreement. Enter the start and end months for the reporting periods and the individual work packages. The start and end dates for these are calculated automatically.</t>
  </si>
  <si>
    <t xml:space="preserve">Erst wenn in Spalte F (ab Zeile 20) per Kreuz "X" markiert ist, welche Arbeitspakete für Ihre Einrichtung relevant sind,  werden auf den Personalblättern die relevanten Monatsfelder zum Befüllen mit den Daten aus der Zeiterfassung gelb hinterlegt. In Spalte G geben Sie die bewilligten Personenmonate pro Arbeitspaket an. </t>
  </si>
  <si>
    <t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t>
  </si>
  <si>
    <t>Im Bericht an die EU-Kommission: Bei Projekten des European Research Councils (ERC) müssen Sie die Verteilung der Kosten auf Mitarbeiterkategorien und bei Verbundprojekten die Verteilung der Personenmonate auf Arbeitspakete vornehmen. Beide Informationen werden im Tabellenblatt der jeweiligen Mitarbeiter_in eingetragen (s.u.: Personalblätter).</t>
  </si>
  <si>
    <t>In the report to the EU Commission for European Research Council (ERC) projects, you must allocate the costs to employee categories and for collaborative projects you must allocate the person-months to work packages. Both pieces of information are entered in the spreadsheet of the respective employee (see below: Personnel sheets).</t>
  </si>
  <si>
    <t>Personalblätter</t>
  </si>
  <si>
    <t>Personnel sheets</t>
  </si>
  <si>
    <t>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t>
  </si>
  <si>
    <t xml:space="preserve">Füllen Sie in den Personalblättern die Basisdaten für die Person und optional die Daten aus ihren Arbeitsverträgen im EU-Projekt aus. </t>
  </si>
  <si>
    <t xml:space="preserve">In the personnel sheets, fill in the basic data for the person and optionally the data from their employment contracts in the EU grant. </t>
  </si>
  <si>
    <t>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t>
  </si>
  <si>
    <t>You can decide how many work packages you want to display (+ via column AE) and expand and collapse entire annual blocks (- from line 59).</t>
  </si>
  <si>
    <t>Der sicherste Weg, das Tabellenblatt "Name_1" zu kopieren, geht über die rechte Maustaste auf dem Reiter "Name_1" --&gt; Verschieben oder kopieren --&gt; Häkchen setzen bei "Kopie erstellen" --&gt; es erscheint ein neuer Reiter mit dem Namen "Name_1 (2)", den Sie an die von Ihnen bevorzugte Stelle schieben und umbenennen können. Im Blatt "Overview employees" müssen die umbenannten Namen ebenfalls eingepflegt werden (Beschreibung siehe nächster Abschnitt).</t>
  </si>
  <si>
    <t>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t>
  </si>
  <si>
    <t>Sicherheitshalber haben wir Ihnen die Blätter "Name_1" bis "Name_10" bereits angelegt.</t>
  </si>
  <si>
    <t>To be on the safe side, we have already created the sheets "Name_1" to "Name_10".</t>
  </si>
  <si>
    <t>Übersicht Mitarbeiter_innen und Übersicht Berichte</t>
  </si>
  <si>
    <t>Overview employees and Overview reports</t>
  </si>
  <si>
    <t xml:space="preserve">These pages give you an overview of the reported person-months and costs per employee or per report, divided into employee category and work package. </t>
  </si>
  <si>
    <t>Wenn Sie alles richtig vorbereitet haben, d.h. vor allem: wenn Name_1 und fortfolgende im Personalblatt mit der Bezeichnung in der Overview employees übereinstimmt, füllen sich diese Seiten automatisch mit den Daten aus den Personalblättern. Zur Fehlerbehebung können Sie die Spalten U bis AP der "Overview employees" wieder einblenden.</t>
  </si>
  <si>
    <t>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t>
  </si>
  <si>
    <t>Die Umrechnung der Tagesäquivalente (TÄ) aus den Personalblättern in Personenmonate (PM) erfolgt nach dem Prinzip PM=TÄ/215*12.</t>
  </si>
  <si>
    <t>The conversion of the day-equivalents (FTE) from the personnel sheets into person months (PM) is carried out according to the principle PM=FTE/215*12.</t>
  </si>
  <si>
    <t xml:space="preserve">Auf der Seite "Overview employees" werden die zu berichtenden Daten pro Person zusammengefasst. In den Spalten C und D werden die im Projekt entstandenen den abrechenbaren Kosten gegenübergestellt. Die Zeilen 2-4 helfen beim Monitoring der abgerechneten Personenmonate. </t>
  </si>
  <si>
    <t xml:space="preserve">The data to be reported per person is summarised on the "Overview employees" page. In columns C and D, the costs incurred in the project are compared with the eligible costs. Lines 2-4 help to monitor the billed person-months. </t>
  </si>
  <si>
    <t>Auf den Personalblättern wählen Sie im Feld H1 eine Mitarbeiterkategorie aus. Die Auswahl orientiert sich am Berichtsformat des ERC. Wenn Sie hier Änderungen am Dropdown-Menü vornehmen, so müssen diese identisch sein zu Spalte A der Seite "Overview reports"</t>
  </si>
  <si>
    <t>On the personnel sheets, select an employee category in the H1 field. The selection is based on the ERC reporting format. If you make changes to the drop-down menu here, these must be identical to column A on the "Overview reports" page</t>
  </si>
  <si>
    <t>Der sicherste Weg, eine weitere Person in der "Overview employees" anzulegen, ist das Kopieren des letzten Personenbereiches "Name_10" und der dazugehörigen Zeilen bis "total". Dazu muss man die entsprechenden Zeilen markieren, dann über die rechte Maustaste "Kopieren" und dann unterhalb der markierten Zeilen mit rechter Maustaste "Kopierte Zeilen einfügen". Danach muss der kopierte Bereich "Name_10" umbenannt werden. Der Name muss mit dem Namen des dazugehörigen neuangelegten Personalblattes übereinstimmen.</t>
  </si>
  <si>
    <t>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t>
  </si>
  <si>
    <t>Sicherheitshalber haben wir Ihnen die Bereiche "Name_1" bis "Name_10" in der "Overview employees" bereits angelegt.</t>
  </si>
  <si>
    <t>To be on the safe side, we have already created the areas "Name_1" to "Name_10" in the "Overview employees".</t>
  </si>
  <si>
    <t>Berechnungsmethode für den Tagessatz</t>
  </si>
  <si>
    <t>Calculation method for the daily rate</t>
  </si>
  <si>
    <t>Zur Ermittlung der abrechenbaren Personalkosten in Horizon Europe ist die Berechnung eines Tagessatzes pro Mitarbeiter_in Voraussetzung. Hierzu stellen Model Grant Agreement (MGA) und Annotated Grant Agreement (AGA) zwei alternative Berechnungsmethoden bereit. Während das Model Grant Agreement von einem Tagessatz pro Kalenderjahr ausgeht, bezieht sich der überwiegende Teil der Beispiele und Erläuterungen im AGA auf einen Tagessatz pro Berichtsperiode. Beide Berechnungsmethoden sind zulässig (vgl. AGA V2.0 S. 52 FN6).</t>
  </si>
  <si>
    <t>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t>
  </si>
  <si>
    <t xml:space="preserve">Während es für die Berechnungsmethode nach AGA mehr Kommentare und Beispiele gibt und auch die Generaldirektion für Forschung und der Research Enquiry Service diese Methode empfehlen, so widersprechen sie doch an einigen Stellen dem Grant Agreement, das Beneficiaries mit der Kommission unterzeichnet haben. Beide Berechnungsmethoden haben Vor- und Nachteile, so dass sich die AG Personalkostentool dafür entschieden hat, für beide Berechnungsmethoden eine Excelvorlage zu erstellen. Die Entscheidung für eine Methode muss jede Einrichtung für sich treffen. </t>
  </si>
  <si>
    <t>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t>
  </si>
  <si>
    <t>Externe Daten</t>
  </si>
  <si>
    <t>External data</t>
  </si>
  <si>
    <t xml:space="preserve">Folgende Daten benötigen Sie für alle Mitarbeiter_innen im Projekt: </t>
  </si>
  <si>
    <t>You need the following data for all employees in the project:</t>
  </si>
  <si>
    <t xml:space="preserve">- Vertragsdaten aus allen Arbeitsverträgen während der Projektlaufzeit: Vertragslaufzeit, Stellenumfang, Eingruppierung und Erfahrungsstufe. </t>
  </si>
  <si>
    <t xml:space="preserve">- Contract data from all employment contracts during the project term: contract term, job scope, classification and experience level. </t>
  </si>
  <si>
    <t>- Personalkosten inkl. Lohnnebenkosten aus allen Projekten und Verträgen an Ihrer Einrichtung pro Mitarbeiter_in pro Monat während der Projektlaufzeit.</t>
  </si>
  <si>
    <t>- The total personnel costs for all projects and contracts at your institution. This should include all non-wage labour costs for each employee per month during the project duration</t>
  </si>
  <si>
    <t>- Dokumentierte Arbeitszeit in Form von Timesheets oder Monthly Declarations.</t>
  </si>
  <si>
    <t>- Documented working hours on timesheets or monthly declarations.</t>
  </si>
  <si>
    <t xml:space="preserve">Am besten sammeln Sie alle Daten zu den Arbeitsverträgen und Personalkosten in zusätzlichen Excel-Arbeitsblättern innerhalb dieser Datei. </t>
  </si>
  <si>
    <t xml:space="preserve">It is best to collect all data on employment contracts and personnel costs in additional Excel worksheets within this file. </t>
  </si>
  <si>
    <t>Die Timesheets müssen Sie in Papierform aufbewahren. Elektronische Zeiterfassung ist nur unter bestimmten Bedingungen zulässig (vgl. AGA V2.0 S. 209 Records for personnel costs).</t>
  </si>
  <si>
    <t>You must keep the timesheets in paper form. Electronic time recording is only permitted under certain conditions (see AGA V2.0 p. 209 Records for personnel costs).</t>
  </si>
  <si>
    <t xml:space="preserve">Es ist empfehlenswert, die Daten aus den Timesheets regelmäßig (auch innerhalb der Berichtsperiode) in diese Tabelle einzupflegen um bei größeren Abweichungen frühzeitig entgegensteuern zu können. Wenn Sie die Timesheetvorlage unserer Arbeitsgruppe verwenden, können Sie diese Checks auch direkt in der Vorlage im Tabellenblatt "Total" vornehmen. </t>
  </si>
  <si>
    <t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t>
  </si>
  <si>
    <t>Export the actual personnel costs per employee per month to an Excel worksheet. Take into account expenses recorded for all projects and employment contracts at your institution in the respective reporting period (see AGA V2.0 p. 56 Multiple parallel or consecutive contracts).</t>
  </si>
  <si>
    <t>Wie funktioniert die Personalkostenkalkulation mit dieser Excelvorlage?</t>
  </si>
  <si>
    <t>How does the personnel cost calculation work with this Excel template?</t>
  </si>
  <si>
    <t>1.    Basisdaten</t>
  </si>
  <si>
    <t>2.    Bereiche 2a und 2b</t>
  </si>
  <si>
    <t>2. Areas 2a and 2b</t>
  </si>
  <si>
    <t>2a. Tagesäquivalente und Personalkosten gesamt und Projekt</t>
  </si>
  <si>
    <t>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day-equivalents, you need the person's contract data. Please note that each month is calculated with 30 days (see AGA V2.0 p. 53). 
Example 1: An employee is increased from 0.5 to 0.75 FTEs on 20 August. FTE for August: 0.5*19/30 + 0.75*11/30 = 0.591666667. 
Example 2: A 100% employment contract ends on 28 February. FTE for February: 1.0*28/30 = 0.933333333. It is advantageous to round up as late as possible, preferably only once per period.</t>
  </si>
  <si>
    <t xml:space="preserve">3.    Tagessatz &amp; Kappung auf Kalenderjahr </t>
  </si>
  <si>
    <t>4.    Abrechenbare Personalkosten pro Berichtsperiode</t>
  </si>
  <si>
    <r>
      <t xml:space="preserve">In </t>
    </r>
    <r>
      <rPr>
        <b/>
        <sz val="11"/>
        <color theme="8" tint="-0.499984740745262"/>
        <rFont val="Calibri"/>
        <family val="2"/>
        <scheme val="minor"/>
      </rPr>
      <t>Bereich 4</t>
    </r>
    <r>
      <rPr>
        <sz val="11"/>
        <color theme="1"/>
        <rFont val="Calibri"/>
        <family val="2"/>
        <scheme val="minor"/>
      </rPr>
      <t xml:space="preserve"> werden die tatsächlich gebuchten</t>
    </r>
    <r>
      <rPr>
        <sz val="11"/>
        <color rgb="FF00B050"/>
        <rFont val="Calibri"/>
        <family val="2"/>
        <scheme val="minor"/>
      </rPr>
      <t xml:space="preserve"> </t>
    </r>
    <r>
      <rPr>
        <sz val="11"/>
        <color theme="1"/>
        <rFont val="Calibri"/>
        <family val="2"/>
        <scheme val="minor"/>
      </rPr>
      <t>Kosten pro Berichtsperiode für die Person in Spalte E insgesamt sowie in Spalte F im EU Projekt gegenübergestellt. In Spalte G finden Sie die ermittelten abrechenbaren Kosten. Spalte H dient als Check - hier werden die abrechenbaren Kosten (je nach Auswahl in Feld D11) den entstandenen Kosten im Proje</t>
    </r>
    <r>
      <rPr>
        <sz val="11"/>
        <rFont val="Calibri"/>
        <family val="2"/>
        <scheme val="minor"/>
      </rPr>
      <t xml:space="preserve">kt bzw. den Gesamtkosten </t>
    </r>
    <r>
      <rPr>
        <sz val="11"/>
        <color theme="1"/>
        <rFont val="Calibri"/>
        <family val="2"/>
        <scheme val="minor"/>
      </rPr>
      <t xml:space="preserve">gegenübergestellt (F-G oder E-G).
</t>
    </r>
    <r>
      <rPr>
        <sz val="11"/>
        <rFont val="Calibri"/>
        <family val="2"/>
        <scheme val="minor"/>
      </rPr>
      <t>In Spalte G wird bei der Auswahl von "yes" in Feld D11 auf die Sollarbeitszeit und gebuchten Kosten im Projekt gekappt. Bei Auswahl von "no" in Feld D11 ist es möglich, Mehrarbeit im Projekt bis zur Höhe der Gesamtkosten an der Einrichtung abzurechnen</t>
    </r>
    <r>
      <rPr>
        <sz val="11"/>
        <color theme="1"/>
        <rFont val="Calibri"/>
        <family val="2"/>
        <scheme val="minor"/>
      </rPr>
      <t>, wenn dies</t>
    </r>
    <r>
      <rPr>
        <sz val="11"/>
        <rFont val="Calibri"/>
        <family val="2"/>
        <scheme val="minor"/>
      </rPr>
      <t xml:space="preserve"> innerhalb der Soll-Arbeitszeit der Person über alle Projekte und Verträge liegt (maximum declarable day-equivalents). </t>
    </r>
  </si>
  <si>
    <t>7.    Monitoring</t>
  </si>
  <si>
    <t>Name_1</t>
  </si>
  <si>
    <t>Name_2</t>
  </si>
  <si>
    <t>Name_3</t>
  </si>
  <si>
    <t>Name_4</t>
  </si>
  <si>
    <t>Name_5</t>
  </si>
  <si>
    <t>Name_6</t>
  </si>
  <si>
    <t>Name_7</t>
  </si>
  <si>
    <t>Name_8</t>
  </si>
  <si>
    <t>Name_9</t>
  </si>
  <si>
    <t xml:space="preserve">V.2.2                                                                                                  </t>
  </si>
  <si>
    <t>Diese Excelvorlage soll Ihnen helfen, die abrechenbaren Personalkosten für Ihre Horizon Europe Projekte zu berechnen. Grundlage für die Berechnungsmethode sind das Annotated Grant Agreement (AGA) V2.0 und die EU Model Grant Agreements. Wir weisen darauf hin, dass zwischen beiden Dokumenten Diskrepanzen bestehen.</t>
  </si>
  <si>
    <t>This Excel template will help you to calculate the incurred personnel costs in your Horizon Europe projects. The  calculation method used is based on the information published in the Annotated Grant Agreement V2.0 an the EU Model Grant Agreements. We would like to point out that there are discrepancies between the two documents.</t>
  </si>
  <si>
    <r>
      <t xml:space="preserve">Diese Vorlage enthält Funktionen, die </t>
    </r>
    <r>
      <rPr>
        <b/>
        <sz val="11"/>
        <color theme="1"/>
        <rFont val="Calibri"/>
        <family val="2"/>
        <scheme val="minor"/>
      </rPr>
      <t>nur mit Excelversionen ab 2019</t>
    </r>
    <r>
      <rPr>
        <sz val="11"/>
        <color theme="1"/>
        <rFont val="Calibri"/>
        <family val="2"/>
        <scheme val="minor"/>
      </rPr>
      <t xml:space="preserve"> funktionieren.</t>
    </r>
  </si>
  <si>
    <t xml:space="preserve">Bereiten Sie eine Exceldatei pro Projekt und ein Excel-Arbeitsblatt pro Person im Projekt vor. Nutzen Sie "Name_1" als Vorlage für die Personalblätter (s.u.: "Personalblätter, Kopieren des Tabellenblattes Name_1). </t>
  </si>
  <si>
    <t>Jede Person im Projekt bekommt ein eigenes Tabellenblatt, das mit ihrem Nachnamen benannt wird. Es dürfen hierbei keine Leerzeichen oder Sonderzeichen wie '-'  eingegeben werden und der Name muss mit dem eingegebenen Namen in der "Overview employees" (Spalte A) exakt übereinstimmen. In ERCs erhält die_der Principal Investigator ein Blatt mit dem Zusatz "_PI".</t>
  </si>
  <si>
    <t>Als "Day-equivalent" (Zelle H2) wird die Zahl der Stunden pro Tagesäquivalent festgelegt: Es kann a) pauschal "8", b) die täglich zu leistende Arbeitszeit für Vollzeit laut Tarifvertrag, oder c) die an Ihrer Einrichtung definierten Jahresproduktivstunden/215 eingetragen werden (vgl. AGA V2.0 S. 209-211 Records for personnel costs - Day equivalents worked for the action).</t>
  </si>
  <si>
    <t>Sie können entscheiden, wie viele Arbeitspakete Sie sich anzeigen lassen wollen (+ über Spalte AE) und ganze Jahresblöcke ein- und ausklappen (- ab Zeile 60).</t>
  </si>
  <si>
    <t>Die eigentliche Personalkostenkalkulation erfolgt in den Personalblättern und ist weiter unten in diesem Liesmich Schritt für Schritt erklärt. Es wurden keine Voreinstellungen vorgenommen in Bezug auf die Kappung von Tagesäquivalenten und Kosten pro Person. Sie müssen an Ihrer Einrichtung festlegen wie Sie mit den Optionen umgehen und diese dann pro Mitarbeiter einstellen (Feld D11 auf den Personalblättern).</t>
  </si>
  <si>
    <t>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on the personnel sheets).</t>
  </si>
  <si>
    <t>Diese Seiten geben Ihnen einen Überblick über die berichteten Personenmonate und Kosten pro Mitarbeiter_in bzw. pro Bericht, jeweils unterteilt nach Mitarbeiterkategorie und nach Arbeitspaket.</t>
  </si>
  <si>
    <t>Diese Excelvorlage berechnet den Tagessatz pro Kalenderjahr.</t>
  </si>
  <si>
    <t>This Excel template calculates the daily rate per calendar year.</t>
  </si>
  <si>
    <t>Kappungsgrenzen bei Berechnungsmethode pro Berichtsperiode (hier nur zur Kenntnis): 
Die Anzahl der Tagesäquivalente (Ist-Arbeitszeit) darf die maximum declarable day-equivalents (Soll-Arbeitszeit) pro Berichtsperiode nicht überschreiten. 
Es dürfen nicht mehr Kosten abgerechnet werden als an der Einrichtung in der Berichtsperiode für die jeweilige Person entstanden sind (vgl. AGA V2.0 S. 53). 
Es muss das Horizontal Ceiling eingehalten werden, das besagt, dass pro Kalenderjahr über alle EU und Euratom Grants nicht mehr als 215 Tagesäquivalente (bzw. bei Teilzeit pro rata die Soll-Arbeitszeit über alle Projekte und Verträge) abgerechnet werden dürfen (vgl. AGA V2.0 S.53 Gelber Kasten). 
Auf Basis von Antworten des Research Enquiry Service (Legal and Financial Helpdesk) interpretieren wir das AGA so, dass das Horizontal Ceiling nur in Fällen gilt, in denen eine Person im gegebenen Kalenderjahr in mehreren EU Grants beschäftigt ist. Laut einer Antwort derselben Stelle vom 29.05.2024 bezieht sich die Aussage, dass Doppelfinanzierung zwischen EU und Euratom Grants vermieden werden soll konkret auf EU Programme, die direkt (wie Horizon Europe) oder indirekt (wie Erasmus+) gemanaged werden, nicht jedoch auf EU Programme mit shared management (wie ESF+). Zur Definition von EU Grant vgl. AGA V2.0 S. 30. Die Antworten des RES können hier nachgelesen werden: https://www.eubuero.de/de/nks-ruf-res-2415.html (Frage 5.20 und 5.21).</t>
  </si>
  <si>
    <t>Capping limits for calculation method per reporting period (for information only):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t>
  </si>
  <si>
    <t>Kappungsgrenzen bei Berechnungsmethode pro Kalenderjahr: 
Die Anzahl der Tagesäquivalente (Ist-Arbeitszeit) darf die maximum declarable day-equivalents (Soll-Arbeitszeit) pro Kalenderjahr nicht überschreiten. 
Es dürfen nicht mehr Kosten abgerechnet werden als an der Einrichtung im Kalenderjahr für die jeweilige Person entstanden sind (vgl. AGA V2.0 S. 53). 
Wechselt die Berichtsperiode im laufenden Jahr müssen zwei getrennte Tagessätze berechnet werden (vgl. AGA V2.0 S. 52 FN6).</t>
  </si>
  <si>
    <t>Capping limits for calculation method per calendar year: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t>
  </si>
  <si>
    <t>Hier ein Beispiel zum besseren Verständnis:</t>
  </si>
  <si>
    <t xml:space="preserve">Here is an example to help you understand better: </t>
  </si>
  <si>
    <t xml:space="preserve">In Feld D11 muss für jede Person individuell festgelegt werden, ob zusätzlich zu den oben beschriebenen Kappungsgrenzen auf die tatsächlich gebuchten Kosten im EU-Projekt gekappt werden soll ("yes") oder nicht ("no"). Diese Kappung, die nicht im AGA verankert ist, kann aufgrund von Mischfinanzierung mit anderen Mittelarten einrichtungsinterne Praxis sein. Wichtig ist, dass in der Excelvorlage kein Abgleich zu anderen Projekten und den dort abgerechneten Tagesäquivalenten erfolgt. Dies muss jede Einrichtung selbst im Blick behalten (besonders wenn in Feld D11 "no" angegeben wird). </t>
  </si>
  <si>
    <t xml:space="preserve">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t>
  </si>
  <si>
    <t>Übertragen Sie die tatsächlichen Personalkosten pro Mitarbeiter_in pro Monat in ein Excel-Arbeitsblatt. Berücksichtigen Sie dabei gebuchte Ausgaben für alle Projekte und Arbeitsverträge an Ihrer Einrichtung in der jeweiligen Berichtsperiode (vgl. AGA V2.0 S. 56 Multiple parallel or consecutive contracts).</t>
  </si>
  <si>
    <r>
      <t xml:space="preserve">Die </t>
    </r>
    <r>
      <rPr>
        <b/>
        <sz val="11"/>
        <color theme="8" tint="-0.499984740745262"/>
        <rFont val="Calibri"/>
        <family val="2"/>
        <scheme val="minor"/>
      </rPr>
      <t>Nummern</t>
    </r>
    <r>
      <rPr>
        <sz val="11"/>
        <rFont val="Calibri"/>
        <family val="2"/>
        <scheme val="minor"/>
      </rPr>
      <t xml:space="preserve"> der einzelnen Bereiche bilden den Workflow der Personalkostenkalkulation innerhalb des Personalblattes ab. D.h. Sie füllen das Blatt aus, indem Sie den Nummern folgen. Später beim Arbeiten mit den ausgefüllten Daten für das Erstellen von Berichten haben Sie alle relevanten Informationen im oberen Bereich des Personalblattes im Blick, so dass schnelles Blättern zwischen Personen möglich ist. </t>
    </r>
  </si>
  <si>
    <r>
      <t xml:space="preserve">The </t>
    </r>
    <r>
      <rPr>
        <b/>
        <sz val="11"/>
        <color theme="4" tint="-0.249977111117893"/>
        <rFont val="Calibri"/>
        <family val="2"/>
        <scheme val="minor"/>
      </rPr>
      <t>numbers</t>
    </r>
    <r>
      <rPr>
        <sz val="11"/>
        <rFont val="Calibri"/>
        <family val="2"/>
        <scheme val="minor"/>
      </rPr>
      <t xml:space="preserve"> of the individual </t>
    </r>
    <r>
      <rPr>
        <b/>
        <sz val="11"/>
        <color theme="4" tint="-0.249977111117893"/>
        <rFont val="Calibri"/>
        <family val="2"/>
        <scheme val="minor"/>
      </rPr>
      <t>areas</t>
    </r>
    <r>
      <rPr>
        <sz val="11"/>
        <rFont val="Calibri"/>
        <family val="2"/>
        <scheme val="minor"/>
      </rPr>
      <t xml:space="preserve">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t>
    </r>
  </si>
  <si>
    <r>
      <t xml:space="preserve">Füllen Sie für Ihre_n Mitarbeiter_in die Daten in den gelb markierten Feldern im </t>
    </r>
    <r>
      <rPr>
        <b/>
        <sz val="11"/>
        <color theme="8" tint="-0.499984740745262"/>
        <rFont val="Calibri"/>
        <family val="2"/>
        <scheme val="minor"/>
      </rPr>
      <t>Bereich 1</t>
    </r>
    <r>
      <rPr>
        <sz val="11"/>
        <rFont val="Calibri"/>
        <family val="2"/>
        <scheme val="minor"/>
      </rPr>
      <t xml:space="preserve"> aus. In der Spalte "Day-equivalents" (Zelle H2) wird definiert, wie viele Stunden bei Vollzeitarbeit ein Vollzeitäquivalent ergeben (siehe oben "Personalblätter"). Die weiß hinterlegten Felder dienen der Orientierung, müssen aber nicht ausgefüllt werden. Zur Erläuterung des Feldes D11 bitte </t>
    </r>
    <r>
      <rPr>
        <b/>
        <sz val="11"/>
        <color theme="4" tint="-0.249977111117893"/>
        <rFont val="Calibri"/>
        <family val="2"/>
        <scheme val="minor"/>
      </rPr>
      <t>Bereich 4</t>
    </r>
    <r>
      <rPr>
        <sz val="11"/>
        <rFont val="Calibri"/>
        <family val="2"/>
        <scheme val="minor"/>
      </rPr>
      <t xml:space="preserve"> "Abrechenbare Kosten pro Berichtsperiode" lesen. </t>
    </r>
  </si>
  <si>
    <r>
      <t xml:space="preserve">Fill in the data for your employee in the fields marked yellow in </t>
    </r>
    <r>
      <rPr>
        <b/>
        <sz val="11"/>
        <color theme="4" tint="-0.249977111117893"/>
        <rFont val="Calibri"/>
        <family val="2"/>
        <scheme val="minor"/>
      </rPr>
      <t>area 1</t>
    </r>
    <r>
      <rPr>
        <sz val="11"/>
        <rFont val="Calibri"/>
        <family val="2"/>
        <scheme val="minor"/>
      </rPr>
      <t>. The "Day-equivalents" column (cell H2) defines how many hours of full-time work make up a full-time equivalent (see "Personnel sheets" above). The fields highlighted in white are for guidance only, but do not have to be filled in. For an explanation of field D11, please read</t>
    </r>
    <r>
      <rPr>
        <b/>
        <sz val="11"/>
        <color theme="4" tint="-0.249977111117893"/>
        <rFont val="Calibri"/>
        <family val="2"/>
        <scheme val="minor"/>
      </rPr>
      <t xml:space="preserve"> area 4</t>
    </r>
    <r>
      <rPr>
        <sz val="11"/>
        <rFont val="Calibri"/>
        <family val="2"/>
        <scheme val="minor"/>
      </rPr>
      <t xml:space="preserve"> "Eligible personnel costs per reporting period".</t>
    </r>
  </si>
  <si>
    <r>
      <t xml:space="preserve">Die </t>
    </r>
    <r>
      <rPr>
        <b/>
        <sz val="11"/>
        <color theme="8" tint="-0.499984740745262"/>
        <rFont val="Calibri"/>
        <family val="2"/>
        <scheme val="minor"/>
      </rPr>
      <t>Bereiche 2a und 2b</t>
    </r>
    <r>
      <rPr>
        <sz val="11"/>
        <rFont val="Calibri"/>
        <family val="2"/>
        <scheme val="minor"/>
      </rPr>
      <t xml:space="preserve"> sind für jedes Kalenderjahr in Ihrem Projekt angelegt. Die Berichtsperioden und relevanten Arbeitspakete sollten bereits automatisch aus dem Blatt Basisdaten zum Projekt übertragen worden sein. Sobald auf dem Arbeitsblatt "Basisdaten zum Projekt" die Daten für Projektstart und -ende, Berichtsperioden und Arbeitspakete eingegeben sind und bei "involvement" ein "X" gesetzt wurde, färben sich die relevanten Felder zur Bearbeitung gelb in den </t>
    </r>
    <r>
      <rPr>
        <b/>
        <sz val="11"/>
        <color theme="8" tint="-0.499984740745262"/>
        <rFont val="Calibri"/>
        <family val="2"/>
        <scheme val="minor"/>
      </rPr>
      <t>Tabellen 2a und 2b</t>
    </r>
    <r>
      <rPr>
        <sz val="11"/>
        <rFont val="Calibri"/>
        <family val="2"/>
        <scheme val="minor"/>
      </rPr>
      <t xml:space="preserve"> (dies funktioniert nur mit einer Excelversion ab 2019).</t>
    </r>
  </si>
  <si>
    <r>
      <rPr>
        <b/>
        <sz val="11"/>
        <color theme="4" tint="-0.249977111117893"/>
        <rFont val="Calibri"/>
        <family val="2"/>
        <scheme val="minor"/>
      </rPr>
      <t>Areas 2a and 2b</t>
    </r>
    <r>
      <rPr>
        <sz val="11"/>
        <rFont val="Calibri"/>
        <family val="2"/>
        <scheme val="minor"/>
      </rPr>
      <t xml:space="preserve">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
    </r>
    <r>
      <rPr>
        <b/>
        <sz val="11"/>
        <color theme="4" tint="-0.249977111117893"/>
        <rFont val="Calibri"/>
        <family val="2"/>
        <scheme val="minor"/>
      </rPr>
      <t>tables 2a and 2b</t>
    </r>
    <r>
      <rPr>
        <sz val="11"/>
        <rFont val="Calibri"/>
        <family val="2"/>
        <scheme val="minor"/>
      </rPr>
      <t xml:space="preserve"> will turn yellow. This feature is only available in Excel versions from 2019 onwards.</t>
    </r>
  </si>
  <si>
    <t>Tragen Sie die Vollzeitäquivalente (full time equivalents) über alle Arbeitsverträge der jeweiligen Person an Ihrer Einrichtung (Spalte E) und für das abzurechnende EU-Projekt (Spalte H) ein. Ebenso verfahren Sie mit den Personalkosten insgesamt (Spalte G) und projektanteilig (Spalte J).
Daraus ergeben sich in Spalte F die maximum declarable day-equivalents, also die sogenannte Soll-Arbeitszeit über alle Verträge und Projekte, die für die Berechnung des Tagessatzes relevant ist. (vgl. AGA V2.0 S. 53-54, regarding the maximum declarable day-equivalents)
Zur Berechnung der Tagesäquivalente benötigen Sie die Vertragsdaten der Person. Beachten Sie, dass jeder Monat pauschal mit 30 Tagen angesetzt wird (vgl. AGA V2.0 S. 53). 
Beispiel 1: Ein Mitarbeiter wird von 0,5 auf 0,75 TÄ am 20. August aufgestockt. TÄ für August: 0,5*19/30 + 0,75*11/30 = 0,591666667. 
Beispiel 2: Ein 100%-Arbeitsvertrag endet am 28. Februar. TÄ für Februar: 1,0*28/30 = 0,933333333. Es ist vorteilhaft, hier möglichst spät, am besten nur einmal pro Periode, zu runden.</t>
  </si>
  <si>
    <r>
      <t xml:space="preserve">Tragen Sie in </t>
    </r>
    <r>
      <rPr>
        <b/>
        <sz val="11"/>
        <color rgb="FF305496"/>
        <rFont val="Calibri"/>
        <family val="2"/>
      </rPr>
      <t>Bereich 2b</t>
    </r>
    <r>
      <rPr>
        <sz val="11"/>
        <rFont val="Calibri"/>
        <family val="2"/>
      </rPr>
      <t xml:space="preserve"> pro Arbeitspaket die dokumentierte Arbeitszeit in Stunden ein. Die Umrechnung von Stunden in Tagesäquivalente pro Kalenderjahr erfolgt in der untersten Zeile des Bereichs 2b. Hier sind die day-equivalents worked in the action, die sogenannte Ist-Arbeitszeit dargestellt. 
Wenn Sie die Arbeitszeit in Tagesäquivalenten pro Monat erfassen, müssen Sie im Feld H2 "1" eintragen.</t>
    </r>
  </si>
  <si>
    <t>Enter the documented working time in hours per work package and month in area 2b.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t>
  </si>
  <si>
    <t>Nach Abschluss einer Berichtsperiode erfolgt die Kontrolle der Kappungsgrenzen in den Bereichen 3 und 4 (Vgl. AGA V2.0 S. 49 Costs for employees (or equivalent)).
Bereich 3 dient zur Emittlung des Tagessatzes und der Kappung auf 215 Tagesäquivalente pro Kalenderjahr bzw. pro rata bei Teilzeit (vgl. AGA V2.0 S. 49). Wenn die Bereichtsperiode im laufenden Jahr wechselt, werden zwei Tagessätze berechnet (vgl. AGA V2.0 S. 52 FN6).
Der Zusatz "rounded"  in einer Spaltenüberschrift zeigt das Runden auf 1/2 Tag genau gemäß AGA an.
Hier wird für jedes Kalenderjahr aufgeschlüsselt, wie viele Tagesäquivalente pro Berichtsperiode maximal abgerechnet werden dürfen und wenn nötig automatisch gekappt. 
In Spalte K wird bei der Auswahl von "yes" in Feld D11 auf die Sollarbeitszeit im Projekt gekappt. Bei Auswahl von "no" in Feld D11 ist es möglich, Mehrarbeit im Projekt abzurechnen, wenn dies innerhalb der Soll-Arbeitszeit der Person über alle Projekte und Verträge liegt (maximum declarable day-equivalents). In Spalte M werden die förderfähigen Kosten pro Kalenderjahr innerhalb einer Berichtsperiode berechnet (Achtung: die Kappung der Kosten auf Höhe des Projekts oder auf Höhe der Gesamtkosten für die Person erfolgt erst in Bereich 4). Spalte L dient als Check - die Zellen erscheinen rot, wenn mehr Zeit dokumentiert wurde, als abgerechnet werden kann. Sie erscheinen gelb, wenn weniger Zeit dokumentiert wurde, als theoretisch abgerechnet werden könnte.</t>
  </si>
  <si>
    <t>After the end of a reporting period, the capping limits in areas 3 and 4 are checked (see AGA V2.0 p. 49 Costs for employees (or equivalent)).
Area 3 is used to determine the daily rate and the capping of 215 day equivalents per calendar year or pro rata for part-time employees (see AGA V2.0 p. 49). If the reporting period changes during the current year, two daily rates are calculated (see AGA V2.0 p. 52 FN6).
The addition of "rounded" in a column heading indicates rounding to the nearest half-day in accordance with AGA.
Here, the maximum number of day equivalents that may be billed per reporting period is broken down for each calendar year and automatically capped if necessary. 
In column K, if "yes" is selected in field D11, the target working time in the project is capped. If "no" is selected in field D11, it is possible to bill overtime in the project if this is within the person's target working time across all projects and contracts (maximum declarable day-equivalents). In column M, the eligible costs are calculated per calendar year within a reporting period (please note: the capping of costs at the project level or at the total costs for the person only takes place in area 4). Column L serves as a check – the cells appear red if more time has been documented than can be reported. They appear yellow if less time has been documented than could theoretically be reported.</t>
  </si>
  <si>
    <t>In area 4, the actual costs booked per reporting period for the person are compared in column E as a total and in column F in the EU project. Column G shows the calculated billable costs. Column H serves as a check—here, the billable costs (depending on the selection in field D11) are compared with the costs incurred in the project or the total costs (F-G or E-G).
In column G, if “yes” is selected in field D11, the target working time and booked costs in the project are capped. If “no” is selected in field D11, it is possible to bill overtime in the project up to the total costs at the institution if this is within the person's target working time across all projects and contracts (maximum declarable day equivalents).</t>
  </si>
  <si>
    <r>
      <t xml:space="preserve">Im </t>
    </r>
    <r>
      <rPr>
        <b/>
        <sz val="11"/>
        <color theme="4" tint="-0.249977111117893"/>
        <rFont val="Calibri"/>
        <family val="2"/>
        <scheme val="minor"/>
      </rPr>
      <t>Bereich 5</t>
    </r>
    <r>
      <rPr>
        <sz val="11"/>
        <rFont val="Calibri"/>
        <family val="2"/>
        <scheme val="minor"/>
      </rPr>
      <t xml:space="preserve"> berechnen sich (basierend auf den Eingaben im </t>
    </r>
    <r>
      <rPr>
        <b/>
        <sz val="11"/>
        <color theme="4" tint="-0.249977111117893"/>
        <rFont val="Calibri"/>
        <family val="2"/>
        <scheme val="minor"/>
      </rPr>
      <t>Bereich 2b</t>
    </r>
    <r>
      <rPr>
        <sz val="11"/>
        <rFont val="Calibri"/>
        <family val="2"/>
        <scheme val="minor"/>
      </rPr>
      <t>) automatisch die zu berichtenden Tagesäquivalente pro Arbeitspaket. Wenn die Ist-Arbeitszeit die Soll-Arbeitszeit pro Berichtsperiode unterschreitet (</t>
    </r>
    <r>
      <rPr>
        <b/>
        <sz val="11"/>
        <color theme="4" tint="-0.249977111117893"/>
        <rFont val="Calibri"/>
        <family val="2"/>
        <scheme val="minor"/>
      </rPr>
      <t>Bereich 2b</t>
    </r>
    <r>
      <rPr>
        <sz val="11"/>
        <rFont val="Calibri"/>
        <family val="2"/>
        <scheme val="minor"/>
      </rPr>
      <t xml:space="preserve">), so werden die abrechenbaren Tagesäquivalente pro Arbeitspaket in </t>
    </r>
    <r>
      <rPr>
        <b/>
        <sz val="11"/>
        <color theme="4" tint="-0.249977111117893"/>
        <rFont val="Calibri"/>
        <family val="2"/>
        <scheme val="minor"/>
      </rPr>
      <t xml:space="preserve">Bereich 5 </t>
    </r>
    <r>
      <rPr>
        <sz val="11"/>
        <rFont val="Calibri"/>
        <family val="2"/>
        <scheme val="minor"/>
      </rPr>
      <t xml:space="preserve">übertragen. Die Kappung der Tagesäquivalente wird prozentual auf die einzelnen Arbeitspakete umgelegt, je nachdem wieviel Arbeitszeit in </t>
    </r>
    <r>
      <rPr>
        <b/>
        <sz val="11"/>
        <color theme="8" tint="-0.499984740745262"/>
        <rFont val="Calibri"/>
        <family val="2"/>
        <scheme val="minor"/>
      </rPr>
      <t>Bereich 2b</t>
    </r>
    <r>
      <rPr>
        <sz val="11"/>
        <rFont val="Calibri"/>
        <family val="2"/>
        <scheme val="minor"/>
      </rPr>
      <t xml:space="preserve"> pro Arbeitspaket dokumentiert wurde. Wenn Sie die abrechenbaren Tagesäquivalente anders auf die Arbeitspakete verteilen möchten, so können Sie dies beim manuellen Übertrag von </t>
    </r>
    <r>
      <rPr>
        <b/>
        <sz val="11"/>
        <color theme="8" tint="-0.499984740745262"/>
        <rFont val="Calibri"/>
        <family val="2"/>
        <scheme val="minor"/>
      </rPr>
      <t>Bereich 5</t>
    </r>
    <r>
      <rPr>
        <sz val="11"/>
        <rFont val="Calibri"/>
        <family val="2"/>
        <scheme val="minor"/>
      </rPr>
      <t xml:space="preserve"> auf </t>
    </r>
    <r>
      <rPr>
        <b/>
        <sz val="11"/>
        <color theme="8" tint="-0.499984740745262"/>
        <rFont val="Calibri"/>
        <family val="2"/>
        <scheme val="minor"/>
      </rPr>
      <t>Bereich 6</t>
    </r>
    <r>
      <rPr>
        <sz val="11"/>
        <rFont val="Calibri"/>
        <family val="2"/>
        <scheme val="minor"/>
      </rPr>
      <t xml:space="preserve"> umsetzen.</t>
    </r>
  </si>
  <si>
    <t>In area 5, the day-equivalents to be reported per work package are calculated automatically (based on the entries in area 2b). If the actual working time is less than the target working time per reporting period (area 2b), the eligible day-equivalents per work package are transferred to area 5. The capping of day-equivalents is allocated to the individual work packages on a percentage basis, depending on how much working time was documented in area 2b per work package. If you want to distribute the eligible day-equivalents differently among the work packages, you can do so when manually transferring from area 5 to area 6.</t>
  </si>
  <si>
    <t>In Bereich 6 übertragen Sie manuell (=Werte ohne Formatierung einfügen) die berechneten Daten aus Bereich 5, die Sie in Ihren Finanzbericht im F&amp;T Portal eintragen. Dies ist notwendig, damit spätere Änderungen in der Tabelle dokumentiert werden und die Daten für ein Adjustment zu sehen sind. Die dokumentierte Arbeitszeit muss ebenfalls auf einen halben Tag genau kaufmännisch gerundet werden (siehe AGA V2.0 S. 52).
Die Zellen in Bereich 6 sollten also nur Zahlen enthalten, keine Formeln. 
Wenn sich im weiteren Projektverlauf Daten in den bereits berichteten Perioden ändern, z.B. durch Nachbuchungen oder rückwirkende Tariferhöhungen, verändern diese die Personalkosten in den entsprechenden Monaten und in Bereich 5 wird automatisch Ihr Adjustment, basierend auf den in Bereich 6 angegebenen Daten für die ursprüngliche Abrechnung der Periode, berechnet. Dieses Adjustment können Sie mit dem nächsten Bericht im EU F&amp;T Portal eintragen sowie in den Bereich 6 übertragen, indem Sie die Werte der gekennzeichneten Zeile an die entsprechende Stelle kopieren.
Beim Übertrag der Tagesäquivalente aus den Personalblättern in "Overview employees" und "Overview reports" erfolgt die Umrechnung in Personenmonate. Im AGA gibt es keine Definition für Personenmonate, wir arbeiten mit der Formel 215/12. Diese Information wird im Abrechnungsformular im EU F&amp;T Portal benötigt.</t>
  </si>
  <si>
    <r>
      <t xml:space="preserve">Zum schnellen Monitoring beim Blättern durch die einzelnen Personalblätter zeigt der </t>
    </r>
    <r>
      <rPr>
        <b/>
        <sz val="11"/>
        <color rgb="FF305496"/>
        <rFont val="Calibri"/>
        <family val="2"/>
        <scheme val="minor"/>
      </rPr>
      <t>Bereich 7</t>
    </r>
    <r>
      <rPr>
        <sz val="11"/>
        <color theme="1"/>
        <rFont val="Calibri"/>
        <family val="2"/>
        <scheme val="minor"/>
      </rPr>
      <t xml:space="preserve"> die Gesamtkosten für die Person (K4), die Gesamtkosten im Projekt (K5), die abrechenbaren Kosten (K7) und die Differenz (K9) auf. 
Wenn in Feld D11 "yes" gewählt wurde, berechnet K9 die Differenz zwischen den tatsächlichen Kosten im Projekt und den abrechenbaren Kosten im Projekt (K5-K7).
Wenn im Feld D11 "no" gewählt wurde, berechnet K9 die Differenz zwischen den Gesamtkosten für die Person in der Projektlaufzeit und den abrechenbaren Kosten im Projekt (K4-K7).</t>
    </r>
  </si>
  <si>
    <t>For quick monitoring when scrolling through the individual personnel sheets, area 7 shows the total costs for the person (K4), the total costs in the project (K5), the eligible costs (K7) and the difference (K9). 
If "yes" was selected in field D11, K9 calculates the difference between the actual costs in the project and the eligible costs in the project (K5-K7).
If "no" was selected in field D11, K9 calculates the difference between the total costs for the person in the project term and the eligible costs in the project (K4-K7).</t>
  </si>
  <si>
    <t xml:space="preserve">V.2.2                                                                                                 </t>
  </si>
  <si>
    <t>The file "BAK-personnel_cost_tool_HEU_examples_V.2.2_annual" contains a project example with additional comments to help you with your work. This refers to the personnel cost tool V.2.2</t>
  </si>
  <si>
    <t>Die Datei "BAK-personnel_cost_tool_HEU_examples_V.2.2_annual" enthält ein Projektbeispiel mit zusätzlichen Kommentaren, die Ihnen bei der Arbeit helfen sollen. Diese bezieht sich auf das Personalkostentool V.2.2</t>
  </si>
  <si>
    <t>The numbers of the individual areas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t>
  </si>
  <si>
    <t>Fill in the data for your employee in the fields marked yellow in area 1. The "Day-equivalents" column (cell H2) defines how many hours of full-time work make up a full-time equivalent (see "Personnel sheets" above). The fields highlighted in white are for guidance only, but do not have to be filled in. For an explanation of field D11, please read area 4 "Eligible personnel costs per reporting period".</t>
  </si>
  <si>
    <t>Areas 2a and 2b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tables 2a and 2b will turn yellow. This feature is only available in Excel versions from 2019 onwards.</t>
  </si>
  <si>
    <t>In area 6, you manually transfer (=insert values) the calculated data from area 5,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area 6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area 5 based on the data specified in area 6 for the original payroll run for the period. You can enter this adjustment in the F&amp;T portal with the next report and transfer it to area 6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payroll form in the EU R&amp;T Portal."</t>
  </si>
  <si>
    <r>
      <t xml:space="preserve">In </t>
    </r>
    <r>
      <rPr>
        <b/>
        <sz val="11"/>
        <color theme="4" tint="-0.249977111117893"/>
        <rFont val="Calibri"/>
        <family val="2"/>
        <scheme val="minor"/>
      </rPr>
      <t>area 6</t>
    </r>
    <r>
      <rPr>
        <sz val="11"/>
        <rFont val="Calibri"/>
        <family val="2"/>
        <scheme val="minor"/>
      </rPr>
      <t xml:space="preserve">, you manually transfer (=insert values) the calculated data from </t>
    </r>
    <r>
      <rPr>
        <b/>
        <sz val="11"/>
        <color theme="4" tint="-0.249977111117893"/>
        <rFont val="Calibri"/>
        <family val="2"/>
        <scheme val="minor"/>
      </rPr>
      <t>area 5</t>
    </r>
    <r>
      <rPr>
        <sz val="11"/>
        <rFont val="Calibri"/>
        <family val="2"/>
        <scheme val="minor"/>
      </rPr>
      <t xml:space="preserve">,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t>
    </r>
    <r>
      <rPr>
        <b/>
        <sz val="11"/>
        <color theme="4" tint="-0.249977111117893"/>
        <rFont val="Calibri"/>
        <family val="2"/>
        <scheme val="minor"/>
      </rPr>
      <t>area 6</t>
    </r>
    <r>
      <rPr>
        <sz val="11"/>
        <rFont val="Calibri"/>
        <family val="2"/>
        <scheme val="minor"/>
      </rPr>
      <t xml:space="preserve">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t>
    </r>
    <r>
      <rPr>
        <b/>
        <sz val="11"/>
        <color theme="4" tint="-0.249977111117893"/>
        <rFont val="Calibri"/>
        <family val="2"/>
        <scheme val="minor"/>
      </rPr>
      <t>area 5</t>
    </r>
    <r>
      <rPr>
        <sz val="11"/>
        <rFont val="Calibri"/>
        <family val="2"/>
        <scheme val="minor"/>
      </rPr>
      <t xml:space="preserve"> based on the data specified in </t>
    </r>
    <r>
      <rPr>
        <b/>
        <sz val="11"/>
        <color theme="4" tint="-0.249977111117893"/>
        <rFont val="Calibri"/>
        <family val="2"/>
        <scheme val="minor"/>
      </rPr>
      <t>area 6</t>
    </r>
    <r>
      <rPr>
        <sz val="11"/>
        <rFont val="Calibri"/>
        <family val="2"/>
        <scheme val="minor"/>
      </rPr>
      <t xml:space="preserve"> for the original payroll run for the period. You can enter this adjustment in the F&amp;T portal with the next report and transfer it to </t>
    </r>
    <r>
      <rPr>
        <b/>
        <sz val="11"/>
        <color theme="4" tint="-0.249977111117893"/>
        <rFont val="Calibri"/>
        <family val="2"/>
        <scheme val="minor"/>
      </rPr>
      <t>area 6</t>
    </r>
    <r>
      <rPr>
        <sz val="11"/>
        <rFont val="Calibri"/>
        <family val="2"/>
        <scheme val="minor"/>
      </rPr>
      <t xml:space="preserve">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financial reporting form in the EU R&amp;T Portal."</t>
    </r>
  </si>
  <si>
    <t>For quick monitoring when scrolling through the individual personnel sheets, area 7 shows the total costs for the person (K4), the total costs in the project (K5), the eligible costs (K7) and the difference (K9). 
If "yes" was selected in field D11, K9 calculates the difference between the actual costs in the EU grant and the eligible costs in the project (K5-K7).
If "no" was selected in field D11, K9 calculates the difference between the total costs for the person in the project term and the eligible costs in the project (K4-K7).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</si>
</sst>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mmm/yy"/>
    <numFmt numFmtId="166" formatCode="0.0"/>
    <numFmt numFmtId="167" formatCode="#,##0.00\ &quot;€&quot;"/>
    <numFmt numFmtId="168" formatCode="yyyy"/>
    <numFmt numFmtId="169" formatCode="yyyymm"/>
    <numFmt numFmtId="170" formatCode="mmm\ yyyy"/>
    <numFmt numFmtId="171" formatCode="mm/yy"/>
    <numFmt numFmtId="172" formatCode="mmm/yyyy"/>
  </numFmts>
  <fonts count="60" x14ac:knownFonts="1">
    <font>
      <sz val="12"/>
      <color theme="1"/>
      <name val="Arial"/>
    </font>
    <font>
      <sz val="11"/>
      <color theme="1"/>
      <name val="Calibri"/>
      <family val="2"/>
      <scheme val="minor"/>
    </font>
    <font>
      <sz val="11"/>
      <color theme="1"/>
      <name val="Calibri"/>
      <family val="2"/>
      <scheme val="minor"/>
    </font>
    <font>
      <sz val="12"/>
      <color theme="0"/>
      <name val="Arial"/>
      <family val="2"/>
    </font>
    <font>
      <sz val="11"/>
      <color rgb="FF3F3F76"/>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1"/>
      <name val="Calibri"/>
      <family val="2"/>
    </font>
    <font>
      <b/>
      <u/>
      <sz val="14"/>
      <color theme="0"/>
      <name val="Calibri"/>
      <family val="2"/>
      <scheme val="minor"/>
    </font>
    <font>
      <sz val="11"/>
      <name val="Calibri"/>
      <family val="2"/>
      <scheme val="minor"/>
    </font>
    <font>
      <sz val="12"/>
      <name val="Arial"/>
      <family val="2"/>
    </font>
    <font>
      <b/>
      <sz val="14"/>
      <color indexed="65"/>
      <name val="Calibri"/>
      <family val="2"/>
    </font>
    <font>
      <b/>
      <u/>
      <sz val="14"/>
      <color indexed="65"/>
      <name val="Calibri"/>
      <family val="2"/>
    </font>
    <font>
      <sz val="11"/>
      <color indexed="2"/>
      <name val="Calibri"/>
      <family val="2"/>
      <scheme val="minor"/>
    </font>
    <font>
      <b/>
      <sz val="14"/>
      <color theme="1"/>
      <name val="Calibri"/>
      <family val="2"/>
      <scheme val="minor"/>
    </font>
    <font>
      <b/>
      <sz val="11"/>
      <name val="Calibri"/>
      <family val="2"/>
    </font>
    <font>
      <b/>
      <sz val="11"/>
      <color theme="0"/>
      <name val="Calibri"/>
      <family val="2"/>
      <scheme val="minor"/>
    </font>
    <font>
      <b/>
      <i/>
      <sz val="11"/>
      <color theme="1"/>
      <name val="Calibri"/>
      <family val="2"/>
      <scheme val="minor"/>
    </font>
    <font>
      <sz val="11"/>
      <color theme="0"/>
      <name val="Calibri"/>
      <family val="2"/>
      <scheme val="minor"/>
    </font>
    <font>
      <b/>
      <sz val="11"/>
      <name val="Calibri"/>
      <family val="2"/>
      <scheme val="minor"/>
    </font>
    <font>
      <b/>
      <sz val="12"/>
      <color theme="1"/>
      <name val="Arial"/>
      <family val="2"/>
    </font>
    <font>
      <b/>
      <sz val="12"/>
      <name val="Arial"/>
      <family val="2"/>
    </font>
    <font>
      <b/>
      <sz val="24"/>
      <color theme="4" tint="-0.249977111117893"/>
      <name val="Calibri"/>
      <family val="2"/>
      <scheme val="minor"/>
    </font>
    <font>
      <b/>
      <sz val="26"/>
      <color theme="4" tint="-0.249977111117893"/>
      <name val="Calibri"/>
      <family val="2"/>
      <scheme val="minor"/>
    </font>
    <font>
      <b/>
      <sz val="10.5"/>
      <color theme="1"/>
      <name val="Calibri"/>
      <family val="2"/>
      <scheme val="minor"/>
    </font>
    <font>
      <sz val="11"/>
      <color theme="1"/>
      <name val="Calibri"/>
      <family val="2"/>
    </font>
    <font>
      <b/>
      <sz val="14"/>
      <name val="Calibri"/>
      <family val="2"/>
      <scheme val="minor"/>
    </font>
    <font>
      <b/>
      <sz val="12"/>
      <name val="Calibri"/>
      <family val="2"/>
      <scheme val="minor"/>
    </font>
    <font>
      <b/>
      <sz val="14"/>
      <color theme="1"/>
      <name val="Calibri"/>
      <family val="2"/>
    </font>
    <font>
      <sz val="14"/>
      <name val="Calibri"/>
      <family val="2"/>
      <scheme val="minor"/>
    </font>
    <font>
      <b/>
      <sz val="11"/>
      <color indexed="2"/>
      <name val="Calibri"/>
      <family val="2"/>
      <scheme val="minor"/>
    </font>
    <font>
      <sz val="14"/>
      <color indexed="2"/>
      <name val="Calibri"/>
      <family val="2"/>
      <scheme val="minor"/>
    </font>
    <font>
      <b/>
      <sz val="11"/>
      <color indexed="2"/>
      <name val="Calibri"/>
      <family val="2"/>
    </font>
    <font>
      <sz val="11"/>
      <color rgb="FF00B050"/>
      <name val="Calibri"/>
      <family val="2"/>
      <scheme val="minor"/>
    </font>
    <font>
      <i/>
      <sz val="11"/>
      <color rgb="FF00B0F0"/>
      <name val="Calibri"/>
      <family val="2"/>
      <scheme val="minor"/>
    </font>
    <font>
      <sz val="11"/>
      <color indexed="2"/>
      <name val="Calibri"/>
      <family val="2"/>
    </font>
    <font>
      <b/>
      <sz val="14"/>
      <color indexed="2"/>
      <name val="Calibri"/>
      <family val="2"/>
    </font>
    <font>
      <i/>
      <sz val="11"/>
      <name val="Calibri"/>
      <family val="2"/>
      <scheme val="minor"/>
    </font>
    <font>
      <b/>
      <i/>
      <sz val="14"/>
      <name val="Calibri"/>
      <family val="2"/>
      <scheme val="minor"/>
    </font>
    <font>
      <sz val="9"/>
      <color theme="1"/>
      <name val="Calibri"/>
      <family val="2"/>
      <scheme val="minor"/>
    </font>
    <font>
      <sz val="11"/>
      <color theme="0"/>
      <name val="Calibri"/>
      <family val="2"/>
    </font>
    <font>
      <b/>
      <sz val="11"/>
      <color theme="1"/>
      <name val="Calibri"/>
      <family val="2"/>
    </font>
    <font>
      <i/>
      <sz val="11"/>
      <name val="Calibri"/>
      <family val="2"/>
    </font>
    <font>
      <b/>
      <i/>
      <sz val="11"/>
      <color theme="0"/>
      <name val="Calibri"/>
      <family val="2"/>
    </font>
    <font>
      <i/>
      <sz val="11"/>
      <color indexed="6"/>
      <name val="Calibri"/>
      <family val="2"/>
      <scheme val="minor"/>
    </font>
    <font>
      <b/>
      <sz val="9"/>
      <color theme="1"/>
      <name val="Calibri"/>
      <family val="2"/>
      <scheme val="minor"/>
    </font>
    <font>
      <sz val="12"/>
      <color theme="1"/>
      <name val="Arial"/>
      <family val="2"/>
    </font>
    <font>
      <b/>
      <sz val="8"/>
      <name val="Calibri"/>
      <family val="2"/>
      <scheme val="minor"/>
    </font>
    <font>
      <b/>
      <u/>
      <sz val="14"/>
      <name val="Calibri"/>
      <family val="2"/>
      <scheme val="minor"/>
    </font>
    <font>
      <b/>
      <u/>
      <sz val="11"/>
      <name val="Calibri"/>
      <family val="2"/>
      <scheme val="minor"/>
    </font>
    <font>
      <b/>
      <sz val="8"/>
      <color theme="1"/>
      <name val="Calibri"/>
      <family val="2"/>
      <scheme val="minor"/>
    </font>
    <font>
      <b/>
      <sz val="11"/>
      <color theme="8" tint="-0.499984740745262"/>
      <name val="Calibri"/>
      <family val="2"/>
      <scheme val="minor"/>
    </font>
    <font>
      <sz val="8"/>
      <name val="Arial"/>
      <family val="2"/>
    </font>
    <font>
      <b/>
      <sz val="11"/>
      <color rgb="FF305496"/>
      <name val="Calibri"/>
      <family val="2"/>
    </font>
    <font>
      <b/>
      <sz val="11"/>
      <color theme="4" tint="-0.249977111117893"/>
      <name val="Calibri"/>
      <family val="2"/>
      <scheme val="minor"/>
    </font>
    <font>
      <b/>
      <sz val="11"/>
      <color rgb="FF305496"/>
      <name val="Calibri"/>
      <family val="2"/>
      <scheme val="minor"/>
    </font>
    <font>
      <b/>
      <sz val="11"/>
      <color theme="1"/>
      <name val="Calibri"/>
      <family val="2"/>
      <charset val="1"/>
    </font>
    <font>
      <sz val="11"/>
      <color indexed="2"/>
      <name val="Fira Sans Book"/>
      <family val="2"/>
    </font>
    <font>
      <b/>
      <sz val="9"/>
      <color rgb="FFC00000"/>
      <name val="Calibri"/>
      <family val="2"/>
      <scheme val="minor"/>
    </font>
  </fonts>
  <fills count="46">
    <fill>
      <patternFill patternType="none"/>
    </fill>
    <fill>
      <patternFill patternType="gray125"/>
    </fill>
    <fill>
      <patternFill patternType="solid">
        <fgColor theme="9"/>
        <bgColor theme="9"/>
      </patternFill>
    </fill>
    <fill>
      <patternFill patternType="solid">
        <fgColor indexed="47"/>
        <bgColor indexed="47"/>
      </patternFill>
    </fill>
    <fill>
      <patternFill patternType="solid">
        <fgColor rgb="FF5B9BD5"/>
        <bgColor rgb="FF5B9BD5"/>
      </patternFill>
    </fill>
    <fill>
      <patternFill patternType="solid">
        <fgColor rgb="FFD9E1F2"/>
        <bgColor rgb="FFD9E1F2"/>
      </patternFill>
    </fill>
    <fill>
      <patternFill patternType="solid">
        <fgColor rgb="FFC6E0B4"/>
        <bgColor rgb="FFC6E0B4"/>
      </patternFill>
    </fill>
    <fill>
      <patternFill patternType="solid">
        <fgColor rgb="FFE2EFDA"/>
        <bgColor rgb="FFE2EFDA"/>
      </patternFill>
    </fill>
    <fill>
      <patternFill patternType="solid">
        <fgColor indexed="26"/>
        <bgColor indexed="26"/>
      </patternFill>
    </fill>
    <fill>
      <patternFill patternType="solid">
        <fgColor theme="0" tint="-0.14999847407452621"/>
        <bgColor theme="0" tint="-4.9989318521683403E-2"/>
      </patternFill>
    </fill>
    <fill>
      <patternFill patternType="solid">
        <fgColor theme="0"/>
        <bgColor theme="0" tint="-4.9989318521683403E-2"/>
      </patternFill>
    </fill>
    <fill>
      <patternFill patternType="solid">
        <fgColor rgb="FFD9E1F2"/>
        <bgColor theme="4" tint="0.59999389629810485"/>
      </patternFill>
    </fill>
    <fill>
      <patternFill patternType="solid">
        <fgColor rgb="FFD9E1F2"/>
        <bgColor theme="7" tint="0.39997558519241921"/>
      </patternFill>
    </fill>
    <fill>
      <patternFill patternType="solid">
        <fgColor indexed="26"/>
        <bgColor theme="0"/>
      </patternFill>
    </fill>
    <fill>
      <patternFill patternType="solid">
        <fgColor theme="9" tint="0.79998168889431442"/>
        <bgColor theme="7" tint="0.39997558519241921"/>
      </patternFill>
    </fill>
    <fill>
      <patternFill patternType="solid">
        <fgColor theme="9" tint="0.59999389629810485"/>
        <bgColor theme="7" tint="0.39997558519241921"/>
      </patternFill>
    </fill>
    <fill>
      <patternFill patternType="solid">
        <fgColor theme="9" tint="0.39997558519241921"/>
        <bgColor theme="7" tint="0.39997558519241921"/>
      </patternFill>
    </fill>
    <fill>
      <patternFill patternType="solid">
        <fgColor theme="9"/>
        <bgColor theme="7" tint="0.39997558519241921"/>
      </patternFill>
    </fill>
    <fill>
      <patternFill patternType="solid">
        <fgColor rgb="FF548235"/>
        <bgColor theme="7" tint="0.39997558519241921"/>
      </patternFill>
    </fill>
    <fill>
      <patternFill patternType="solid">
        <fgColor indexed="26"/>
        <bgColor theme="7" tint="0.79998168889431442"/>
      </patternFill>
    </fill>
    <fill>
      <patternFill patternType="solid">
        <fgColor theme="0" tint="-0.14999847407452621"/>
        <bgColor theme="0" tint="-0.14999847407452621"/>
      </patternFill>
    </fill>
    <fill>
      <patternFill patternType="solid">
        <fgColor rgb="FFD9E1F2"/>
        <bgColor theme="2"/>
      </patternFill>
    </fill>
    <fill>
      <patternFill patternType="solid">
        <fgColor theme="0" tint="-0.14999847407452621"/>
        <bgColor theme="2"/>
      </patternFill>
    </fill>
    <fill>
      <patternFill patternType="solid">
        <fgColor theme="0"/>
        <bgColor theme="0"/>
      </patternFill>
    </fill>
    <fill>
      <patternFill patternType="solid">
        <fgColor theme="0"/>
        <bgColor theme="2"/>
      </patternFill>
    </fill>
    <fill>
      <patternFill patternType="solid">
        <fgColor indexed="26"/>
        <bgColor theme="0" tint="-4.9989318521683403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0" tint="-0.14999847407452621"/>
        <bgColor theme="4"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tint="0.39997558519241921"/>
      </patternFill>
    </fill>
    <fill>
      <patternFill patternType="solid">
        <fgColor theme="9" tint="-0.249977111117893"/>
        <bgColor theme="9"/>
      </patternFill>
    </fill>
    <fill>
      <patternFill patternType="solid">
        <fgColor theme="4" tint="0.79998168889431442"/>
        <bgColor theme="2"/>
      </patternFill>
    </fill>
    <fill>
      <patternFill patternType="solid">
        <fgColor theme="0"/>
        <bgColor theme="4" tint="0.59999389629810485"/>
      </patternFill>
    </fill>
    <fill>
      <patternFill patternType="solid">
        <fgColor rgb="FFD9E1F2"/>
        <bgColor theme="9" tint="0.59999389629810485"/>
      </patternFill>
    </fill>
    <fill>
      <patternFill patternType="solid">
        <fgColor theme="4" tint="0.79998168889431442"/>
        <bgColor theme="4" tint="0.79998168889431442"/>
      </patternFill>
    </fill>
    <fill>
      <patternFill patternType="solid">
        <fgColor rgb="FFD9E1F2"/>
        <bgColor rgb="FFFFD966"/>
      </patternFill>
    </fill>
    <fill>
      <patternFill patternType="solid">
        <fgColor theme="9" tint="0.79998168889431442"/>
        <bgColor rgb="FFFFD966"/>
      </patternFill>
    </fill>
    <fill>
      <patternFill patternType="solid">
        <fgColor theme="9" tint="0.59999389629810485"/>
        <bgColor rgb="FFFFD966"/>
      </patternFill>
    </fill>
    <fill>
      <patternFill patternType="solid">
        <fgColor theme="9" tint="0.39997558519241921"/>
        <bgColor rgb="FFFFD966"/>
      </patternFill>
    </fill>
    <fill>
      <patternFill patternType="solid">
        <fgColor theme="9"/>
        <bgColor rgb="FFFFD966"/>
      </patternFill>
    </fill>
    <fill>
      <patternFill patternType="solid">
        <fgColor rgb="FF548235"/>
        <bgColor rgb="FFFFD966"/>
      </patternFill>
    </fill>
    <fill>
      <patternFill patternType="solid">
        <fgColor theme="0" tint="-0.14999847407452621"/>
        <bgColor rgb="FFF2F2F2"/>
      </patternFill>
    </fill>
    <fill>
      <patternFill patternType="solid">
        <fgColor rgb="FFD9E1F2"/>
        <bgColor rgb="FFDAE3F3"/>
      </patternFill>
    </fill>
    <fill>
      <patternFill patternType="solid">
        <fgColor rgb="FFFFFFCC"/>
        <bgColor indexed="64"/>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diagonal/>
    </border>
    <border>
      <left style="thin">
        <color auto="1"/>
      </left>
      <right style="thin">
        <color theme="1"/>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rgb="FF7F7F7F"/>
      </left>
      <right style="thin">
        <color auto="1"/>
      </right>
      <top/>
      <bottom style="thin">
        <color rgb="FF7F7F7F"/>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thin">
        <color auto="1"/>
      </left>
      <right style="medium">
        <color auto="1"/>
      </right>
      <top/>
      <bottom/>
      <diagonal/>
    </border>
    <border>
      <left style="medium">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s>
  <cellStyleXfs count="24">
    <xf numFmtId="0" fontId="0" fillId="0" borderId="0"/>
    <xf numFmtId="0" fontId="3" fillId="2" borderId="0" applyNumberFormat="0" applyBorder="0" applyProtection="0"/>
    <xf numFmtId="0" fontId="4" fillId="3" borderId="1" applyNumberFormat="0" applyProtection="0"/>
    <xf numFmtId="0" fontId="4" fillId="3" borderId="1" applyNumberFormat="0" applyProtection="0"/>
    <xf numFmtId="164" fontId="47" fillId="0" borderId="0" applyFont="0" applyFill="0" applyBorder="0" applyProtection="0"/>
    <xf numFmtId="164" fontId="47" fillId="0" borderId="0" applyFont="0" applyFill="0" applyBorder="0" applyProtection="0"/>
    <xf numFmtId="9" fontId="47" fillId="0" borderId="0" applyFont="0" applyFill="0" applyBorder="0" applyProtection="0"/>
    <xf numFmtId="9" fontId="47" fillId="0" borderId="0" applyFont="0" applyFill="0" applyBorder="0" applyProtection="0"/>
    <xf numFmtId="0" fontId="47" fillId="0" borderId="0"/>
    <xf numFmtId="0" fontId="5" fillId="0" borderId="0"/>
    <xf numFmtId="0" fontId="5" fillId="0" borderId="0"/>
    <xf numFmtId="0" fontId="5" fillId="0" borderId="0"/>
    <xf numFmtId="44" fontId="47" fillId="0" borderId="0" applyFont="0" applyFill="0" applyBorder="0" applyProtection="0"/>
    <xf numFmtId="44" fontId="47" fillId="0" borderId="0" applyFont="0" applyFill="0" applyBorder="0" applyProtection="0"/>
    <xf numFmtId="0" fontId="1" fillId="0" borderId="0"/>
    <xf numFmtId="0" fontId="1" fillId="0" borderId="0"/>
    <xf numFmtId="44" fontId="47" fillId="0" borderId="0" applyFont="0" applyFill="0" applyBorder="0" applyProtection="0"/>
    <xf numFmtId="44" fontId="47" fillId="0" borderId="0" applyFont="0" applyFill="0" applyBorder="0" applyProtection="0"/>
    <xf numFmtId="0" fontId="1" fillId="0" borderId="0"/>
    <xf numFmtId="0" fontId="1" fillId="0" borderId="0"/>
    <xf numFmtId="44" fontId="47" fillId="0" borderId="0" applyFont="0" applyFill="0" applyBorder="0" applyProtection="0"/>
    <xf numFmtId="44" fontId="47" fillId="0" borderId="0" applyFont="0" applyFill="0" applyBorder="0" applyProtection="0"/>
    <xf numFmtId="0" fontId="4" fillId="3" borderId="1" applyNumberFormat="0" applyProtection="0"/>
    <xf numFmtId="9" fontId="47" fillId="0" borderId="0" applyFont="0" applyFill="0" applyBorder="0" applyProtection="0"/>
  </cellStyleXfs>
  <cellXfs count="442">
    <xf numFmtId="0" fontId="0" fillId="0" borderId="0" xfId="0"/>
    <xf numFmtId="17" fontId="6" fillId="0" borderId="0" xfId="0" applyNumberFormat="1" applyFont="1" applyAlignment="1">
      <alignment horizontal="left"/>
    </xf>
    <xf numFmtId="49" fontId="6" fillId="0" borderId="0" xfId="0" applyNumberFormat="1" applyFont="1"/>
    <xf numFmtId="0" fontId="5" fillId="0" borderId="0" xfId="0" applyFont="1"/>
    <xf numFmtId="0" fontId="6" fillId="0" borderId="0" xfId="0" applyFont="1"/>
    <xf numFmtId="0" fontId="7" fillId="4" borderId="0" xfId="0" applyFont="1" applyFill="1"/>
    <xf numFmtId="0" fontId="5" fillId="5" borderId="0" xfId="0" applyFont="1" applyFill="1"/>
    <xf numFmtId="0" fontId="8" fillId="5" borderId="0" xfId="0" applyFont="1" applyFill="1" applyAlignment="1">
      <alignment horizontal="left" wrapText="1"/>
    </xf>
    <xf numFmtId="0" fontId="5" fillId="5" borderId="0" xfId="0" applyFont="1" applyFill="1" applyAlignment="1">
      <alignment wrapText="1"/>
    </xf>
    <xf numFmtId="0" fontId="9" fillId="4" borderId="0" xfId="0" applyFont="1" applyFill="1"/>
    <xf numFmtId="0" fontId="10" fillId="5" borderId="0" xfId="0" applyFont="1" applyFill="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xf>
    <xf numFmtId="0" fontId="12" fillId="6" borderId="0" xfId="0" applyFont="1" applyFill="1" applyAlignment="1">
      <alignment horizontal="left"/>
    </xf>
    <xf numFmtId="0" fontId="8" fillId="7" borderId="0" xfId="0" applyFont="1" applyFill="1" applyAlignment="1">
      <alignment horizontal="left" wrapText="1"/>
    </xf>
    <xf numFmtId="0" fontId="8" fillId="7" borderId="0" xfId="0" applyFont="1" applyFill="1" applyAlignment="1">
      <alignment horizontal="left" vertical="center" wrapText="1"/>
    </xf>
    <xf numFmtId="0" fontId="13" fillId="6" borderId="0" xfId="0" applyFont="1" applyFill="1" applyAlignment="1">
      <alignment horizontal="left"/>
    </xf>
    <xf numFmtId="0" fontId="8" fillId="7" borderId="0" xfId="0" applyFont="1" applyFill="1" applyAlignment="1">
      <alignment horizontal="left" vertical="top" wrapText="1"/>
    </xf>
    <xf numFmtId="0" fontId="14" fillId="0" borderId="0" xfId="0" applyFont="1"/>
    <xf numFmtId="165" fontId="15" fillId="0" borderId="0" xfId="0" quotePrefix="1" applyNumberFormat="1" applyFont="1" applyAlignment="1" applyProtection="1">
      <alignment horizontal="left"/>
      <protection locked="0"/>
    </xf>
    <xf numFmtId="0" fontId="7" fillId="4" borderId="0" xfId="0" applyFont="1" applyFill="1" applyAlignment="1">
      <alignment horizontal="left"/>
    </xf>
    <xf numFmtId="0" fontId="14" fillId="0" borderId="0" xfId="0" applyFont="1" applyAlignment="1">
      <alignment wrapText="1"/>
    </xf>
    <xf numFmtId="0" fontId="10" fillId="5" borderId="0" xfId="0" applyFont="1" applyFill="1" applyAlignment="1">
      <alignment horizontal="left" vertical="top" wrapText="1"/>
    </xf>
    <xf numFmtId="0" fontId="10" fillId="5" borderId="0" xfId="0" applyFont="1" applyFill="1" applyAlignment="1" applyProtection="1">
      <alignment vertical="center" wrapText="1"/>
      <protection locked="0"/>
    </xf>
    <xf numFmtId="0" fontId="17" fillId="0" borderId="0" xfId="0" applyFont="1"/>
    <xf numFmtId="0" fontId="14" fillId="0" borderId="0" xfId="0" applyFont="1" applyAlignment="1">
      <alignment vertical="top" wrapText="1"/>
    </xf>
    <xf numFmtId="0" fontId="15" fillId="11" borderId="3" xfId="0" applyFont="1" applyFill="1" applyBorder="1" applyAlignment="1">
      <alignment vertical="top"/>
    </xf>
    <xf numFmtId="0" fontId="15" fillId="11" borderId="4" xfId="0" applyFont="1" applyFill="1" applyBorder="1" applyAlignment="1">
      <alignment vertical="top"/>
    </xf>
    <xf numFmtId="0" fontId="15" fillId="11" borderId="5" xfId="0" applyFont="1" applyFill="1" applyBorder="1" applyAlignment="1">
      <alignment vertical="top"/>
    </xf>
    <xf numFmtId="0" fontId="10" fillId="0" borderId="0" xfId="0" applyFont="1" applyAlignment="1">
      <alignment horizontal="center" vertical="center"/>
    </xf>
    <xf numFmtId="0" fontId="10" fillId="0" borderId="0" xfId="0" applyFont="1" applyAlignment="1">
      <alignment vertical="top"/>
    </xf>
    <xf numFmtId="0" fontId="14" fillId="0" borderId="0" xfId="0" applyFont="1" applyAlignment="1">
      <alignment vertical="center"/>
    </xf>
    <xf numFmtId="0" fontId="6" fillId="12" borderId="2" xfId="0" applyFont="1" applyFill="1" applyBorder="1" applyAlignment="1">
      <alignment horizontal="center" vertical="center" wrapText="1"/>
    </xf>
    <xf numFmtId="0" fontId="18" fillId="12" borderId="2" xfId="0" applyFont="1" applyFill="1" applyBorder="1" applyAlignment="1">
      <alignment horizontal="center"/>
    </xf>
    <xf numFmtId="0" fontId="5" fillId="14" borderId="2" xfId="0" applyFont="1" applyFill="1" applyBorder="1"/>
    <xf numFmtId="0" fontId="5" fillId="8" borderId="2" xfId="0" applyFont="1" applyFill="1" applyBorder="1" applyAlignment="1">
      <alignment horizontal="center"/>
    </xf>
    <xf numFmtId="14" fontId="5" fillId="9" borderId="2" xfId="0" applyNumberFormat="1" applyFont="1" applyFill="1" applyBorder="1"/>
    <xf numFmtId="1" fontId="10" fillId="9" borderId="2" xfId="4" applyNumberFormat="1" applyFont="1" applyFill="1" applyBorder="1" applyAlignment="1">
      <alignment horizontal="center"/>
    </xf>
    <xf numFmtId="0" fontId="5" fillId="15" borderId="2" xfId="0" applyFont="1" applyFill="1" applyBorder="1"/>
    <xf numFmtId="0" fontId="5" fillId="16" borderId="2" xfId="0" applyFont="1" applyFill="1" applyBorder="1"/>
    <xf numFmtId="0" fontId="5" fillId="8" borderId="2" xfId="0" applyFont="1" applyFill="1" applyBorder="1" applyAlignment="1">
      <alignment horizontal="center" vertical="center"/>
    </xf>
    <xf numFmtId="0" fontId="5" fillId="17" borderId="2" xfId="0" applyFont="1" applyFill="1" applyBorder="1"/>
    <xf numFmtId="0" fontId="19" fillId="18" borderId="2" xfId="0" applyFont="1" applyFill="1" applyBorder="1"/>
    <xf numFmtId="0" fontId="5" fillId="0" borderId="0" xfId="0" applyFont="1" applyAlignment="1">
      <alignment horizontal="center" vertical="center"/>
    </xf>
    <xf numFmtId="1" fontId="5" fillId="0" borderId="0" xfId="0" applyNumberFormat="1" applyFont="1" applyAlignment="1">
      <alignment horizontal="center" vertical="center"/>
    </xf>
    <xf numFmtId="14" fontId="5" fillId="0" borderId="0" xfId="0" applyNumberFormat="1" applyFont="1" applyAlignment="1">
      <alignment vertical="center"/>
    </xf>
    <xf numFmtId="14" fontId="5" fillId="0" borderId="0" xfId="0" applyNumberFormat="1" applyFont="1"/>
    <xf numFmtId="0" fontId="5" fillId="0" borderId="0" xfId="0" applyFont="1" applyAlignment="1">
      <alignment wrapText="1"/>
    </xf>
    <xf numFmtId="0" fontId="20" fillId="12" borderId="2" xfId="0" applyFont="1" applyFill="1" applyBorder="1" applyAlignment="1">
      <alignment horizontal="center" vertical="center" wrapText="1"/>
    </xf>
    <xf numFmtId="0" fontId="10" fillId="19" borderId="2" xfId="0" applyFont="1" applyFill="1" applyBorder="1" applyAlignment="1">
      <alignment horizontal="center" vertical="center"/>
    </xf>
    <xf numFmtId="14" fontId="10" fillId="20" borderId="2" xfId="0" applyNumberFormat="1" applyFont="1" applyFill="1" applyBorder="1"/>
    <xf numFmtId="166" fontId="10" fillId="19" borderId="2" xfId="0" applyNumberFormat="1" applyFont="1" applyFill="1" applyBorder="1" applyAlignment="1">
      <alignment horizontal="center" vertical="center"/>
    </xf>
    <xf numFmtId="44" fontId="0" fillId="0" borderId="0" xfId="12" applyFont="1" applyAlignment="1">
      <alignment vertical="center"/>
    </xf>
    <xf numFmtId="0" fontId="11" fillId="0" borderId="0" xfId="0" applyFont="1"/>
    <xf numFmtId="0" fontId="15" fillId="11" borderId="0" xfId="0" applyFont="1" applyFill="1" applyAlignment="1">
      <alignment vertical="top"/>
    </xf>
    <xf numFmtId="0" fontId="6" fillId="21" borderId="0" xfId="0" applyFont="1" applyFill="1" applyAlignment="1">
      <alignment horizontal="center" vertical="center"/>
    </xf>
    <xf numFmtId="0" fontId="5" fillId="11" borderId="0" xfId="0" applyFont="1" applyFill="1" applyAlignment="1">
      <alignment horizontal="center" vertical="center"/>
    </xf>
    <xf numFmtId="0" fontId="20" fillId="21" borderId="2" xfId="0" applyFont="1" applyFill="1" applyBorder="1" applyAlignment="1">
      <alignment horizontal="center" vertical="center" wrapText="1"/>
    </xf>
    <xf numFmtId="0" fontId="20" fillId="21" borderId="5" xfId="0" applyFont="1" applyFill="1" applyBorder="1" applyAlignment="1">
      <alignment horizontal="center" vertical="center" wrapText="1"/>
    </xf>
    <xf numFmtId="0" fontId="6" fillId="21" borderId="3" xfId="0" applyFont="1" applyFill="1" applyBorder="1" applyAlignment="1">
      <alignment vertical="center"/>
    </xf>
    <xf numFmtId="0" fontId="6" fillId="21" borderId="5" xfId="0" applyFont="1" applyFill="1" applyBorder="1" applyAlignment="1">
      <alignment vertical="center"/>
    </xf>
    <xf numFmtId="2" fontId="20" fillId="22" borderId="2" xfId="0" applyNumberFormat="1" applyFont="1" applyFill="1" applyBorder="1" applyAlignment="1">
      <alignment horizontal="center" vertical="center" wrapText="1"/>
    </xf>
    <xf numFmtId="0" fontId="6" fillId="21" borderId="3" xfId="0" applyFont="1" applyFill="1" applyBorder="1" applyAlignment="1">
      <alignment vertical="center" wrapText="1"/>
    </xf>
    <xf numFmtId="2" fontId="20" fillId="22" borderId="2" xfId="4" applyNumberFormat="1" applyFont="1" applyFill="1" applyBorder="1" applyAlignment="1">
      <alignment horizontal="center"/>
    </xf>
    <xf numFmtId="0" fontId="0" fillId="23" borderId="0" xfId="0" applyFill="1"/>
    <xf numFmtId="2" fontId="6" fillId="24" borderId="0" xfId="4" applyNumberFormat="1" applyFont="1" applyFill="1" applyAlignment="1">
      <alignment horizontal="center"/>
    </xf>
    <xf numFmtId="0" fontId="6" fillId="24" borderId="0" xfId="0" applyFont="1" applyFill="1" applyAlignment="1">
      <alignment horizontal="center" vertical="center"/>
    </xf>
    <xf numFmtId="0" fontId="20" fillId="24" borderId="6" xfId="0" applyFont="1" applyFill="1" applyBorder="1" applyAlignment="1">
      <alignment horizontal="center" vertical="center" wrapText="1"/>
    </xf>
    <xf numFmtId="0" fontId="20" fillId="24" borderId="0" xfId="0" applyFont="1" applyFill="1" applyAlignment="1">
      <alignment horizontal="center" vertical="center" wrapText="1"/>
    </xf>
    <xf numFmtId="0" fontId="11" fillId="23" borderId="0" xfId="0" applyFont="1" applyFill="1"/>
    <xf numFmtId="0" fontId="6" fillId="25" borderId="7" xfId="0" applyFont="1" applyFill="1" applyBorder="1" applyAlignment="1">
      <alignment horizontal="left" vertical="center"/>
    </xf>
    <xf numFmtId="0" fontId="6" fillId="21" borderId="2" xfId="0" applyFont="1" applyFill="1" applyBorder="1" applyAlignment="1">
      <alignment horizontal="center" vertical="center"/>
    </xf>
    <xf numFmtId="0" fontId="5" fillId="26" borderId="3" xfId="0" applyFont="1" applyFill="1" applyBorder="1"/>
    <xf numFmtId="0" fontId="5" fillId="26" borderId="4" xfId="0" applyFont="1" applyFill="1" applyBorder="1"/>
    <xf numFmtId="0" fontId="5" fillId="26" borderId="5" xfId="0" applyFont="1" applyFill="1" applyBorder="1"/>
    <xf numFmtId="0" fontId="5" fillId="20" borderId="2" xfId="0" applyFont="1" applyFill="1" applyBorder="1" applyAlignment="1">
      <alignment vertical="center"/>
    </xf>
    <xf numFmtId="0" fontId="5" fillId="27" borderId="2" xfId="0" applyFont="1" applyFill="1" applyBorder="1" applyAlignment="1">
      <alignment horizontal="center" vertical="center"/>
    </xf>
    <xf numFmtId="44" fontId="5" fillId="28" borderId="2" xfId="12" applyFont="1" applyFill="1" applyBorder="1"/>
    <xf numFmtId="2" fontId="5" fillId="28" borderId="2" xfId="12" applyNumberFormat="1" applyFont="1" applyFill="1" applyBorder="1" applyAlignment="1">
      <alignment horizontal="center"/>
    </xf>
    <xf numFmtId="44" fontId="5" fillId="27" borderId="2" xfId="12" applyFont="1" applyFill="1" applyBorder="1" applyAlignment="1">
      <alignment horizontal="center" vertical="center"/>
    </xf>
    <xf numFmtId="0" fontId="5" fillId="29" borderId="2" xfId="0" applyFont="1" applyFill="1" applyBorder="1" applyAlignment="1">
      <alignment horizontal="center" vertical="center"/>
    </xf>
    <xf numFmtId="44" fontId="5" fillId="29" borderId="2" xfId="12" applyFont="1" applyFill="1" applyBorder="1" applyAlignment="1">
      <alignment horizontal="center" vertical="center"/>
    </xf>
    <xf numFmtId="0" fontId="5" fillId="30" borderId="2" xfId="0" applyFont="1" applyFill="1" applyBorder="1" applyAlignment="1">
      <alignment horizontal="center" vertical="center"/>
    </xf>
    <xf numFmtId="44" fontId="5" fillId="30" borderId="2" xfId="12" applyFont="1" applyFill="1" applyBorder="1" applyAlignment="1">
      <alignment horizontal="center" vertical="center"/>
    </xf>
    <xf numFmtId="44" fontId="5" fillId="31" borderId="8" xfId="12" applyFont="1" applyFill="1" applyBorder="1" applyAlignment="1">
      <alignment horizontal="center" vertical="center"/>
    </xf>
    <xf numFmtId="0" fontId="19" fillId="32" borderId="8" xfId="0" applyFont="1" applyFill="1" applyBorder="1" applyAlignment="1">
      <alignment horizontal="center" vertical="center"/>
    </xf>
    <xf numFmtId="44" fontId="5" fillId="28" borderId="2" xfId="12" applyFont="1" applyFill="1" applyBorder="1" applyAlignment="1">
      <alignment vertical="center"/>
    </xf>
    <xf numFmtId="0" fontId="21" fillId="0" borderId="0" xfId="0" applyFont="1"/>
    <xf numFmtId="0" fontId="6" fillId="20" borderId="2" xfId="0" applyFont="1" applyFill="1" applyBorder="1" applyAlignment="1">
      <alignment horizontal="center" vertical="center" wrapText="1"/>
    </xf>
    <xf numFmtId="44" fontId="6" fillId="28" borderId="2" xfId="12" applyFont="1" applyFill="1" applyBorder="1" applyAlignment="1">
      <alignment vertical="center"/>
    </xf>
    <xf numFmtId="44" fontId="6" fillId="28" borderId="2" xfId="12" applyFont="1" applyFill="1" applyBorder="1"/>
    <xf numFmtId="164" fontId="6" fillId="28" borderId="2" xfId="12" applyNumberFormat="1" applyFont="1" applyFill="1" applyBorder="1"/>
    <xf numFmtId="0" fontId="22" fillId="0" borderId="0" xfId="0" applyFont="1"/>
    <xf numFmtId="0" fontId="5" fillId="26" borderId="4" xfId="0" applyFont="1" applyFill="1" applyBorder="1" applyAlignment="1">
      <alignment vertical="center"/>
    </xf>
    <xf numFmtId="0" fontId="5" fillId="26" borderId="2" xfId="0" applyFont="1" applyFill="1" applyBorder="1"/>
    <xf numFmtId="0" fontId="15" fillId="11" borderId="10" xfId="0" applyFont="1" applyFill="1" applyBorder="1" applyAlignment="1">
      <alignment vertical="top"/>
    </xf>
    <xf numFmtId="0" fontId="20" fillId="33" borderId="2" xfId="0" applyFont="1" applyFill="1" applyBorder="1" applyAlignment="1">
      <alignment horizontal="center" vertical="center" wrapText="1"/>
    </xf>
    <xf numFmtId="0" fontId="20" fillId="33" borderId="11" xfId="0" applyFont="1" applyFill="1" applyBorder="1" applyAlignment="1">
      <alignment horizontal="center" vertical="center" wrapText="1"/>
    </xf>
    <xf numFmtId="2" fontId="20" fillId="22" borderId="5" xfId="0" applyNumberFormat="1" applyFont="1" applyFill="1" applyBorder="1" applyAlignment="1">
      <alignment horizontal="center" vertical="center" wrapText="1"/>
    </xf>
    <xf numFmtId="0" fontId="20" fillId="22" borderId="2" xfId="0" applyFont="1" applyFill="1" applyBorder="1" applyAlignment="1">
      <alignment horizontal="center" vertical="center" wrapText="1"/>
    </xf>
    <xf numFmtId="2" fontId="0" fillId="0" borderId="0" xfId="0" applyNumberFormat="1"/>
    <xf numFmtId="2" fontId="0" fillId="0" borderId="0" xfId="4" applyNumberFormat="1" applyFont="1"/>
    <xf numFmtId="2" fontId="20" fillId="22" borderId="12" xfId="4" applyNumberFormat="1" applyFont="1" applyFill="1" applyBorder="1" applyAlignment="1">
      <alignment horizontal="center"/>
    </xf>
    <xf numFmtId="2" fontId="0" fillId="23" borderId="0" xfId="4" applyNumberFormat="1" applyFont="1" applyFill="1"/>
    <xf numFmtId="0" fontId="5" fillId="34" borderId="0" xfId="0" applyFont="1" applyFill="1" applyAlignment="1">
      <alignment horizontal="center" vertical="center"/>
    </xf>
    <xf numFmtId="0" fontId="6" fillId="24" borderId="6" xfId="0" applyFont="1" applyFill="1" applyBorder="1" applyAlignment="1">
      <alignment horizontal="center" vertical="center" wrapText="1"/>
    </xf>
    <xf numFmtId="0" fontId="6" fillId="24" borderId="13" xfId="0" applyFont="1" applyFill="1" applyBorder="1" applyAlignment="1">
      <alignment horizontal="center" vertical="center" wrapText="1"/>
    </xf>
    <xf numFmtId="2" fontId="20" fillId="24" borderId="6" xfId="4" applyNumberFormat="1" applyFont="1" applyFill="1" applyBorder="1" applyAlignment="1">
      <alignment horizontal="center"/>
    </xf>
    <xf numFmtId="2" fontId="20" fillId="24" borderId="14" xfId="4" applyNumberFormat="1" applyFont="1" applyFill="1" applyBorder="1" applyAlignment="1">
      <alignment horizontal="center"/>
    </xf>
    <xf numFmtId="0" fontId="5" fillId="21" borderId="4" xfId="0" applyFont="1" applyFill="1" applyBorder="1" applyAlignment="1">
      <alignment horizontal="center"/>
    </xf>
    <xf numFmtId="44" fontId="5" fillId="28" borderId="15" xfId="12" applyFont="1" applyFill="1" applyBorder="1"/>
    <xf numFmtId="2" fontId="6" fillId="28" borderId="2" xfId="12" applyNumberFormat="1" applyFont="1" applyFill="1" applyBorder="1" applyAlignment="1">
      <alignment horizontal="center"/>
    </xf>
    <xf numFmtId="2" fontId="5" fillId="28" borderId="5" xfId="4" applyNumberFormat="1" applyFont="1" applyFill="1" applyBorder="1" applyAlignment="1">
      <alignment horizontal="center"/>
    </xf>
    <xf numFmtId="2" fontId="5" fillId="28" borderId="2" xfId="4" applyNumberFormat="1" applyFont="1" applyFill="1" applyBorder="1" applyAlignment="1">
      <alignment horizontal="center"/>
    </xf>
    <xf numFmtId="0" fontId="5" fillId="21" borderId="16" xfId="0" applyFont="1" applyFill="1" applyBorder="1" applyAlignment="1">
      <alignment horizontal="center"/>
    </xf>
    <xf numFmtId="44" fontId="5" fillId="28" borderId="9" xfId="12" applyFont="1" applyFill="1" applyBorder="1"/>
    <xf numFmtId="2" fontId="5" fillId="28" borderId="9" xfId="4" applyNumberFormat="1" applyFont="1" applyFill="1" applyBorder="1" applyAlignment="1">
      <alignment horizontal="center"/>
    </xf>
    <xf numFmtId="0" fontId="5" fillId="21" borderId="0" xfId="0" applyFont="1" applyFill="1" applyAlignment="1">
      <alignment horizontal="center"/>
    </xf>
    <xf numFmtId="0" fontId="6" fillId="21" borderId="17" xfId="0" applyFont="1" applyFill="1" applyBorder="1" applyAlignment="1">
      <alignment horizontal="center"/>
    </xf>
    <xf numFmtId="44" fontId="6" fillId="28" borderId="18" xfId="12" applyFont="1" applyFill="1" applyBorder="1"/>
    <xf numFmtId="2" fontId="6" fillId="28" borderId="12" xfId="12" applyNumberFormat="1" applyFont="1" applyFill="1" applyBorder="1" applyAlignment="1">
      <alignment horizontal="center"/>
    </xf>
    <xf numFmtId="2" fontId="6" fillId="28" borderId="18" xfId="4" applyNumberFormat="1" applyFont="1" applyFill="1" applyBorder="1" applyAlignment="1">
      <alignment horizontal="center"/>
    </xf>
    <xf numFmtId="44" fontId="5" fillId="28" borderId="19" xfId="12" applyFont="1" applyFill="1" applyBorder="1"/>
    <xf numFmtId="2" fontId="6" fillId="28" borderId="19" xfId="12" applyNumberFormat="1" applyFont="1" applyFill="1" applyBorder="1" applyAlignment="1">
      <alignment horizontal="center"/>
    </xf>
    <xf numFmtId="2" fontId="5" fillId="28" borderId="19" xfId="4" applyNumberFormat="1" applyFont="1" applyFill="1" applyBorder="1" applyAlignment="1">
      <alignment horizontal="center"/>
    </xf>
    <xf numFmtId="2" fontId="10" fillId="28" borderId="9" xfId="4" applyNumberFormat="1" applyFont="1" applyFill="1" applyBorder="1" applyAlignment="1">
      <alignment horizontal="center"/>
    </xf>
    <xf numFmtId="0" fontId="47" fillId="0" borderId="0" xfId="8"/>
    <xf numFmtId="0" fontId="6" fillId="35" borderId="8" xfId="0" applyFont="1" applyFill="1" applyBorder="1" applyAlignment="1">
      <alignment vertical="center"/>
    </xf>
    <xf numFmtId="0" fontId="5" fillId="8" borderId="3" xfId="0" applyFont="1" applyFill="1" applyBorder="1" applyAlignment="1">
      <alignment horizontal="left" vertical="center"/>
    </xf>
    <xf numFmtId="0" fontId="5" fillId="8" borderId="5" xfId="0" applyFont="1" applyFill="1" applyBorder="1" applyAlignment="1">
      <alignment vertical="center"/>
    </xf>
    <xf numFmtId="0" fontId="5" fillId="0" borderId="6" xfId="0" applyFont="1" applyBorder="1"/>
    <xf numFmtId="0" fontId="20" fillId="35" borderId="2" xfId="0" applyFont="1" applyFill="1" applyBorder="1" applyAlignment="1">
      <alignment vertical="center" wrapText="1"/>
    </xf>
    <xf numFmtId="0" fontId="5" fillId="8" borderId="2" xfId="0" applyFont="1" applyFill="1" applyBorder="1" applyAlignment="1">
      <alignment horizontal="center" vertical="center" wrapText="1"/>
    </xf>
    <xf numFmtId="0" fontId="6" fillId="35" borderId="2" xfId="0" applyFont="1" applyFill="1" applyBorder="1" applyAlignment="1">
      <alignment vertical="center"/>
    </xf>
    <xf numFmtId="0" fontId="4" fillId="8" borderId="21" xfId="2" applyFill="1" applyBorder="1" applyAlignment="1" applyProtection="1">
      <alignment horizontal="center" vertical="center"/>
    </xf>
    <xf numFmtId="0" fontId="23" fillId="0" borderId="0" xfId="0" applyFont="1" applyAlignment="1">
      <alignment vertical="center"/>
    </xf>
    <xf numFmtId="0" fontId="24" fillId="0" borderId="0" xfId="0" applyFont="1"/>
    <xf numFmtId="0" fontId="0" fillId="0" borderId="0" xfId="0" applyAlignment="1">
      <alignment wrapText="1"/>
    </xf>
    <xf numFmtId="0" fontId="20" fillId="35" borderId="2" xfId="0" applyFont="1" applyFill="1" applyBorder="1" applyAlignment="1">
      <alignment horizontal="center" vertical="center"/>
    </xf>
    <xf numFmtId="0" fontId="25" fillId="36" borderId="2" xfId="0" applyFont="1" applyFill="1" applyBorder="1" applyAlignment="1">
      <alignment vertical="center" wrapText="1"/>
    </xf>
    <xf numFmtId="167" fontId="26" fillId="9" borderId="2" xfId="12" applyNumberFormat="1" applyFont="1" applyFill="1" applyBorder="1" applyAlignment="1">
      <alignment horizontal="center" vertical="center"/>
    </xf>
    <xf numFmtId="0" fontId="20" fillId="35" borderId="2" xfId="0" applyFont="1" applyFill="1" applyBorder="1" applyAlignment="1">
      <alignment horizontal="center" vertical="center" wrapText="1"/>
    </xf>
    <xf numFmtId="0" fontId="20" fillId="35" borderId="3" xfId="0" applyFont="1" applyFill="1" applyBorder="1" applyAlignment="1">
      <alignment horizontal="center" vertical="center" wrapText="1"/>
    </xf>
    <xf numFmtId="0" fontId="27" fillId="35" borderId="22" xfId="0" applyFont="1" applyFill="1" applyBorder="1" applyAlignment="1">
      <alignment horizontal="center" vertical="center" wrapText="1"/>
    </xf>
    <xf numFmtId="0" fontId="20" fillId="35" borderId="5" xfId="0" applyFont="1" applyFill="1" applyBorder="1" applyAlignment="1">
      <alignment horizontal="center" vertical="center" wrapText="1"/>
    </xf>
    <xf numFmtId="14" fontId="10" fillId="0" borderId="2" xfId="0" applyNumberFormat="1" applyFont="1" applyBorder="1" applyAlignment="1">
      <alignment horizontal="center" vertical="center"/>
    </xf>
    <xf numFmtId="10" fontId="10" fillId="0" borderId="2" xfId="6" applyNumberFormat="1" applyFont="1" applyBorder="1" applyAlignment="1" applyProtection="1">
      <alignment horizontal="center" vertical="center"/>
    </xf>
    <xf numFmtId="0" fontId="10" fillId="0" borderId="2" xfId="0" applyFont="1" applyBorder="1" applyAlignment="1">
      <alignment horizontal="center" vertical="center"/>
    </xf>
    <xf numFmtId="2" fontId="10" fillId="25" borderId="2" xfId="0" applyNumberFormat="1" applyFont="1" applyFill="1" applyBorder="1" applyAlignment="1">
      <alignment horizontal="center" vertical="center"/>
    </xf>
    <xf numFmtId="2" fontId="10" fillId="13" borderId="2" xfId="0" applyNumberFormat="1" applyFont="1" applyFill="1" applyBorder="1" applyAlignment="1">
      <alignment horizontal="center" vertical="center"/>
    </xf>
    <xf numFmtId="2" fontId="28" fillId="9" borderId="2" xfId="0" applyNumberFormat="1" applyFont="1" applyFill="1" applyBorder="1" applyAlignment="1">
      <alignment horizontal="center" vertical="center"/>
    </xf>
    <xf numFmtId="167" fontId="27" fillId="13" borderId="23" xfId="12" applyNumberFormat="1" applyFont="1" applyFill="1" applyBorder="1" applyAlignment="1">
      <alignment horizontal="right" vertical="center"/>
    </xf>
    <xf numFmtId="14" fontId="10" fillId="13" borderId="5" xfId="12" applyNumberFormat="1" applyFont="1" applyFill="1" applyBorder="1" applyAlignment="1">
      <alignment horizontal="center" vertical="center"/>
    </xf>
    <xf numFmtId="0" fontId="31" fillId="0" borderId="0" xfId="0" applyFont="1"/>
    <xf numFmtId="0" fontId="20" fillId="0" borderId="0" xfId="0" applyFont="1" applyAlignment="1">
      <alignment horizontal="left" vertical="top" wrapText="1"/>
    </xf>
    <xf numFmtId="9" fontId="10" fillId="0" borderId="0" xfId="6" applyFont="1" applyAlignment="1">
      <alignment horizontal="center" vertical="center"/>
    </xf>
    <xf numFmtId="0" fontId="19" fillId="0" borderId="0" xfId="0" applyFont="1" applyAlignment="1">
      <alignment horizontal="center" vertical="center"/>
    </xf>
    <xf numFmtId="2" fontId="10" fillId="0" borderId="0" xfId="0" applyNumberFormat="1" applyFont="1" applyAlignment="1">
      <alignment horizontal="center" vertical="center"/>
    </xf>
    <xf numFmtId="166" fontId="10" fillId="0" borderId="0" xfId="0" applyNumberFormat="1" applyFont="1" applyAlignment="1">
      <alignment horizontal="center" vertical="center"/>
    </xf>
    <xf numFmtId="2" fontId="5" fillId="0" borderId="0" xfId="0" applyNumberFormat="1" applyFont="1" applyAlignment="1">
      <alignment horizontal="center" vertical="center"/>
    </xf>
    <xf numFmtId="44" fontId="10" fillId="0" borderId="0" xfId="12" applyFont="1" applyAlignment="1">
      <alignment horizontal="center" vertical="center"/>
    </xf>
    <xf numFmtId="14" fontId="10" fillId="0" borderId="0" xfId="12" applyNumberFormat="1" applyFont="1" applyAlignment="1">
      <alignment horizontal="center" vertical="center"/>
    </xf>
    <xf numFmtId="0" fontId="23" fillId="0" borderId="0" xfId="0" applyFont="1" applyAlignment="1">
      <alignment vertical="top"/>
    </xf>
    <xf numFmtId="0" fontId="23" fillId="0" borderId="0" xfId="0" applyFont="1"/>
    <xf numFmtId="0" fontId="23" fillId="0" borderId="0" xfId="0" applyFont="1" applyAlignment="1">
      <alignment horizontal="left" vertical="top" wrapText="1"/>
    </xf>
    <xf numFmtId="0" fontId="33" fillId="0" borderId="0" xfId="0" applyFont="1" applyAlignment="1">
      <alignment horizontal="center" vertical="center" wrapText="1"/>
    </xf>
    <xf numFmtId="0" fontId="34" fillId="0" borderId="0" xfId="0" applyFont="1"/>
    <xf numFmtId="0" fontId="35" fillId="0" borderId="0" xfId="0" applyFont="1" applyAlignment="1">
      <alignment horizontal="center"/>
    </xf>
    <xf numFmtId="0" fontId="16" fillId="37" borderId="27" xfId="0" applyFont="1" applyFill="1" applyBorder="1" applyAlignment="1">
      <alignment horizontal="center" vertical="center" wrapText="1"/>
    </xf>
    <xf numFmtId="0" fontId="16" fillId="12" borderId="28"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20" fillId="12" borderId="3" xfId="0" applyFont="1" applyFill="1" applyBorder="1" applyAlignment="1">
      <alignment horizontal="center" vertical="center" wrapText="1"/>
    </xf>
    <xf numFmtId="2" fontId="10" fillId="9" borderId="2" xfId="0" applyNumberFormat="1" applyFont="1" applyFill="1" applyBorder="1" applyAlignment="1">
      <alignment horizontal="center" vertical="center"/>
    </xf>
    <xf numFmtId="2" fontId="20" fillId="9" borderId="2" xfId="0" applyNumberFormat="1" applyFont="1" applyFill="1" applyBorder="1" applyAlignment="1">
      <alignment horizontal="center" vertical="center"/>
    </xf>
    <xf numFmtId="167" fontId="27" fillId="9" borderId="2" xfId="12" applyNumberFormat="1" applyFont="1" applyFill="1" applyBorder="1"/>
    <xf numFmtId="2" fontId="38" fillId="9" borderId="2" xfId="0" applyNumberFormat="1" applyFont="1" applyFill="1" applyBorder="1" applyAlignment="1">
      <alignment horizontal="center" vertical="center"/>
    </xf>
    <xf numFmtId="167" fontId="39" fillId="9" borderId="2" xfId="12" applyNumberFormat="1" applyFont="1" applyFill="1" applyBorder="1"/>
    <xf numFmtId="0" fontId="40" fillId="0" borderId="5" xfId="0" applyFont="1" applyBorder="1"/>
    <xf numFmtId="0" fontId="19" fillId="32" borderId="2" xfId="0" applyFont="1" applyFill="1" applyBorder="1" applyAlignment="1">
      <alignment horizontal="center" vertical="center"/>
    </xf>
    <xf numFmtId="0" fontId="19" fillId="0" borderId="0" xfId="0" applyFont="1" applyAlignment="1">
      <alignment vertical="center"/>
    </xf>
    <xf numFmtId="166" fontId="20" fillId="0" borderId="0" xfId="0" applyNumberFormat="1" applyFont="1" applyAlignment="1">
      <alignment horizontal="center" vertical="center"/>
    </xf>
    <xf numFmtId="167" fontId="27" fillId="0" borderId="0" xfId="12" applyNumberFormat="1" applyFont="1"/>
    <xf numFmtId="167" fontId="42" fillId="9" borderId="36" xfId="12" applyNumberFormat="1" applyFont="1" applyFill="1" applyBorder="1" applyAlignment="1">
      <alignment horizontal="center" vertical="center"/>
    </xf>
    <xf numFmtId="167" fontId="42" fillId="9" borderId="37" xfId="12" applyNumberFormat="1" applyFont="1" applyFill="1" applyBorder="1" applyAlignment="1">
      <alignment horizontal="center" vertical="center"/>
    </xf>
    <xf numFmtId="167" fontId="16" fillId="9" borderId="38" xfId="12" applyNumberFormat="1" applyFont="1" applyFill="1" applyBorder="1" applyAlignment="1">
      <alignment horizontal="center"/>
    </xf>
    <xf numFmtId="167" fontId="42" fillId="9" borderId="39" xfId="12" applyNumberFormat="1" applyFont="1" applyFill="1" applyBorder="1" applyAlignment="1">
      <alignment horizontal="center"/>
    </xf>
    <xf numFmtId="0" fontId="31" fillId="0" borderId="0" xfId="0" applyFont="1" applyAlignment="1">
      <alignment horizontal="left"/>
    </xf>
    <xf numFmtId="166" fontId="33" fillId="0" borderId="0" xfId="0" applyNumberFormat="1" applyFont="1" applyAlignment="1">
      <alignment horizontal="center"/>
    </xf>
    <xf numFmtId="164" fontId="31" fillId="0" borderId="0" xfId="0" applyNumberFormat="1" applyFont="1" applyAlignment="1">
      <alignment horizontal="left"/>
    </xf>
    <xf numFmtId="0" fontId="43" fillId="0" borderId="0" xfId="0" applyFont="1" applyAlignment="1">
      <alignment horizontal="center"/>
    </xf>
    <xf numFmtId="44" fontId="10" fillId="0" borderId="0" xfId="0" applyNumberFormat="1" applyFont="1" applyAlignment="1">
      <alignment vertical="center"/>
    </xf>
    <xf numFmtId="44" fontId="5" fillId="0" borderId="0" xfId="12" applyFont="1" applyAlignment="1">
      <alignment vertical="center"/>
    </xf>
    <xf numFmtId="166" fontId="5" fillId="0" borderId="0" xfId="0" applyNumberFormat="1" applyFont="1" applyAlignment="1">
      <alignment horizontal="center" vertical="center"/>
    </xf>
    <xf numFmtId="164" fontId="5" fillId="0" borderId="0" xfId="0" applyNumberFormat="1" applyFont="1" applyAlignment="1">
      <alignment vertical="center"/>
    </xf>
    <xf numFmtId="166" fontId="5" fillId="0" borderId="0" xfId="0" applyNumberFormat="1" applyFont="1"/>
    <xf numFmtId="44" fontId="44" fillId="0" borderId="0" xfId="12" applyFont="1" applyAlignment="1">
      <alignment wrapText="1"/>
    </xf>
    <xf numFmtId="0" fontId="20" fillId="12" borderId="44"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16"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16" fillId="12" borderId="22" xfId="0" applyFont="1" applyFill="1" applyBorder="1" applyAlignment="1">
      <alignment horizontal="center" vertical="center" wrapText="1"/>
    </xf>
    <xf numFmtId="0" fontId="31" fillId="0" borderId="0" xfId="0" applyFont="1" applyAlignment="1">
      <alignment horizontal="center" vertical="center" wrapText="1"/>
    </xf>
    <xf numFmtId="0" fontId="20" fillId="0" borderId="0" xfId="0" applyFont="1" applyAlignment="1">
      <alignment horizontal="center" vertical="center" wrapText="1"/>
    </xf>
    <xf numFmtId="0" fontId="10" fillId="43" borderId="48" xfId="0" applyFont="1" applyFill="1" applyBorder="1" applyAlignment="1">
      <alignment horizontal="center"/>
    </xf>
    <xf numFmtId="167" fontId="8" fillId="9" borderId="48" xfId="12" applyNumberFormat="1" applyFont="1" applyFill="1" applyBorder="1" applyAlignment="1">
      <alignment horizontal="center" vertical="center"/>
    </xf>
    <xf numFmtId="166" fontId="10" fillId="9" borderId="49" xfId="0" applyNumberFormat="1" applyFont="1" applyFill="1" applyBorder="1" applyAlignment="1">
      <alignment horizontal="center" vertical="center"/>
    </xf>
    <xf numFmtId="167" fontId="8" fillId="9" borderId="50" xfId="12" applyNumberFormat="1" applyFont="1" applyFill="1" applyBorder="1" applyAlignment="1">
      <alignment horizontal="center" vertical="center"/>
    </xf>
    <xf numFmtId="166" fontId="10" fillId="9" borderId="50" xfId="0" applyNumberFormat="1" applyFont="1" applyFill="1" applyBorder="1" applyAlignment="1">
      <alignment horizontal="center" vertical="center"/>
    </xf>
    <xf numFmtId="2" fontId="10" fillId="9" borderId="48" xfId="0" applyNumberFormat="1" applyFont="1" applyFill="1" applyBorder="1" applyAlignment="1">
      <alignment horizontal="center" vertical="center"/>
    </xf>
    <xf numFmtId="2" fontId="10" fillId="9" borderId="49" xfId="0" applyNumberFormat="1" applyFont="1" applyFill="1" applyBorder="1" applyAlignment="1">
      <alignment horizontal="center" vertical="center"/>
    </xf>
    <xf numFmtId="166" fontId="27" fillId="9" borderId="51" xfId="0" applyNumberFormat="1" applyFont="1" applyFill="1" applyBorder="1" applyAlignment="1">
      <alignment horizontal="center" vertical="center"/>
    </xf>
    <xf numFmtId="2" fontId="10" fillId="9" borderId="50" xfId="12" applyNumberFormat="1" applyFont="1" applyFill="1" applyBorder="1" applyAlignment="1">
      <alignment horizontal="center" vertical="center"/>
    </xf>
    <xf numFmtId="44" fontId="10" fillId="9" borderId="52" xfId="12" applyFont="1" applyFill="1" applyBorder="1"/>
    <xf numFmtId="166" fontId="14" fillId="0" borderId="0" xfId="0" applyNumberFormat="1" applyFont="1" applyAlignment="1">
      <alignment horizontal="center" vertical="center"/>
    </xf>
    <xf numFmtId="44" fontId="14" fillId="0" borderId="0" xfId="12" applyFont="1"/>
    <xf numFmtId="166" fontId="10" fillId="0" borderId="0" xfId="12" applyNumberFormat="1" applyFont="1" applyAlignment="1">
      <alignment horizontal="center" vertical="center"/>
    </xf>
    <xf numFmtId="0" fontId="10" fillId="43" borderId="32" xfId="0" applyFont="1" applyFill="1" applyBorder="1" applyAlignment="1">
      <alignment horizontal="center"/>
    </xf>
    <xf numFmtId="167" fontId="8" fillId="9" borderId="32" xfId="12" applyNumberFormat="1" applyFont="1" applyFill="1" applyBorder="1" applyAlignment="1">
      <alignment horizontal="center" vertical="center"/>
    </xf>
    <xf numFmtId="166" fontId="10" fillId="9" borderId="9" xfId="0" applyNumberFormat="1" applyFont="1" applyFill="1" applyBorder="1" applyAlignment="1">
      <alignment horizontal="center" vertical="center"/>
    </xf>
    <xf numFmtId="167" fontId="8" fillId="9" borderId="53" xfId="12" applyNumberFormat="1" applyFont="1" applyFill="1" applyBorder="1" applyAlignment="1">
      <alignment horizontal="center" vertical="center"/>
    </xf>
    <xf numFmtId="166" fontId="10" fillId="9" borderId="34" xfId="0" applyNumberFormat="1" applyFont="1" applyFill="1" applyBorder="1" applyAlignment="1">
      <alignment horizontal="center" vertical="center"/>
    </xf>
    <xf numFmtId="2" fontId="10" fillId="9" borderId="32" xfId="0" applyNumberFormat="1" applyFont="1" applyFill="1" applyBorder="1" applyAlignment="1">
      <alignment horizontal="center" vertical="center"/>
    </xf>
    <xf numFmtId="2" fontId="10" fillId="9" borderId="9" xfId="0" applyNumberFormat="1" applyFont="1" applyFill="1" applyBorder="1" applyAlignment="1">
      <alignment horizontal="center" vertical="center"/>
    </xf>
    <xf numFmtId="166" fontId="27" fillId="9" borderId="33" xfId="0" applyNumberFormat="1" applyFont="1" applyFill="1" applyBorder="1" applyAlignment="1">
      <alignment horizontal="center" vertical="center"/>
    </xf>
    <xf numFmtId="2" fontId="10" fillId="9" borderId="34" xfId="12" applyNumberFormat="1" applyFont="1" applyFill="1" applyBorder="1" applyAlignment="1">
      <alignment horizontal="center" vertical="center"/>
    </xf>
    <xf numFmtId="44" fontId="10" fillId="9" borderId="54" xfId="12" applyFont="1" applyFill="1" applyBorder="1"/>
    <xf numFmtId="0" fontId="10" fillId="43" borderId="35" xfId="0" applyFont="1" applyFill="1" applyBorder="1" applyAlignment="1">
      <alignment horizontal="center"/>
    </xf>
    <xf numFmtId="167" fontId="8" fillId="9" borderId="35" xfId="12" applyNumberFormat="1" applyFont="1" applyFill="1" applyBorder="1" applyAlignment="1">
      <alignment horizontal="center" vertical="center"/>
    </xf>
    <xf numFmtId="166" fontId="10" fillId="9" borderId="55" xfId="0" applyNumberFormat="1" applyFont="1" applyFill="1" applyBorder="1" applyAlignment="1">
      <alignment horizontal="center" vertical="center"/>
    </xf>
    <xf numFmtId="167" fontId="8" fillId="9" borderId="56" xfId="12" applyNumberFormat="1" applyFont="1" applyFill="1" applyBorder="1" applyAlignment="1">
      <alignment horizontal="center" vertical="center"/>
    </xf>
    <xf numFmtId="166" fontId="10" fillId="9" borderId="56" xfId="0" applyNumberFormat="1" applyFont="1" applyFill="1" applyBorder="1" applyAlignment="1">
      <alignment horizontal="center" vertical="center"/>
    </xf>
    <xf numFmtId="2" fontId="10" fillId="9" borderId="35" xfId="0" applyNumberFormat="1" applyFont="1" applyFill="1" applyBorder="1" applyAlignment="1">
      <alignment horizontal="center" vertical="center"/>
    </xf>
    <xf numFmtId="2" fontId="10" fillId="9" borderId="55" xfId="0" applyNumberFormat="1" applyFont="1" applyFill="1" applyBorder="1" applyAlignment="1">
      <alignment horizontal="center" vertical="center"/>
    </xf>
    <xf numFmtId="166" fontId="27" fillId="9" borderId="57" xfId="0" applyNumberFormat="1" applyFont="1" applyFill="1" applyBorder="1" applyAlignment="1">
      <alignment horizontal="center" vertical="center"/>
    </xf>
    <xf numFmtId="2" fontId="10" fillId="9" borderId="56" xfId="12" applyNumberFormat="1" applyFont="1" applyFill="1" applyBorder="1" applyAlignment="1">
      <alignment horizontal="center" vertical="center"/>
    </xf>
    <xf numFmtId="44" fontId="10" fillId="9" borderId="58" xfId="12" applyFont="1" applyFill="1" applyBorder="1"/>
    <xf numFmtId="168" fontId="10" fillId="0" borderId="0" xfId="0" applyNumberFormat="1" applyFont="1" applyAlignment="1">
      <alignment horizontal="center"/>
    </xf>
    <xf numFmtId="2" fontId="5" fillId="0" borderId="0" xfId="12" applyNumberFormat="1" applyFont="1" applyAlignment="1">
      <alignment horizontal="center"/>
    </xf>
    <xf numFmtId="2" fontId="10" fillId="0" borderId="0" xfId="12" applyNumberFormat="1" applyFont="1" applyAlignment="1">
      <alignment horizontal="center" vertical="center"/>
    </xf>
    <xf numFmtId="44" fontId="5" fillId="0" borderId="0" xfId="12" applyFont="1"/>
    <xf numFmtId="44" fontId="5" fillId="0" borderId="0" xfId="12" applyFont="1" applyAlignment="1">
      <alignment horizontal="center"/>
    </xf>
    <xf numFmtId="164" fontId="5" fillId="0" borderId="0" xfId="0" applyNumberFormat="1" applyFont="1"/>
    <xf numFmtId="0" fontId="6" fillId="0" borderId="16" xfId="0" applyFont="1" applyBorder="1"/>
    <xf numFmtId="0" fontId="6" fillId="12" borderId="9"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12" borderId="59" xfId="0" applyFont="1" applyFill="1" applyBorder="1" applyAlignment="1">
      <alignment horizontal="center" vertical="center" wrapText="1"/>
    </xf>
    <xf numFmtId="0" fontId="6" fillId="12" borderId="60" xfId="0" applyFont="1" applyFill="1" applyBorder="1" applyAlignment="1">
      <alignment horizontal="center" vertical="center" wrapText="1"/>
    </xf>
    <xf numFmtId="0" fontId="6" fillId="12" borderId="27" xfId="0" applyFont="1" applyFill="1" applyBorder="1" applyAlignment="1">
      <alignment horizontal="center" vertical="center" wrapText="1"/>
    </xf>
    <xf numFmtId="166" fontId="6" fillId="12" borderId="2" xfId="0" applyNumberFormat="1" applyFont="1" applyFill="1" applyBorder="1" applyAlignment="1">
      <alignment horizontal="center" vertical="center" wrapText="1"/>
    </xf>
    <xf numFmtId="0" fontId="45" fillId="0" borderId="0" xfId="0" applyFont="1" applyAlignment="1">
      <alignment horizontal="left"/>
    </xf>
    <xf numFmtId="0" fontId="10" fillId="9" borderId="3" xfId="0" applyFont="1" applyFill="1" applyBorder="1" applyAlignment="1">
      <alignment horizontal="center" vertical="center"/>
    </xf>
    <xf numFmtId="169" fontId="10" fillId="9" borderId="3" xfId="9" applyNumberFormat="1" applyFont="1" applyFill="1" applyBorder="1" applyAlignment="1">
      <alignment horizontal="center"/>
    </xf>
    <xf numFmtId="2" fontId="5" fillId="13" borderId="27" xfId="0" applyNumberFormat="1" applyFont="1" applyFill="1" applyBorder="1" applyAlignment="1">
      <alignment horizontal="center" vertical="center"/>
    </xf>
    <xf numFmtId="44" fontId="5" fillId="13" borderId="5" xfId="12" applyFont="1" applyFill="1" applyBorder="1"/>
    <xf numFmtId="44" fontId="5" fillId="13" borderId="60" xfId="12" applyFont="1" applyFill="1" applyBorder="1"/>
    <xf numFmtId="2" fontId="5" fillId="0" borderId="2" xfId="0" applyNumberFormat="1" applyFont="1" applyBorder="1" applyAlignment="1">
      <alignment horizontal="center" vertical="center"/>
    </xf>
    <xf numFmtId="2" fontId="5" fillId="9" borderId="2" xfId="0" applyNumberFormat="1" applyFont="1" applyFill="1" applyBorder="1" applyAlignment="1">
      <alignment horizontal="center" vertical="center"/>
    </xf>
    <xf numFmtId="2" fontId="5" fillId="0" borderId="0" xfId="0" applyNumberFormat="1" applyFont="1"/>
    <xf numFmtId="2" fontId="6" fillId="0" borderId="7" xfId="0" applyNumberFormat="1" applyFont="1" applyBorder="1" applyAlignment="1">
      <alignment horizontal="left" vertical="center" wrapText="1"/>
    </xf>
    <xf numFmtId="0" fontId="5" fillId="0" borderId="24" xfId="0" applyFont="1" applyBorder="1" applyAlignment="1">
      <alignment horizontal="center"/>
    </xf>
    <xf numFmtId="0" fontId="5" fillId="0" borderId="30" xfId="0" applyFont="1" applyBorder="1" applyAlignment="1">
      <alignment horizontal="center"/>
    </xf>
    <xf numFmtId="168" fontId="6" fillId="9" borderId="3" xfId="0" applyNumberFormat="1" applyFont="1" applyFill="1" applyBorder="1" applyAlignment="1">
      <alignment horizontal="center"/>
    </xf>
    <xf numFmtId="2" fontId="5" fillId="0" borderId="61" xfId="0" applyNumberFormat="1" applyFont="1" applyBorder="1" applyAlignment="1">
      <alignment horizontal="center"/>
    </xf>
    <xf numFmtId="2" fontId="6" fillId="9" borderId="62" xfId="0" applyNumberFormat="1" applyFont="1" applyFill="1" applyBorder="1" applyAlignment="1">
      <alignment horizontal="center"/>
    </xf>
    <xf numFmtId="44" fontId="6" fillId="9" borderId="63" xfId="12" applyFont="1" applyFill="1" applyBorder="1" applyAlignment="1">
      <alignment horizontal="center"/>
    </xf>
    <xf numFmtId="2" fontId="5" fillId="0" borderId="64" xfId="12" applyNumberFormat="1" applyFont="1" applyBorder="1"/>
    <xf numFmtId="2" fontId="6" fillId="20" borderId="2" xfId="0" applyNumberFormat="1" applyFont="1" applyFill="1" applyBorder="1" applyAlignment="1">
      <alignment horizontal="center" vertical="center"/>
    </xf>
    <xf numFmtId="2" fontId="6" fillId="9" borderId="2" xfId="0" applyNumberFormat="1" applyFont="1" applyFill="1" applyBorder="1" applyAlignment="1">
      <alignment horizontal="center" vertical="center"/>
    </xf>
    <xf numFmtId="2" fontId="46" fillId="0" borderId="2" xfId="0" applyNumberFormat="1" applyFont="1" applyBorder="1" applyAlignment="1">
      <alignment horizontal="left" vertical="center" wrapText="1"/>
    </xf>
    <xf numFmtId="2" fontId="6" fillId="0" borderId="4" xfId="0" applyNumberFormat="1" applyFont="1" applyBorder="1" applyAlignment="1">
      <alignment horizontal="center" vertical="center"/>
    </xf>
    <xf numFmtId="2" fontId="6" fillId="0" borderId="5" xfId="0" applyNumberFormat="1" applyFont="1" applyBorder="1" applyAlignment="1">
      <alignment horizontal="center" vertical="center"/>
    </xf>
    <xf numFmtId="2" fontId="5" fillId="23" borderId="2" xfId="0" applyNumberFormat="1" applyFont="1" applyFill="1" applyBorder="1" applyAlignment="1">
      <alignment horizontal="center" vertical="center"/>
    </xf>
    <xf numFmtId="2" fontId="6" fillId="0" borderId="2" xfId="0" applyNumberFormat="1" applyFont="1" applyBorder="1" applyAlignment="1">
      <alignment horizontal="center" vertical="center"/>
    </xf>
    <xf numFmtId="2" fontId="6" fillId="0" borderId="3" xfId="0" applyNumberFormat="1" applyFont="1" applyBorder="1" applyAlignment="1">
      <alignment horizontal="center" vertical="center"/>
    </xf>
    <xf numFmtId="2" fontId="6" fillId="0" borderId="0" xfId="0" applyNumberFormat="1" applyFont="1" applyAlignment="1">
      <alignment horizontal="left" vertical="center" wrapText="1"/>
    </xf>
    <xf numFmtId="2" fontId="5" fillId="13" borderId="44" xfId="0" applyNumberFormat="1" applyFont="1" applyFill="1" applyBorder="1" applyAlignment="1">
      <alignment horizontal="center" vertical="center"/>
    </xf>
    <xf numFmtId="2" fontId="10" fillId="9" borderId="46" xfId="0" applyNumberFormat="1" applyFont="1" applyFill="1" applyBorder="1" applyAlignment="1">
      <alignment horizontal="center" vertical="center"/>
    </xf>
    <xf numFmtId="44" fontId="5" fillId="13" borderId="26" xfId="12" applyFont="1" applyFill="1" applyBorder="1"/>
    <xf numFmtId="2" fontId="5" fillId="0" borderId="65" xfId="0" applyNumberFormat="1" applyFont="1" applyBorder="1"/>
    <xf numFmtId="44" fontId="5" fillId="13" borderId="45" xfId="12" applyFont="1" applyFill="1" applyBorder="1"/>
    <xf numFmtId="2" fontId="6" fillId="0" borderId="24" xfId="0" applyNumberFormat="1" applyFont="1" applyBorder="1" applyAlignment="1">
      <alignment horizontal="center" vertical="center"/>
    </xf>
    <xf numFmtId="2" fontId="6" fillId="0" borderId="30" xfId="0" applyNumberFormat="1" applyFont="1" applyBorder="1" applyAlignment="1">
      <alignment horizontal="center" vertical="center"/>
    </xf>
    <xf numFmtId="2" fontId="6" fillId="0" borderId="8"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10" fillId="5" borderId="0" xfId="0" applyFont="1" applyFill="1" applyAlignment="1" applyProtection="1">
      <alignment vertical="top" wrapText="1"/>
      <protection locked="0"/>
    </xf>
    <xf numFmtId="0" fontId="7" fillId="4" borderId="0" xfId="0" applyFont="1" applyFill="1" applyAlignment="1">
      <alignment horizontal="left" vertical="top"/>
    </xf>
    <xf numFmtId="0" fontId="10" fillId="10" borderId="0" xfId="0" applyFont="1" applyFill="1" applyAlignment="1">
      <alignment horizontal="left" vertical="top"/>
    </xf>
    <xf numFmtId="0" fontId="8" fillId="5" borderId="0" xfId="0" applyFont="1" applyFill="1" applyAlignment="1" applyProtection="1">
      <alignment vertical="top" wrapText="1"/>
      <protection locked="0"/>
    </xf>
    <xf numFmtId="0" fontId="8" fillId="5" borderId="0" xfId="0" applyFont="1" applyFill="1" applyAlignment="1">
      <alignment horizontal="left" vertical="top" wrapText="1"/>
    </xf>
    <xf numFmtId="0" fontId="8" fillId="5" borderId="0" xfId="0" quotePrefix="1" applyFont="1" applyFill="1" applyAlignment="1">
      <alignment horizontal="left" vertical="top" wrapText="1"/>
    </xf>
    <xf numFmtId="0" fontId="7" fillId="5" borderId="0" xfId="0" applyFont="1" applyFill="1" applyAlignment="1">
      <alignment horizontal="left" vertical="top"/>
    </xf>
    <xf numFmtId="0" fontId="8" fillId="44" borderId="0" xfId="0" applyFont="1" applyFill="1" applyAlignment="1" applyProtection="1">
      <alignment vertical="top" wrapText="1"/>
      <protection locked="0"/>
    </xf>
    <xf numFmtId="170" fontId="6" fillId="0" borderId="0" xfId="0" quotePrefix="1" applyNumberFormat="1" applyFont="1" applyAlignment="1">
      <alignment horizontal="left"/>
    </xf>
    <xf numFmtId="0" fontId="47" fillId="0" borderId="0" xfId="0" applyFont="1"/>
    <xf numFmtId="0" fontId="0" fillId="0" borderId="0" xfId="0" applyAlignment="1">
      <alignment vertical="top"/>
    </xf>
    <xf numFmtId="0" fontId="7" fillId="4" borderId="0" xfId="0" applyFont="1" applyFill="1" applyAlignment="1" applyProtection="1">
      <alignment vertical="top"/>
      <protection locked="0"/>
    </xf>
    <xf numFmtId="0" fontId="10" fillId="10" borderId="0" xfId="0" applyFont="1" applyFill="1" applyAlignment="1" applyProtection="1">
      <alignment vertical="top"/>
      <protection locked="0"/>
    </xf>
    <xf numFmtId="0" fontId="6" fillId="5" borderId="0" xfId="0" quotePrefix="1" applyFont="1" applyFill="1" applyAlignment="1">
      <alignment horizontal="left" vertical="top" wrapText="1"/>
    </xf>
    <xf numFmtId="0" fontId="16" fillId="5" borderId="0" xfId="0" applyFont="1" applyFill="1" applyAlignment="1" applyProtection="1">
      <alignment vertical="top" wrapText="1"/>
      <protection locked="0"/>
    </xf>
    <xf numFmtId="0" fontId="8" fillId="5" borderId="0" xfId="0" applyFont="1" applyFill="1" applyAlignment="1" applyProtection="1">
      <alignment horizontal="left" vertical="top" wrapText="1"/>
      <protection locked="0"/>
    </xf>
    <xf numFmtId="0" fontId="8" fillId="5" borderId="0" xfId="0" quotePrefix="1" applyFont="1" applyFill="1" applyAlignment="1" applyProtection="1">
      <alignment vertical="top" wrapText="1"/>
      <protection locked="0"/>
    </xf>
    <xf numFmtId="0" fontId="7" fillId="5" borderId="0" xfId="0" applyFont="1" applyFill="1" applyAlignment="1" applyProtection="1">
      <alignment vertical="top"/>
      <protection locked="0"/>
    </xf>
    <xf numFmtId="0" fontId="10" fillId="5" borderId="0" xfId="0" applyFont="1" applyFill="1" applyAlignment="1" applyProtection="1">
      <alignment horizontal="left" vertical="top" wrapText="1"/>
      <protection locked="0"/>
    </xf>
    <xf numFmtId="0" fontId="7" fillId="4" borderId="0" xfId="0" applyFont="1" applyFill="1" applyAlignment="1" applyProtection="1">
      <alignment horizontal="left" vertical="top"/>
      <protection locked="0"/>
    </xf>
    <xf numFmtId="171" fontId="57" fillId="0" borderId="0" xfId="0" applyNumberFormat="1" applyFont="1" applyAlignment="1">
      <alignment horizontal="left"/>
    </xf>
    <xf numFmtId="172" fontId="57" fillId="0" borderId="0" xfId="0" applyNumberFormat="1" applyFont="1" applyAlignment="1">
      <alignment horizontal="left"/>
    </xf>
    <xf numFmtId="0" fontId="2" fillId="0" borderId="0" xfId="0" applyFont="1"/>
    <xf numFmtId="165" fontId="15" fillId="0" borderId="2" xfId="0" quotePrefix="1" applyNumberFormat="1" applyFont="1" applyBorder="1" applyAlignment="1" applyProtection="1">
      <alignment horizontal="left"/>
      <protection locked="0"/>
    </xf>
    <xf numFmtId="0" fontId="10" fillId="5" borderId="0" xfId="0" applyFont="1" applyFill="1" applyAlignment="1">
      <alignment horizontal="left" wrapText="1"/>
    </xf>
    <xf numFmtId="0" fontId="10" fillId="10" borderId="0" xfId="0" applyFont="1" applyFill="1" applyAlignment="1">
      <alignment horizontal="left"/>
    </xf>
    <xf numFmtId="0" fontId="8" fillId="5" borderId="0" xfId="0" applyFont="1" applyFill="1" applyAlignment="1" applyProtection="1">
      <alignment wrapText="1"/>
      <protection locked="0"/>
    </xf>
    <xf numFmtId="0" fontId="16" fillId="5" borderId="0" xfId="0" quotePrefix="1" applyFont="1" applyFill="1" applyAlignment="1">
      <alignment horizontal="left" wrapText="1"/>
    </xf>
    <xf numFmtId="0" fontId="2" fillId="0" borderId="0" xfId="0" applyFont="1" applyAlignment="1">
      <alignment horizontal="left"/>
    </xf>
    <xf numFmtId="0" fontId="8" fillId="5" borderId="0" xfId="0" quotePrefix="1" applyFont="1" applyFill="1" applyAlignment="1">
      <alignment horizontal="left" wrapText="1"/>
    </xf>
    <xf numFmtId="0" fontId="7" fillId="5" borderId="0" xfId="0" applyFont="1" applyFill="1" applyAlignment="1">
      <alignment horizontal="left"/>
    </xf>
    <xf numFmtId="0" fontId="10" fillId="5" borderId="0" xfId="0" applyFont="1" applyFill="1" applyAlignment="1">
      <alignment horizontal="left" vertical="center" wrapText="1"/>
    </xf>
    <xf numFmtId="0" fontId="7" fillId="4" borderId="0" xfId="0" applyFont="1" applyFill="1" applyAlignment="1">
      <alignment horizontal="left" indent="2"/>
    </xf>
    <xf numFmtId="0" fontId="8" fillId="5" borderId="0" xfId="0" applyFont="1" applyFill="1" applyAlignment="1">
      <alignment horizontal="left" vertical="center" wrapText="1"/>
    </xf>
    <xf numFmtId="0" fontId="2" fillId="0" borderId="0" xfId="0" applyFont="1" applyAlignment="1">
      <alignment vertical="top" wrapText="1"/>
    </xf>
    <xf numFmtId="0" fontId="58" fillId="0" borderId="0" xfId="0" applyFont="1" applyAlignment="1">
      <alignment vertical="center"/>
    </xf>
    <xf numFmtId="165" fontId="15" fillId="45" borderId="2" xfId="0" quotePrefix="1" applyNumberFormat="1" applyFont="1" applyFill="1" applyBorder="1" applyAlignment="1" applyProtection="1">
      <alignment horizontal="left"/>
      <protection locked="0"/>
    </xf>
    <xf numFmtId="0" fontId="1" fillId="9" borderId="0" xfId="0" applyFont="1" applyFill="1" applyProtection="1">
      <protection locked="0"/>
    </xf>
    <xf numFmtId="0" fontId="1" fillId="5" borderId="0" xfId="0" applyFont="1" applyFill="1" applyAlignment="1">
      <alignment horizontal="left"/>
    </xf>
    <xf numFmtId="0" fontId="59" fillId="0" borderId="4" xfId="0" applyFont="1" applyBorder="1"/>
    <xf numFmtId="0" fontId="1" fillId="0" borderId="0" xfId="0" applyFont="1"/>
    <xf numFmtId="0" fontId="1" fillId="5" borderId="0" xfId="0" applyFont="1" applyFill="1" applyAlignment="1" applyProtection="1">
      <alignment wrapText="1"/>
      <protection locked="0"/>
    </xf>
    <xf numFmtId="0" fontId="1" fillId="8" borderId="0" xfId="0" applyFont="1" applyFill="1" applyAlignment="1">
      <alignment horizontal="left"/>
    </xf>
    <xf numFmtId="0" fontId="1" fillId="5" borderId="0" xfId="0" applyFont="1" applyFill="1" applyAlignment="1">
      <alignment horizontal="left" wrapText="1"/>
    </xf>
    <xf numFmtId="0" fontId="1" fillId="9" borderId="0" xfId="0" applyFont="1" applyFill="1" applyAlignment="1" applyProtection="1">
      <alignment vertical="top"/>
      <protection locked="0"/>
    </xf>
    <xf numFmtId="0" fontId="1" fillId="8" borderId="0" xfId="0" applyFont="1" applyFill="1" applyAlignment="1" applyProtection="1">
      <alignment vertical="top"/>
      <protection locked="0"/>
    </xf>
    <xf numFmtId="0" fontId="1" fillId="8" borderId="0" xfId="0" applyFont="1" applyFill="1" applyAlignment="1">
      <alignment horizontal="left" vertical="top"/>
    </xf>
    <xf numFmtId="0" fontId="1" fillId="5" borderId="0" xfId="0" quotePrefix="1" applyFont="1" applyFill="1" applyAlignment="1" applyProtection="1">
      <alignment vertical="top" wrapText="1"/>
      <protection locked="0"/>
    </xf>
    <xf numFmtId="0" fontId="1" fillId="5" borderId="0" xfId="0" applyFont="1" applyFill="1" applyAlignment="1">
      <alignment horizontal="left" vertical="top"/>
    </xf>
    <xf numFmtId="0" fontId="1" fillId="5" borderId="0" xfId="0" applyFont="1" applyFill="1" applyAlignment="1">
      <alignment horizontal="left" vertical="top" wrapText="1"/>
    </xf>
    <xf numFmtId="0" fontId="1" fillId="5" borderId="0" xfId="0" applyFont="1" applyFill="1" applyAlignment="1" applyProtection="1">
      <alignment vertical="top" wrapText="1"/>
      <protection locked="0"/>
    </xf>
    <xf numFmtId="0" fontId="1" fillId="5" borderId="0" xfId="0" quotePrefix="1" applyFont="1" applyFill="1" applyAlignment="1">
      <alignment horizontal="left" wrapText="1"/>
    </xf>
    <xf numFmtId="0" fontId="59" fillId="0" borderId="10" xfId="0" applyFont="1" applyBorder="1"/>
    <xf numFmtId="0" fontId="8" fillId="5" borderId="0" xfId="8" applyFont="1" applyFill="1" applyAlignment="1">
      <alignment horizontal="left" wrapText="1"/>
    </xf>
    <xf numFmtId="0" fontId="8" fillId="5" borderId="0" xfId="8" applyFont="1" applyFill="1" applyAlignment="1" applyProtection="1">
      <alignment wrapText="1"/>
      <protection locked="0"/>
    </xf>
    <xf numFmtId="0" fontId="7" fillId="5" borderId="0" xfId="8" applyFont="1" applyFill="1" applyAlignment="1">
      <alignment horizontal="left"/>
    </xf>
    <xf numFmtId="164" fontId="1" fillId="28" borderId="2" xfId="4" applyFont="1" applyFill="1" applyBorder="1"/>
    <xf numFmtId="0" fontId="6" fillId="12" borderId="2" xfId="0" applyFont="1" applyFill="1" applyBorder="1" applyAlignment="1">
      <alignment horizontal="center" vertical="center"/>
    </xf>
    <xf numFmtId="0" fontId="6" fillId="12" borderId="2" xfId="0" applyFont="1" applyFill="1" applyBorder="1" applyAlignment="1">
      <alignment horizontal="center"/>
    </xf>
    <xf numFmtId="0" fontId="6" fillId="12" borderId="2" xfId="0" applyFont="1" applyFill="1" applyBorder="1" applyAlignment="1">
      <alignment horizontal="center" vertical="center" wrapText="1"/>
    </xf>
    <xf numFmtId="0" fontId="6" fillId="12" borderId="2" xfId="0" applyFont="1" applyFill="1" applyBorder="1" applyAlignment="1">
      <alignment horizontal="left" vertical="center" wrapText="1"/>
    </xf>
    <xf numFmtId="14" fontId="10" fillId="13" borderId="3" xfId="0" applyNumberFormat="1" applyFont="1" applyFill="1" applyBorder="1" applyAlignment="1">
      <alignment horizontal="center" vertical="center" wrapText="1"/>
    </xf>
    <xf numFmtId="14" fontId="10" fillId="13" borderId="5" xfId="0" applyNumberFormat="1" applyFont="1" applyFill="1" applyBorder="1" applyAlignment="1">
      <alignment horizontal="center" vertical="center" wrapText="1"/>
    </xf>
    <xf numFmtId="0" fontId="5" fillId="9" borderId="3" xfId="0" applyFont="1" applyFill="1" applyBorder="1" applyAlignment="1">
      <alignment horizontal="center" vertical="top"/>
    </xf>
    <xf numFmtId="0" fontId="5" fillId="9" borderId="5" xfId="0" applyFont="1" applyFill="1" applyBorder="1" applyAlignment="1">
      <alignment horizontal="center" vertical="top"/>
    </xf>
    <xf numFmtId="0" fontId="10" fillId="8" borderId="3" xfId="0" applyFont="1" applyFill="1" applyBorder="1" applyAlignment="1">
      <alignment horizontal="center" vertical="center" wrapText="1"/>
    </xf>
    <xf numFmtId="0" fontId="10" fillId="8" borderId="5" xfId="0" applyFont="1" applyFill="1" applyBorder="1" applyAlignment="1">
      <alignment horizontal="center" vertical="center" wrapText="1"/>
    </xf>
    <xf numFmtId="44" fontId="5" fillId="28" borderId="8" xfId="12" applyFont="1" applyFill="1" applyBorder="1" applyAlignment="1">
      <alignment horizontal="center" vertical="center"/>
    </xf>
    <xf numFmtId="44" fontId="5" fillId="28" borderId="9" xfId="12" applyFont="1" applyFill="1" applyBorder="1" applyAlignment="1">
      <alignment horizontal="center" vertical="center"/>
    </xf>
    <xf numFmtId="0" fontId="6" fillId="21" borderId="2" xfId="0" applyFont="1" applyFill="1" applyBorder="1" applyAlignment="1">
      <alignment horizontal="center" vertical="center" wrapText="1"/>
    </xf>
    <xf numFmtId="0" fontId="5" fillId="27" borderId="8" xfId="0" applyFont="1" applyFill="1" applyBorder="1" applyAlignment="1">
      <alignment horizontal="center" vertical="center"/>
    </xf>
    <xf numFmtId="0" fontId="5" fillId="27" borderId="6" xfId="0" applyFont="1" applyFill="1" applyBorder="1" applyAlignment="1">
      <alignment horizontal="center" vertical="center"/>
    </xf>
    <xf numFmtId="0" fontId="5" fillId="27"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8" xfId="0" applyFont="1" applyFill="1" applyBorder="1" applyAlignment="1">
      <alignment horizontal="center" vertical="center"/>
    </xf>
    <xf numFmtId="0" fontId="19" fillId="32" borderId="20" xfId="0" applyFont="1" applyFill="1" applyBorder="1" applyAlignment="1">
      <alignment horizontal="center" vertical="center"/>
    </xf>
    <xf numFmtId="0" fontId="19" fillId="32" borderId="6" xfId="0" applyFont="1" applyFill="1" applyBorder="1" applyAlignment="1">
      <alignment horizontal="center" vertical="center"/>
    </xf>
    <xf numFmtId="0" fontId="19" fillId="32" borderId="18" xfId="0" applyFont="1" applyFill="1" applyBorder="1" applyAlignment="1">
      <alignment horizontal="center" vertical="center"/>
    </xf>
    <xf numFmtId="0" fontId="5" fillId="29" borderId="20" xfId="0" applyFont="1" applyFill="1" applyBorder="1" applyAlignment="1">
      <alignment horizontal="center" vertical="center"/>
    </xf>
    <xf numFmtId="0" fontId="5" fillId="29" borderId="6" xfId="0" applyFont="1" applyFill="1" applyBorder="1" applyAlignment="1">
      <alignment horizontal="center" vertical="center"/>
    </xf>
    <xf numFmtId="0" fontId="5" fillId="29" borderId="18" xfId="0" applyFont="1" applyFill="1" applyBorder="1" applyAlignment="1">
      <alignment horizontal="center" vertical="center"/>
    </xf>
    <xf numFmtId="0" fontId="5" fillId="30" borderId="20" xfId="0" applyFont="1" applyFill="1" applyBorder="1" applyAlignment="1">
      <alignment horizontal="center" vertical="center"/>
    </xf>
    <xf numFmtId="0" fontId="5" fillId="30" borderId="6" xfId="0" applyFont="1" applyFill="1" applyBorder="1" applyAlignment="1">
      <alignment horizontal="center" vertical="center"/>
    </xf>
    <xf numFmtId="0" fontId="5" fillId="30" borderId="18" xfId="0" applyFont="1" applyFill="1" applyBorder="1" applyAlignment="1">
      <alignment horizontal="center" vertical="center"/>
    </xf>
    <xf numFmtId="14" fontId="5" fillId="8" borderId="3" xfId="0" applyNumberFormat="1" applyFont="1" applyFill="1" applyBorder="1" applyAlignment="1">
      <alignment horizontal="center"/>
    </xf>
    <xf numFmtId="14" fontId="5" fillId="8" borderId="5" xfId="0" applyNumberFormat="1" applyFont="1" applyFill="1" applyBorder="1" applyAlignment="1">
      <alignment horizontal="center"/>
    </xf>
    <xf numFmtId="0" fontId="23" fillId="0" borderId="0" xfId="0" applyFont="1" applyAlignment="1">
      <alignment horizontal="left" vertical="center" wrapText="1"/>
    </xf>
    <xf numFmtId="0" fontId="20" fillId="35" borderId="8" xfId="0" applyFont="1" applyFill="1" applyBorder="1" applyAlignment="1">
      <alignment horizontal="center" vertical="center" wrapText="1"/>
    </xf>
    <xf numFmtId="0" fontId="20" fillId="35" borderId="6" xfId="0" applyFont="1" applyFill="1" applyBorder="1" applyAlignment="1">
      <alignment horizontal="center" vertical="center" wrapText="1"/>
    </xf>
    <xf numFmtId="0" fontId="20" fillId="35" borderId="9" xfId="0" applyFont="1" applyFill="1" applyBorder="1" applyAlignment="1">
      <alignment horizontal="center" vertical="center" wrapText="1"/>
    </xf>
    <xf numFmtId="0" fontId="25" fillId="36" borderId="2" xfId="0" applyFont="1" applyFill="1" applyBorder="1" applyAlignment="1">
      <alignment vertical="center" wrapText="1"/>
    </xf>
    <xf numFmtId="167" fontId="26" fillId="9" borderId="2" xfId="12" applyNumberFormat="1" applyFont="1" applyFill="1" applyBorder="1" applyAlignment="1">
      <alignment horizontal="center" vertical="center"/>
    </xf>
    <xf numFmtId="167" fontId="29" fillId="9" borderId="2" xfId="12" applyNumberFormat="1" applyFont="1" applyFill="1" applyBorder="1" applyAlignment="1">
      <alignment horizontal="center" vertical="center"/>
    </xf>
    <xf numFmtId="0" fontId="20" fillId="35" borderId="8" xfId="0" applyFont="1" applyFill="1" applyBorder="1" applyAlignment="1">
      <alignment horizontal="left" vertical="center" wrapText="1"/>
    </xf>
    <xf numFmtId="0" fontId="20" fillId="35" borderId="9" xfId="0" applyFont="1" applyFill="1" applyBorder="1" applyAlignment="1">
      <alignment horizontal="left" vertical="center" wrapText="1"/>
    </xf>
    <xf numFmtId="9" fontId="30" fillId="8" borderId="8" xfId="7" applyFont="1" applyFill="1" applyBorder="1" applyAlignment="1">
      <alignment horizontal="center" vertical="center"/>
    </xf>
    <xf numFmtId="9" fontId="30" fillId="8" borderId="9" xfId="7" applyFont="1" applyFill="1" applyBorder="1" applyAlignment="1">
      <alignment horizontal="center" vertical="center"/>
    </xf>
    <xf numFmtId="0" fontId="31" fillId="0" borderId="24" xfId="0" applyFont="1" applyBorder="1" applyAlignment="1">
      <alignment horizontal="left" vertical="center" wrapText="1"/>
    </xf>
    <xf numFmtId="0" fontId="31" fillId="0" borderId="0" xfId="0" applyFont="1" applyAlignment="1">
      <alignment horizontal="left" vertical="center" wrapText="1"/>
    </xf>
    <xf numFmtId="9" fontId="32" fillId="0" borderId="0" xfId="7" applyFont="1" applyAlignment="1">
      <alignment horizontal="center" vertical="center"/>
    </xf>
    <xf numFmtId="0" fontId="23" fillId="0" borderId="0" xfId="0" applyFont="1" applyAlignment="1">
      <alignment horizontal="left" vertical="top" wrapText="1"/>
    </xf>
    <xf numFmtId="0" fontId="16" fillId="12" borderId="25" xfId="0" applyFont="1" applyFill="1" applyBorder="1" applyAlignment="1">
      <alignment horizontal="center" vertical="center" wrapText="1"/>
    </xf>
    <xf numFmtId="0" fontId="16" fillId="12" borderId="26" xfId="0" applyFont="1" applyFill="1" applyBorder="1" applyAlignment="1">
      <alignment horizontal="center" vertical="center" wrapText="1"/>
    </xf>
    <xf numFmtId="0" fontId="16" fillId="36" borderId="25" xfId="0" applyFont="1" applyFill="1" applyBorder="1" applyAlignment="1">
      <alignment horizontal="center" vertical="center" wrapText="1"/>
    </xf>
    <xf numFmtId="0" fontId="16" fillId="36" borderId="26" xfId="0" applyFont="1" applyFill="1" applyBorder="1" applyAlignment="1">
      <alignment horizontal="center" vertical="center" wrapText="1"/>
    </xf>
    <xf numFmtId="0" fontId="16" fillId="37" borderId="3" xfId="0" applyFont="1" applyFill="1" applyBorder="1" applyAlignment="1">
      <alignment horizontal="center" wrapText="1"/>
    </xf>
    <xf numFmtId="0" fontId="16" fillId="37" borderId="4" xfId="0" applyFont="1" applyFill="1" applyBorder="1" applyAlignment="1">
      <alignment horizontal="center" wrapText="1"/>
    </xf>
    <xf numFmtId="14" fontId="8" fillId="38" borderId="6" xfId="0" applyNumberFormat="1" applyFont="1" applyFill="1" applyBorder="1" applyAlignment="1">
      <alignment horizontal="center" vertical="center"/>
    </xf>
    <xf numFmtId="14" fontId="8" fillId="38" borderId="9" xfId="0" applyNumberFormat="1" applyFont="1" applyFill="1" applyBorder="1" applyAlignment="1">
      <alignment horizontal="center" vertical="center"/>
    </xf>
    <xf numFmtId="14" fontId="8" fillId="38" borderId="10" xfId="0" applyNumberFormat="1" applyFont="1" applyFill="1" applyBorder="1" applyAlignment="1">
      <alignment horizontal="center" vertical="center"/>
    </xf>
    <xf numFmtId="14" fontId="8" fillId="38" borderId="13" xfId="0" applyNumberFormat="1" applyFont="1" applyFill="1" applyBorder="1" applyAlignment="1">
      <alignment horizontal="center" vertical="center"/>
    </xf>
    <xf numFmtId="167" fontId="26" fillId="9" borderId="29" xfId="12" applyNumberFormat="1" applyFont="1" applyFill="1" applyBorder="1" applyAlignment="1">
      <alignment horizontal="center" vertical="center"/>
    </xf>
    <xf numFmtId="167" fontId="26" fillId="9" borderId="32" xfId="12" applyNumberFormat="1" applyFont="1" applyFill="1" applyBorder="1" applyAlignment="1">
      <alignment horizontal="center" vertical="center"/>
    </xf>
    <xf numFmtId="167" fontId="26" fillId="9" borderId="30" xfId="12" applyNumberFormat="1" applyFont="1" applyFill="1" applyBorder="1" applyAlignment="1">
      <alignment horizontal="center" vertical="center"/>
    </xf>
    <xf numFmtId="167" fontId="26" fillId="9" borderId="33" xfId="12" applyNumberFormat="1" applyFont="1" applyFill="1" applyBorder="1" applyAlignment="1">
      <alignment horizontal="center" vertical="center"/>
    </xf>
    <xf numFmtId="167" fontId="29" fillId="20" borderId="29" xfId="12" applyNumberFormat="1" applyFont="1" applyFill="1" applyBorder="1" applyAlignment="1">
      <alignment horizontal="center" vertical="center"/>
    </xf>
    <xf numFmtId="167" fontId="29" fillId="20" borderId="32" xfId="12" applyNumberFormat="1" applyFont="1" applyFill="1" applyBorder="1" applyAlignment="1">
      <alignment horizontal="center" vertical="center"/>
    </xf>
    <xf numFmtId="167" fontId="26" fillId="20" borderId="31" xfId="4" applyNumberFormat="1" applyFont="1" applyFill="1" applyBorder="1" applyAlignment="1">
      <alignment horizontal="center" vertical="center"/>
    </xf>
    <xf numFmtId="167" fontId="26" fillId="20" borderId="34" xfId="4" applyNumberFormat="1" applyFont="1" applyFill="1" applyBorder="1" applyAlignment="1">
      <alignment horizontal="center" vertical="center"/>
    </xf>
    <xf numFmtId="166" fontId="36" fillId="0" borderId="0" xfId="0" applyNumberFormat="1" applyFont="1" applyAlignment="1">
      <alignment horizontal="center" vertical="center"/>
    </xf>
    <xf numFmtId="166" fontId="37" fillId="0" borderId="0" xfId="0" applyNumberFormat="1" applyFont="1" applyAlignment="1">
      <alignment horizontal="center" vertical="center"/>
    </xf>
    <xf numFmtId="14" fontId="8" fillId="39" borderId="8" xfId="0" applyNumberFormat="1" applyFont="1" applyFill="1" applyBorder="1" applyAlignment="1">
      <alignment horizontal="center" vertical="center"/>
    </xf>
    <xf numFmtId="14" fontId="8" fillId="39" borderId="9" xfId="0" applyNumberFormat="1" applyFont="1" applyFill="1" applyBorder="1" applyAlignment="1">
      <alignment horizontal="center" vertical="center"/>
    </xf>
    <xf numFmtId="14" fontId="8" fillId="39" borderId="10" xfId="0" applyNumberFormat="1" applyFont="1" applyFill="1" applyBorder="1" applyAlignment="1">
      <alignment horizontal="center" vertical="center"/>
    </xf>
    <xf numFmtId="14" fontId="8" fillId="39" borderId="13" xfId="0" applyNumberFormat="1" applyFont="1" applyFill="1" applyBorder="1" applyAlignment="1">
      <alignment horizontal="center" vertical="center"/>
    </xf>
    <xf numFmtId="14" fontId="8" fillId="40" borderId="8" xfId="0" applyNumberFormat="1" applyFont="1" applyFill="1" applyBorder="1" applyAlignment="1">
      <alignment horizontal="center" vertical="center"/>
    </xf>
    <xf numFmtId="14" fontId="8" fillId="40" borderId="9" xfId="0" applyNumberFormat="1" applyFont="1" applyFill="1" applyBorder="1" applyAlignment="1">
      <alignment horizontal="center" vertical="center"/>
    </xf>
    <xf numFmtId="14" fontId="8" fillId="40" borderId="10" xfId="0" applyNumberFormat="1" applyFont="1" applyFill="1" applyBorder="1" applyAlignment="1">
      <alignment horizontal="center" vertical="center"/>
    </xf>
    <xf numFmtId="14" fontId="8" fillId="40" borderId="13" xfId="0" applyNumberFormat="1" applyFont="1" applyFill="1" applyBorder="1" applyAlignment="1">
      <alignment horizontal="center" vertical="center"/>
    </xf>
    <xf numFmtId="14" fontId="8" fillId="41" borderId="8" xfId="0" applyNumberFormat="1" applyFont="1" applyFill="1" applyBorder="1" applyAlignment="1">
      <alignment horizontal="center" vertical="center"/>
    </xf>
    <xf numFmtId="14" fontId="8" fillId="41" borderId="9" xfId="0" applyNumberFormat="1" applyFont="1" applyFill="1" applyBorder="1" applyAlignment="1">
      <alignment horizontal="center" vertical="center"/>
    </xf>
    <xf numFmtId="14" fontId="8" fillId="41" borderId="10" xfId="0" applyNumberFormat="1" applyFont="1" applyFill="1" applyBorder="1" applyAlignment="1">
      <alignment horizontal="center" vertical="center"/>
    </xf>
    <xf numFmtId="14" fontId="8" fillId="41" borderId="13" xfId="0" applyNumberFormat="1" applyFont="1" applyFill="1" applyBorder="1" applyAlignment="1">
      <alignment horizontal="center" vertical="center"/>
    </xf>
    <xf numFmtId="14" fontId="41" fillId="42" borderId="8" xfId="0" applyNumberFormat="1" applyFont="1" applyFill="1" applyBorder="1" applyAlignment="1">
      <alignment horizontal="center" vertical="center"/>
    </xf>
    <xf numFmtId="14" fontId="41" fillId="42" borderId="6" xfId="0" applyNumberFormat="1" applyFont="1" applyFill="1" applyBorder="1" applyAlignment="1">
      <alignment horizontal="center" vertical="center"/>
    </xf>
    <xf numFmtId="14" fontId="41" fillId="42" borderId="10" xfId="0" applyNumberFormat="1" applyFont="1" applyFill="1" applyBorder="1" applyAlignment="1">
      <alignment horizontal="center" vertical="center"/>
    </xf>
    <xf numFmtId="14" fontId="41" fillId="42" borderId="7" xfId="0" applyNumberFormat="1" applyFont="1" applyFill="1" applyBorder="1" applyAlignment="1">
      <alignment horizontal="center" vertical="center"/>
    </xf>
    <xf numFmtId="167" fontId="26" fillId="9" borderId="35" xfId="12" applyNumberFormat="1" applyFont="1" applyFill="1" applyBorder="1" applyAlignment="1">
      <alignment horizontal="center" vertical="center"/>
    </xf>
    <xf numFmtId="166" fontId="42" fillId="9" borderId="3" xfId="0" applyNumberFormat="1" applyFont="1" applyFill="1" applyBorder="1" applyAlignment="1">
      <alignment horizontal="center"/>
    </xf>
    <xf numFmtId="166" fontId="42" fillId="9" borderId="4" xfId="0" applyNumberFormat="1" applyFont="1" applyFill="1" applyBorder="1" applyAlignment="1">
      <alignment horizontal="center"/>
    </xf>
    <xf numFmtId="0" fontId="23" fillId="0" borderId="0" xfId="0" applyFont="1" applyAlignment="1">
      <alignment horizontal="left"/>
    </xf>
    <xf numFmtId="0" fontId="16" fillId="12" borderId="40" xfId="0" applyFont="1" applyFill="1" applyBorder="1" applyAlignment="1">
      <alignment horizontal="center" vertical="center" wrapText="1"/>
    </xf>
    <xf numFmtId="0" fontId="16" fillId="12" borderId="41" xfId="0" applyFont="1" applyFill="1" applyBorder="1" applyAlignment="1">
      <alignment horizontal="center" vertical="center" wrapText="1"/>
    </xf>
    <xf numFmtId="0" fontId="16" fillId="12" borderId="42" xfId="0" applyFont="1" applyFill="1" applyBorder="1" applyAlignment="1">
      <alignment horizontal="center" vertical="center" wrapText="1"/>
    </xf>
    <xf numFmtId="0" fontId="16" fillId="12" borderId="43" xfId="0" applyFont="1" applyFill="1" applyBorder="1" applyAlignment="1">
      <alignment horizontal="center" vertical="center" wrapText="1"/>
    </xf>
    <xf numFmtId="168" fontId="10" fillId="9" borderId="31" xfId="0" applyNumberFormat="1" applyFont="1" applyFill="1" applyBorder="1" applyAlignment="1">
      <alignment horizontal="center" vertical="center"/>
    </xf>
    <xf numFmtId="168" fontId="10" fillId="9" borderId="34" xfId="0" applyNumberFormat="1" applyFont="1" applyFill="1" applyBorder="1" applyAlignment="1">
      <alignment horizontal="center" vertical="center"/>
    </xf>
    <xf numFmtId="0" fontId="24" fillId="0" borderId="0" xfId="0" applyFont="1" applyAlignment="1">
      <alignment horizontal="left"/>
    </xf>
    <xf numFmtId="0" fontId="6" fillId="12" borderId="25" xfId="0" applyFont="1" applyFill="1" applyBorder="1" applyAlignment="1">
      <alignment horizontal="center"/>
    </xf>
    <xf numFmtId="0" fontId="6" fillId="12" borderId="40" xfId="0" applyFont="1" applyFill="1" applyBorder="1" applyAlignment="1">
      <alignment horizontal="center"/>
    </xf>
    <xf numFmtId="0" fontId="6" fillId="12" borderId="26" xfId="0" applyFont="1" applyFill="1" applyBorder="1" applyAlignment="1">
      <alignment horizontal="center"/>
    </xf>
    <xf numFmtId="0" fontId="6" fillId="12" borderId="3" xfId="0" applyFont="1" applyFill="1" applyBorder="1" applyAlignment="1">
      <alignment horizontal="center"/>
    </xf>
    <xf numFmtId="0" fontId="6" fillId="12" borderId="4" xfId="0" applyFont="1" applyFill="1" applyBorder="1" applyAlignment="1">
      <alignment horizontal="center"/>
    </xf>
    <xf numFmtId="0" fontId="6" fillId="12" borderId="5" xfId="0" applyFont="1" applyFill="1" applyBorder="1" applyAlignment="1">
      <alignment horizontal="center"/>
    </xf>
  </cellXfs>
  <cellStyles count="24">
    <cellStyle name="Akzent6 2" xfId="1" xr:uid="{00000000-0005-0000-0000-000000000000}"/>
    <cellStyle name="Eingabe" xfId="2" builtinId="20"/>
    <cellStyle name="Eingabe 2" xfId="3" xr:uid="{00000000-0005-0000-0000-000002000000}"/>
    <cellStyle name="Eingabe 2 2" xfId="22" xr:uid="{10563F42-178D-4762-8726-9B61EAAAFA89}"/>
    <cellStyle name="Komma" xfId="4" builtinId="3"/>
    <cellStyle name="Komma 2" xfId="5" xr:uid="{00000000-0005-0000-0000-000004000000}"/>
    <cellStyle name="Prozent" xfId="6" builtinId="5"/>
    <cellStyle name="Prozent 2" xfId="7" xr:uid="{00000000-0005-0000-0000-000006000000}"/>
    <cellStyle name="Prozent 2 2" xfId="23" xr:uid="{BFFE0BDA-9223-454A-BF12-494DEAA0BD5B}"/>
    <cellStyle name="Standard" xfId="0" builtinId="0"/>
    <cellStyle name="Standard 2" xfId="8" xr:uid="{00000000-0005-0000-0000-000008000000}"/>
    <cellStyle name="Standard 4 2" xfId="9" xr:uid="{00000000-0005-0000-0000-000009000000}"/>
    <cellStyle name="Standard 4 2 2" xfId="10" xr:uid="{00000000-0005-0000-0000-00000A000000}"/>
    <cellStyle name="Standard 4 2 2 2" xfId="19" xr:uid="{7F07E86C-523A-4C70-B5AA-83CE7CCF1BE6}"/>
    <cellStyle name="Standard 4 2 2 3" xfId="15" xr:uid="{7DDFF4E3-AD56-468C-B71B-7B157A32FC7D}"/>
    <cellStyle name="Standard 4 2 3" xfId="18" xr:uid="{C9B77A03-8564-45AB-8C3B-A4D8F98DAC66}"/>
    <cellStyle name="Standard 4 2 4" xfId="14" xr:uid="{9E3093CC-5D39-46AE-8A2B-8B3F8078D605}"/>
    <cellStyle name="Standard 4 2_Liesmich-Seite" xfId="11" xr:uid="{00000000-0005-0000-0000-00000B000000}"/>
    <cellStyle name="Währung" xfId="12" builtinId="4"/>
    <cellStyle name="Währung 2" xfId="13" xr:uid="{00000000-0005-0000-0000-00000D000000}"/>
    <cellStyle name="Währung 2 2" xfId="21" xr:uid="{23A27721-2067-4B7D-A8D4-894CBDFC2630}"/>
    <cellStyle name="Währung 2 3" xfId="17" xr:uid="{CC7CF2D9-63AE-4F55-A339-A68D89CEB0A3}"/>
    <cellStyle name="Währung 3" xfId="20" xr:uid="{CB7A67E3-0575-418C-A5F7-CF2540865876}"/>
    <cellStyle name="Währung 4" xfId="16" xr:uid="{96F3C44D-F8F4-41A0-A191-0A0A7E268D34}"/>
  </cellStyles>
  <dxfs count="1927">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theme="0" tint="-0.24994659260841701"/>
      </font>
    </dxf>
    <dxf>
      <font>
        <color theme="0" tint="-0.1499679555650502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theme="0" tint="-0.14996795556505021"/>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39994506668294322"/>
          <bgColor theme="9" tint="0.39994506668294322"/>
        </patternFill>
      </fill>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24994659260841701"/>
          <bgColor theme="9" tint="-0.24994659260841701"/>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ont>
        <color theme="0" tint="-0.14996795556505021"/>
      </font>
    </dxf>
    <dxf>
      <font>
        <color theme="0" tint="-0.14996795556505021"/>
      </font>
    </dxf>
    <dxf>
      <font>
        <color theme="0" tint="-0.14996795556505021"/>
      </font>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
      <font>
        <color theme="8" tint="-0.249977111117893"/>
      </font>
    </dxf>
    <dxf>
      <font>
        <color theme="8" tint="-0.249977111117893"/>
      </font>
    </dxf>
    <dxf>
      <font>
        <color rgb="FF9C0006"/>
      </font>
      <fill>
        <patternFill patternType="solid">
          <fgColor rgb="FFFFC7CE"/>
          <bgColor rgb="FFFFC7CE"/>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0</xdr:col>
      <xdr:colOff>5888362</xdr:colOff>
      <xdr:row>50</xdr:row>
      <xdr:rowOff>3524190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xdr:blipFill>
      <xdr:spPr bwMode="auto">
        <a:xfrm>
          <a:off x="0" y="14509750"/>
          <a:ext cx="5895982" cy="3528000"/>
        </a:xfrm>
        <a:prstGeom prst="rect">
          <a:avLst/>
        </a:prstGeom>
      </xdr:spPr>
    </xdr:pic>
    <xdr:clientData/>
  </xdr:twoCellAnchor>
  <xdr:oneCellAnchor>
    <xdr:from>
      <xdr:col>0</xdr:col>
      <xdr:colOff>5895980</xdr:colOff>
      <xdr:row>49</xdr:row>
      <xdr:rowOff>190499</xdr:rowOff>
    </xdr:from>
    <xdr:ext cx="5708320" cy="3528000"/>
    <xdr:pic>
      <xdr:nvPicPr>
        <xdr:cNvPr id="1544272987" name="Grafik 1544272986">
          <a:extLst>
            <a:ext uri="{FF2B5EF4-FFF2-40B4-BE49-F238E27FC236}">
              <a16:creationId xmlns:a16="http://schemas.microsoft.com/office/drawing/2014/main" id="{00000000-0008-0000-0100-00005BBC0B5C}"/>
            </a:ext>
          </a:extLst>
        </xdr:cNvPr>
        <xdr:cNvPicPr>
          <a:picLocks noChangeAspect="1"/>
        </xdr:cNvPicPr>
      </xdr:nvPicPr>
      <xdr:blipFill>
        <a:blip xmlns:r="http://schemas.openxmlformats.org/officeDocument/2006/relationships" r:embed="rId2"/>
        <a:stretch/>
      </xdr:blipFill>
      <xdr:spPr bwMode="auto">
        <a:xfrm>
          <a:off x="5895981" y="17649824"/>
          <a:ext cx="5708320" cy="3528000"/>
        </a:xfrm>
        <a:prstGeom prst="rect">
          <a:avLst/>
        </a:prstGeom>
      </xdr:spPr>
    </xdr:pic>
    <xdr:clientData/>
  </xdr:oneCellAnchor>
  <xdr:twoCellAnchor editAs="oneCell">
    <xdr:from>
      <xdr:col>0</xdr:col>
      <xdr:colOff>0</xdr:colOff>
      <xdr:row>50</xdr:row>
      <xdr:rowOff>0</xdr:rowOff>
    </xdr:from>
    <xdr:to>
      <xdr:col>0</xdr:col>
      <xdr:colOff>5884552</xdr:colOff>
      <xdr:row>50</xdr:row>
      <xdr:rowOff>3528000</xdr:rowOff>
    </xdr:to>
    <xdr:pic>
      <xdr:nvPicPr>
        <xdr:cNvPr id="4" name="Grafik 3">
          <a:extLst>
            <a:ext uri="{FF2B5EF4-FFF2-40B4-BE49-F238E27FC236}">
              <a16:creationId xmlns:a16="http://schemas.microsoft.com/office/drawing/2014/main" id="{35B44FB8-3ED2-4238-8790-72A206C59767}"/>
            </a:ext>
          </a:extLst>
        </xdr:cNvPr>
        <xdr:cNvPicPr>
          <a:picLocks noChangeAspect="1"/>
        </xdr:cNvPicPr>
      </xdr:nvPicPr>
      <xdr:blipFill>
        <a:blip xmlns:r="http://schemas.openxmlformats.org/officeDocument/2006/relationships" r:embed="rId1"/>
        <a:stretch/>
      </xdr:blipFill>
      <xdr:spPr bwMode="auto">
        <a:xfrm>
          <a:off x="0" y="15902940"/>
          <a:ext cx="5895982" cy="3528000"/>
        </a:xfrm>
        <a:prstGeom prst="rect">
          <a:avLst/>
        </a:prstGeom>
      </xdr:spPr>
    </xdr:pic>
    <xdr:clientData/>
  </xdr:twoCellAnchor>
  <xdr:oneCellAnchor>
    <xdr:from>
      <xdr:col>0</xdr:col>
      <xdr:colOff>5895980</xdr:colOff>
      <xdr:row>49</xdr:row>
      <xdr:rowOff>190499</xdr:rowOff>
    </xdr:from>
    <xdr:ext cx="5708320" cy="3528000"/>
    <xdr:pic>
      <xdr:nvPicPr>
        <xdr:cNvPr id="6" name="Grafik 5">
          <a:extLst>
            <a:ext uri="{FF2B5EF4-FFF2-40B4-BE49-F238E27FC236}">
              <a16:creationId xmlns:a16="http://schemas.microsoft.com/office/drawing/2014/main" id="{87F3D608-81F9-44F8-9440-0FC3B2EABD7B}"/>
            </a:ext>
          </a:extLst>
        </xdr:cNvPr>
        <xdr:cNvPicPr>
          <a:picLocks noChangeAspect="1"/>
        </xdr:cNvPicPr>
      </xdr:nvPicPr>
      <xdr:blipFill>
        <a:blip xmlns:r="http://schemas.openxmlformats.org/officeDocument/2006/relationships" r:embed="rId2"/>
        <a:stretch/>
      </xdr:blipFill>
      <xdr:spPr bwMode="auto">
        <a:xfrm>
          <a:off x="5895980" y="15902939"/>
          <a:ext cx="5708320" cy="3528000"/>
        </a:xfrm>
        <a:prstGeom prst="rect">
          <a:avLst/>
        </a:prstGeom>
      </xdr:spPr>
    </xdr:pic>
    <xdr:clientData/>
  </xdr:oneCellAnchor>
  <xdr:twoCellAnchor>
    <xdr:from>
      <xdr:col>0</xdr:col>
      <xdr:colOff>0</xdr:colOff>
      <xdr:row>65</xdr:row>
      <xdr:rowOff>143934</xdr:rowOff>
    </xdr:from>
    <xdr:to>
      <xdr:col>0</xdr:col>
      <xdr:colOff>11148058</xdr:colOff>
      <xdr:row>86</xdr:row>
      <xdr:rowOff>144297</xdr:rowOff>
    </xdr:to>
    <xdr:pic>
      <xdr:nvPicPr>
        <xdr:cNvPr id="7" name="Grafik 6">
          <a:extLst>
            <a:ext uri="{FF2B5EF4-FFF2-40B4-BE49-F238E27FC236}">
              <a16:creationId xmlns:a16="http://schemas.microsoft.com/office/drawing/2014/main" id="{E4CB725C-CFD8-4AE2-9ED6-75A6CC8B53F6}"/>
            </a:ext>
          </a:extLst>
        </xdr:cNvPr>
        <xdr:cNvPicPr>
          <a:picLocks noChangeAspect="1"/>
        </xdr:cNvPicPr>
      </xdr:nvPicPr>
      <xdr:blipFill>
        <a:blip xmlns:r="http://schemas.openxmlformats.org/officeDocument/2006/relationships" r:embed="rId3"/>
        <a:stretch>
          <a:fillRect/>
        </a:stretch>
      </xdr:blipFill>
      <xdr:spPr>
        <a:xfrm>
          <a:off x="0" y="23240154"/>
          <a:ext cx="11148058" cy="6873603"/>
        </a:xfrm>
        <a:prstGeom prst="rect">
          <a:avLst/>
        </a:prstGeom>
      </xdr:spPr>
    </xdr:pic>
    <xdr:clientData/>
  </xdr:twoCellAnchor>
  <xdr:twoCellAnchor>
    <xdr:from>
      <xdr:col>0</xdr:col>
      <xdr:colOff>10023938</xdr:colOff>
      <xdr:row>66</xdr:row>
      <xdr:rowOff>70221</xdr:rowOff>
    </xdr:from>
    <xdr:to>
      <xdr:col>0</xdr:col>
      <xdr:colOff>10023938</xdr:colOff>
      <xdr:row>73</xdr:row>
      <xdr:rowOff>105292</xdr:rowOff>
    </xdr:to>
    <xdr:cxnSp macro="">
      <xdr:nvCxnSpPr>
        <xdr:cNvPr id="8" name="Gerade Verbindung mit Pfeil 20">
          <a:extLst>
            <a:ext uri="{FF2B5EF4-FFF2-40B4-BE49-F238E27FC236}">
              <a16:creationId xmlns:a16="http://schemas.microsoft.com/office/drawing/2014/main" id="{FD377F7F-0DF4-4F02-8D16-63204B211B07}"/>
            </a:ext>
          </a:extLst>
        </xdr:cNvPr>
        <xdr:cNvCxnSpPr/>
      </xdr:nvCxnSpPr>
      <xdr:spPr>
        <a:xfrm flipV="1">
          <a:off x="10023938" y="24560901"/>
          <a:ext cx="0" cy="1498111"/>
        </a:xfrm>
        <a:prstGeom prst="straightConnector1">
          <a:avLst/>
        </a:prstGeom>
        <a:ln w="57150">
          <a:solidFill>
            <a:srgbClr val="FFC000"/>
          </a:solidFill>
          <a:miter/>
          <a:tailEnd type="triangle" w="med" len="med"/>
        </a:ln>
      </xdr:spPr>
    </xdr:cxnSp>
    <xdr:clientData/>
  </xdr:twoCellAnchor>
  <xdr:twoCellAnchor>
    <xdr:from>
      <xdr:col>0</xdr:col>
      <xdr:colOff>1092200</xdr:colOff>
      <xdr:row>68</xdr:row>
      <xdr:rowOff>83743</xdr:rowOff>
    </xdr:from>
    <xdr:to>
      <xdr:col>0</xdr:col>
      <xdr:colOff>2175561</xdr:colOff>
      <xdr:row>85</xdr:row>
      <xdr:rowOff>38999</xdr:rowOff>
    </xdr:to>
    <xdr:cxnSp macro="">
      <xdr:nvCxnSpPr>
        <xdr:cNvPr id="17" name="Gerade Verbindung mit Pfeil 21">
          <a:extLst>
            <a:ext uri="{FF2B5EF4-FFF2-40B4-BE49-F238E27FC236}">
              <a16:creationId xmlns:a16="http://schemas.microsoft.com/office/drawing/2014/main" id="{1E3264BA-2629-412F-BCD0-1339C9B784DC}"/>
            </a:ext>
          </a:extLst>
        </xdr:cNvPr>
        <xdr:cNvCxnSpPr/>
      </xdr:nvCxnSpPr>
      <xdr:spPr>
        <a:xfrm>
          <a:off x="1092200" y="24940183"/>
          <a:ext cx="1083361" cy="4839676"/>
        </a:xfrm>
        <a:prstGeom prst="straightConnector1">
          <a:avLst/>
        </a:prstGeom>
        <a:ln w="57150">
          <a:solidFill>
            <a:srgbClr val="FFC000"/>
          </a:solidFill>
          <a:miter/>
          <a:tailEnd type="triangle" w="med" len="med"/>
        </a:ln>
      </xdr:spPr>
    </xdr:cxnSp>
    <xdr:clientData/>
  </xdr:twoCellAnchor>
  <xdr:twoCellAnchor>
    <xdr:from>
      <xdr:col>0</xdr:col>
      <xdr:colOff>3339844</xdr:colOff>
      <xdr:row>75</xdr:row>
      <xdr:rowOff>254068</xdr:rowOff>
    </xdr:from>
    <xdr:to>
      <xdr:col>0</xdr:col>
      <xdr:colOff>3383322</xdr:colOff>
      <xdr:row>78</xdr:row>
      <xdr:rowOff>26348</xdr:rowOff>
    </xdr:to>
    <xdr:cxnSp macro="">
      <xdr:nvCxnSpPr>
        <xdr:cNvPr id="18" name="Gerade Verbindung mit Pfeil 24">
          <a:extLst>
            <a:ext uri="{FF2B5EF4-FFF2-40B4-BE49-F238E27FC236}">
              <a16:creationId xmlns:a16="http://schemas.microsoft.com/office/drawing/2014/main" id="{02CE095F-FC5E-41EA-B43D-5F1311769974}"/>
            </a:ext>
          </a:extLst>
        </xdr:cNvPr>
        <xdr:cNvCxnSpPr/>
      </xdr:nvCxnSpPr>
      <xdr:spPr>
        <a:xfrm flipH="1" flipV="1">
          <a:off x="3339844" y="26664988"/>
          <a:ext cx="43478" cy="1502020"/>
        </a:xfrm>
        <a:prstGeom prst="straightConnector1">
          <a:avLst/>
        </a:prstGeom>
        <a:ln w="57150">
          <a:solidFill>
            <a:srgbClr val="FFC000"/>
          </a:solidFill>
          <a:miter/>
          <a:tailEnd type="triangle" w="med" len="med"/>
        </a:ln>
      </xdr:spPr>
    </xdr:cxnSp>
    <xdr:clientData/>
  </xdr:twoCellAnchor>
  <xdr:twoCellAnchor>
    <xdr:from>
      <xdr:col>0</xdr:col>
      <xdr:colOff>1174988</xdr:colOff>
      <xdr:row>65</xdr:row>
      <xdr:rowOff>397934</xdr:rowOff>
    </xdr:from>
    <xdr:to>
      <xdr:col>0</xdr:col>
      <xdr:colOff>3102406</xdr:colOff>
      <xdr:row>66</xdr:row>
      <xdr:rowOff>179948</xdr:rowOff>
    </xdr:to>
    <xdr:cxnSp macro="">
      <xdr:nvCxnSpPr>
        <xdr:cNvPr id="19" name="Gerade Verbindung mit Pfeil 26">
          <a:extLst>
            <a:ext uri="{FF2B5EF4-FFF2-40B4-BE49-F238E27FC236}">
              <a16:creationId xmlns:a16="http://schemas.microsoft.com/office/drawing/2014/main" id="{410B6F52-32B3-4C77-B616-06632729ACD0}"/>
            </a:ext>
          </a:extLst>
        </xdr:cNvPr>
        <xdr:cNvCxnSpPr/>
      </xdr:nvCxnSpPr>
      <xdr:spPr>
        <a:xfrm flipH="1">
          <a:off x="1174988" y="23494154"/>
          <a:ext cx="1927418" cy="1176474"/>
        </a:xfrm>
        <a:prstGeom prst="straightConnector1">
          <a:avLst/>
        </a:prstGeom>
        <a:ln w="57150">
          <a:solidFill>
            <a:srgbClr val="FFC000"/>
          </a:solidFill>
          <a:miter/>
          <a:tailEnd type="triangle" w="med" len="med"/>
        </a:ln>
      </xdr:spPr>
    </xdr:cxnSp>
    <xdr:clientData/>
  </xdr:twoCellAnchor>
  <xdr:twoCellAnchor>
    <xdr:from>
      <xdr:col>0</xdr:col>
      <xdr:colOff>5617581</xdr:colOff>
      <xdr:row>65</xdr:row>
      <xdr:rowOff>1072308</xdr:rowOff>
    </xdr:from>
    <xdr:to>
      <xdr:col>0</xdr:col>
      <xdr:colOff>9546714</xdr:colOff>
      <xdr:row>65</xdr:row>
      <xdr:rowOff>1180176</xdr:rowOff>
    </xdr:to>
    <xdr:cxnSp macro="">
      <xdr:nvCxnSpPr>
        <xdr:cNvPr id="20" name="Gerade Verbindung mit Pfeil 27">
          <a:extLst>
            <a:ext uri="{FF2B5EF4-FFF2-40B4-BE49-F238E27FC236}">
              <a16:creationId xmlns:a16="http://schemas.microsoft.com/office/drawing/2014/main" id="{13E53B6B-206B-4FBA-B293-5BFEFD36BB1D}"/>
            </a:ext>
          </a:extLst>
        </xdr:cNvPr>
        <xdr:cNvCxnSpPr/>
      </xdr:nvCxnSpPr>
      <xdr:spPr>
        <a:xfrm flipH="1">
          <a:off x="5617581" y="24168528"/>
          <a:ext cx="3929133" cy="107868"/>
        </a:xfrm>
        <a:prstGeom prst="straightConnector1">
          <a:avLst/>
        </a:prstGeom>
        <a:ln w="57150">
          <a:solidFill>
            <a:srgbClr val="FFC000"/>
          </a:solidFill>
          <a:miter/>
          <a:tailEnd type="triangle" w="med" len="med"/>
        </a:ln>
      </xdr:spPr>
    </xdr:cxnSp>
    <xdr:clientData/>
  </xdr:twoCellAnchor>
  <xdr:twoCellAnchor>
    <xdr:from>
      <xdr:col>0</xdr:col>
      <xdr:colOff>3221184</xdr:colOff>
      <xdr:row>72</xdr:row>
      <xdr:rowOff>215880</xdr:rowOff>
    </xdr:from>
    <xdr:to>
      <xdr:col>0</xdr:col>
      <xdr:colOff>7929272</xdr:colOff>
      <xdr:row>73</xdr:row>
      <xdr:rowOff>10959</xdr:rowOff>
    </xdr:to>
    <xdr:cxnSp macro="">
      <xdr:nvCxnSpPr>
        <xdr:cNvPr id="21" name="Gerade Verbindung mit Pfeil 28">
          <a:extLst>
            <a:ext uri="{FF2B5EF4-FFF2-40B4-BE49-F238E27FC236}">
              <a16:creationId xmlns:a16="http://schemas.microsoft.com/office/drawing/2014/main" id="{E98AB6C5-4EE1-47E1-9179-2A3108CF8726}"/>
            </a:ext>
          </a:extLst>
        </xdr:cNvPr>
        <xdr:cNvCxnSpPr/>
      </xdr:nvCxnSpPr>
      <xdr:spPr>
        <a:xfrm>
          <a:off x="3221184" y="25941000"/>
          <a:ext cx="4708088" cy="23679"/>
        </a:xfrm>
        <a:prstGeom prst="straightConnector1">
          <a:avLst/>
        </a:prstGeom>
        <a:ln w="57150">
          <a:solidFill>
            <a:srgbClr val="FFC000"/>
          </a:solidFill>
          <a:miter/>
          <a:tailEnd type="triangle" w="med" len="med"/>
        </a:ln>
      </xdr:spPr>
    </xdr:cxnSp>
    <xdr:clientData/>
  </xdr:twoCellAnchor>
  <xdr:twoCellAnchor>
    <xdr:from>
      <xdr:col>0</xdr:col>
      <xdr:colOff>3640640</xdr:colOff>
      <xdr:row>79</xdr:row>
      <xdr:rowOff>28576</xdr:rowOff>
    </xdr:from>
    <xdr:to>
      <xdr:col>0</xdr:col>
      <xdr:colOff>8408510</xdr:colOff>
      <xdr:row>85</xdr:row>
      <xdr:rowOff>110293</xdr:rowOff>
    </xdr:to>
    <xdr:cxnSp macro="">
      <xdr:nvCxnSpPr>
        <xdr:cNvPr id="22" name="Gerade Verbindung mit Pfeil 29">
          <a:extLst>
            <a:ext uri="{FF2B5EF4-FFF2-40B4-BE49-F238E27FC236}">
              <a16:creationId xmlns:a16="http://schemas.microsoft.com/office/drawing/2014/main" id="{3BB1C332-AF97-46DF-AB90-AB1D0DB07FA1}"/>
            </a:ext>
          </a:extLst>
        </xdr:cNvPr>
        <xdr:cNvCxnSpPr/>
      </xdr:nvCxnSpPr>
      <xdr:spPr>
        <a:xfrm flipH="1" flipV="1">
          <a:off x="3640640" y="28397836"/>
          <a:ext cx="4767870" cy="1453317"/>
        </a:xfrm>
        <a:prstGeom prst="straightConnector1">
          <a:avLst/>
        </a:prstGeom>
        <a:ln w="57150">
          <a:solidFill>
            <a:srgbClr val="FFC000"/>
          </a:solidFill>
          <a:miter/>
          <a:tailEnd type="triangle" w="med" len="med"/>
        </a:ln>
      </xdr:spPr>
    </xdr:cxnSp>
    <xdr:clientData/>
  </xdr:twoCellAnchor>
  <xdr:twoCellAnchor>
    <xdr:from>
      <xdr:col>0</xdr:col>
      <xdr:colOff>3973628</xdr:colOff>
      <xdr:row>86</xdr:row>
      <xdr:rowOff>53929</xdr:rowOff>
    </xdr:from>
    <xdr:to>
      <xdr:col>0</xdr:col>
      <xdr:colOff>8408076</xdr:colOff>
      <xdr:row>86</xdr:row>
      <xdr:rowOff>77608</xdr:rowOff>
    </xdr:to>
    <xdr:cxnSp macro="">
      <xdr:nvCxnSpPr>
        <xdr:cNvPr id="23" name="Gerade Verbindung mit Pfeil 30">
          <a:extLst>
            <a:ext uri="{FF2B5EF4-FFF2-40B4-BE49-F238E27FC236}">
              <a16:creationId xmlns:a16="http://schemas.microsoft.com/office/drawing/2014/main" id="{A294AA5E-0911-44F1-86F5-F668CED6096E}"/>
            </a:ext>
          </a:extLst>
        </xdr:cNvPr>
        <xdr:cNvCxnSpPr/>
      </xdr:nvCxnSpPr>
      <xdr:spPr>
        <a:xfrm>
          <a:off x="3973628" y="30023389"/>
          <a:ext cx="4434448" cy="23679"/>
        </a:xfrm>
        <a:prstGeom prst="straightConnector1">
          <a:avLst/>
        </a:prstGeom>
        <a:ln w="57150">
          <a:solidFill>
            <a:srgbClr val="FFC000"/>
          </a:solidFill>
          <a:miter/>
          <a:tailEnd type="triangle" w="med" len="med"/>
        </a:ln>
      </xdr:spPr>
    </xdr:cxnSp>
    <xdr:clientData/>
  </xdr:twoCellAnchor>
  <xdr:oneCellAnchor>
    <xdr:from>
      <xdr:col>0</xdr:col>
      <xdr:colOff>5895980</xdr:colOff>
      <xdr:row>49</xdr:row>
      <xdr:rowOff>190499</xdr:rowOff>
    </xdr:from>
    <xdr:ext cx="5708320" cy="3528000"/>
    <xdr:pic>
      <xdr:nvPicPr>
        <xdr:cNvPr id="2" name="Grafik 1">
          <a:extLst>
            <a:ext uri="{FF2B5EF4-FFF2-40B4-BE49-F238E27FC236}">
              <a16:creationId xmlns:a16="http://schemas.microsoft.com/office/drawing/2014/main" id="{D67D2DCD-E155-49DA-979B-2C1FE63941E6}"/>
            </a:ext>
          </a:extLst>
        </xdr:cNvPr>
        <xdr:cNvPicPr>
          <a:picLocks noChangeAspect="1"/>
        </xdr:cNvPicPr>
      </xdr:nvPicPr>
      <xdr:blipFill>
        <a:blip xmlns:r="http://schemas.openxmlformats.org/officeDocument/2006/relationships" r:embed="rId2"/>
        <a:stretch/>
      </xdr:blipFill>
      <xdr:spPr bwMode="auto">
        <a:xfrm>
          <a:off x="5895980" y="17325974"/>
          <a:ext cx="5708320" cy="35280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s" displayName="Yes" ref="B1:B3">
  <autoFilter ref="B1:B3" xr:uid="{00000000-0009-0000-0100-000001000000}"/>
  <tableColumns count="1">
    <tableColumn id="1" xr3:uid="{00000000-0010-0000-0000-000001000000}" name="Y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 displayName="No" ref="C1:C2">
  <autoFilter ref="C1:C2" xr:uid="{00000000-0009-0000-0100-000002000000}"/>
  <tableColumns count="1">
    <tableColumn id="1" xr3:uid="{00000000-0010-0000-0100-000001000000}" name="No"/>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workbookViewId="0">
      <selection activeCell="A13" sqref="A13"/>
    </sheetView>
  </sheetViews>
  <sheetFormatPr baseColWidth="10" defaultRowHeight="15" x14ac:dyDescent="0.2"/>
  <cols>
    <col min="1" max="1" width="111.33203125" customWidth="1"/>
  </cols>
  <sheetData>
    <row r="1" spans="1:7" ht="15.75" x14ac:dyDescent="0.25">
      <c r="A1" s="1" t="s">
        <v>443</v>
      </c>
    </row>
    <row r="2" spans="1:7" ht="15.75" x14ac:dyDescent="0.25">
      <c r="A2" s="295">
        <v>46010</v>
      </c>
      <c r="B2" s="2"/>
      <c r="C2" s="3"/>
      <c r="D2" s="3"/>
      <c r="E2" s="3"/>
      <c r="F2" s="3"/>
      <c r="G2" s="3"/>
    </row>
    <row r="3" spans="1:7" ht="15.75" x14ac:dyDescent="0.25">
      <c r="A3" s="4"/>
      <c r="B3" s="2"/>
      <c r="C3" s="3"/>
      <c r="D3" s="3"/>
      <c r="E3" s="3"/>
      <c r="F3" s="3"/>
      <c r="G3" s="3"/>
    </row>
    <row r="4" spans="1:7" ht="18.75" x14ac:dyDescent="0.3">
      <c r="A4" s="5" t="s">
        <v>0</v>
      </c>
      <c r="B4" s="3"/>
      <c r="C4" s="3"/>
      <c r="D4" s="3"/>
      <c r="E4" s="3"/>
      <c r="F4" s="3"/>
      <c r="G4" s="3"/>
    </row>
    <row r="5" spans="1:7" ht="15.75" x14ac:dyDescent="0.25">
      <c r="A5" s="6"/>
      <c r="B5" s="3"/>
      <c r="C5" s="3"/>
      <c r="D5" s="3"/>
      <c r="E5" s="3"/>
      <c r="F5" s="3"/>
      <c r="G5" s="3"/>
    </row>
    <row r="6" spans="1:7" ht="45" x14ac:dyDescent="0.25">
      <c r="A6" s="7" t="s">
        <v>444</v>
      </c>
      <c r="B6" s="3"/>
      <c r="C6" s="3"/>
      <c r="D6" s="3"/>
      <c r="E6" s="3"/>
      <c r="F6" s="3"/>
      <c r="G6" s="3"/>
    </row>
    <row r="7" spans="1:7" ht="15.75" x14ac:dyDescent="0.25">
      <c r="A7" s="8" t="s">
        <v>1</v>
      </c>
      <c r="B7" s="3"/>
      <c r="C7" s="3"/>
      <c r="D7" s="3"/>
      <c r="E7" s="3"/>
      <c r="F7" s="3"/>
      <c r="G7" s="3"/>
    </row>
    <row r="8" spans="1:7" ht="15.75" x14ac:dyDescent="0.25">
      <c r="A8" s="8" t="s">
        <v>2</v>
      </c>
      <c r="B8" s="3"/>
      <c r="C8" s="3"/>
      <c r="D8" s="3"/>
      <c r="E8" s="3"/>
      <c r="F8" s="3"/>
      <c r="G8" s="3"/>
    </row>
    <row r="9" spans="1:7" ht="15.75" x14ac:dyDescent="0.25">
      <c r="A9" s="8" t="s">
        <v>3</v>
      </c>
      <c r="B9" s="3"/>
      <c r="C9" s="3"/>
      <c r="D9" s="3"/>
      <c r="E9" s="3"/>
      <c r="F9" s="3"/>
      <c r="G9" s="3"/>
    </row>
    <row r="10" spans="1:7" ht="15.75" x14ac:dyDescent="0.25">
      <c r="A10" s="8"/>
      <c r="B10" s="3"/>
      <c r="C10" s="3"/>
      <c r="D10" s="3"/>
      <c r="E10" s="3"/>
      <c r="F10" s="3"/>
      <c r="G10" s="3"/>
    </row>
    <row r="11" spans="1:7" ht="18.75" x14ac:dyDescent="0.3">
      <c r="A11" s="9" t="s">
        <v>4</v>
      </c>
      <c r="B11" s="3"/>
      <c r="C11" s="3"/>
      <c r="D11" s="3"/>
      <c r="E11" s="3"/>
      <c r="F11" s="3"/>
      <c r="G11" s="3"/>
    </row>
    <row r="12" spans="1:7" ht="110.25" customHeight="1" x14ac:dyDescent="0.2">
      <c r="A12" s="10" t="s">
        <v>5</v>
      </c>
      <c r="B12" s="11"/>
      <c r="C12" s="11"/>
      <c r="D12" s="11"/>
      <c r="E12" s="11"/>
      <c r="F12" s="11"/>
      <c r="G12" s="11"/>
    </row>
    <row r="13" spans="1:7" x14ac:dyDescent="0.2">
      <c r="A13" s="12"/>
      <c r="B13" s="13"/>
      <c r="C13" s="13"/>
      <c r="D13" s="13"/>
      <c r="E13" s="13"/>
      <c r="F13" s="13"/>
      <c r="G13" s="13"/>
    </row>
    <row r="14" spans="1:7" ht="18.75" x14ac:dyDescent="0.3">
      <c r="A14" s="14" t="s">
        <v>6</v>
      </c>
    </row>
    <row r="15" spans="1:7" ht="44.25" customHeight="1" x14ac:dyDescent="0.25">
      <c r="A15" s="15" t="s">
        <v>445</v>
      </c>
    </row>
    <row r="16" spans="1:7" x14ac:dyDescent="0.2">
      <c r="A16" s="16" t="s">
        <v>7</v>
      </c>
    </row>
    <row r="17" spans="1:1" x14ac:dyDescent="0.2">
      <c r="A17" s="16" t="s">
        <v>8</v>
      </c>
    </row>
    <row r="18" spans="1:1" ht="14.25" customHeight="1" x14ac:dyDescent="0.2">
      <c r="A18" s="16" t="s">
        <v>9</v>
      </c>
    </row>
    <row r="19" spans="1:1" ht="14.25" customHeight="1" x14ac:dyDescent="0.2">
      <c r="A19" s="16"/>
    </row>
    <row r="20" spans="1:1" ht="18.75" x14ac:dyDescent="0.3">
      <c r="A20" s="17" t="s">
        <v>4</v>
      </c>
    </row>
    <row r="21" spans="1:1" x14ac:dyDescent="0.2">
      <c r="A21" s="16"/>
    </row>
    <row r="22" spans="1:1" ht="30" x14ac:dyDescent="0.2">
      <c r="A22" s="16" t="s">
        <v>10</v>
      </c>
    </row>
    <row r="23" spans="1:1" ht="45" x14ac:dyDescent="0.2">
      <c r="A23" s="18" t="s">
        <v>11</v>
      </c>
    </row>
  </sheetData>
  <pageMargins left="0.7" right="0.7" top="0.78740157500000008" bottom="0.78740157500000008"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186"/>
  <sheetViews>
    <sheetView showGridLines="0" topLeftCell="K3"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294" priority="336" operator="equal">
      <formula>0</formula>
    </cfRule>
  </conditionalFormatting>
  <conditionalFormatting sqref="B37 B39 B41 B43">
    <cfRule type="cellIs" dxfId="1293" priority="338" operator="equal">
      <formula>0</formula>
    </cfRule>
  </conditionalFormatting>
  <conditionalFormatting sqref="B45 B47">
    <cfRule type="cellIs" dxfId="1292" priority="323" operator="equal">
      <formula>0</formula>
    </cfRule>
  </conditionalFormatting>
  <conditionalFormatting sqref="B54:B65 B99:B110 B114:B125 B128:B140 B144:B155">
    <cfRule type="cellIs" dxfId="1291" priority="588" operator="equal">
      <formula>"P4"</formula>
    </cfRule>
    <cfRule type="cellIs" dxfId="1290" priority="591" operator="equal">
      <formula>"P1"</formula>
    </cfRule>
    <cfRule type="cellIs" dxfId="1289" priority="590" operator="equal">
      <formula>"P2"</formula>
    </cfRule>
    <cfRule type="cellIs" dxfId="1288" priority="589" operator="equal">
      <formula>"P3"</formula>
    </cfRule>
  </conditionalFormatting>
  <conditionalFormatting sqref="B54:B65 B99:B110 B114:B125 B129:B140 B144:B155">
    <cfRule type="cellIs" dxfId="1287" priority="587" operator="equal">
      <formula>"P5"</formula>
    </cfRule>
  </conditionalFormatting>
  <conditionalFormatting sqref="B69:B80">
    <cfRule type="cellIs" dxfId="1286" priority="504" operator="equal">
      <formula>"P4"</formula>
    </cfRule>
    <cfRule type="cellIs" dxfId="1285" priority="503" operator="equal">
      <formula>"P5"</formula>
    </cfRule>
    <cfRule type="cellIs" dxfId="1284" priority="507" operator="equal">
      <formula>"P1"</formula>
    </cfRule>
    <cfRule type="cellIs" dxfId="1283" priority="506" operator="equal">
      <formula>"P2"</formula>
    </cfRule>
    <cfRule type="cellIs" dxfId="1282" priority="505" operator="equal">
      <formula>"P3"</formula>
    </cfRule>
  </conditionalFormatting>
  <conditionalFormatting sqref="B84:B95">
    <cfRule type="cellIs" dxfId="1281" priority="512" operator="equal">
      <formula>"P2"</formula>
    </cfRule>
    <cfRule type="cellIs" dxfId="1280" priority="511" operator="equal">
      <formula>"P3"</formula>
    </cfRule>
    <cfRule type="cellIs" dxfId="1279" priority="509" operator="equal">
      <formula>"P5"</formula>
    </cfRule>
    <cfRule type="cellIs" dxfId="1278" priority="510" operator="equal">
      <formula>"P4"</formula>
    </cfRule>
    <cfRule type="cellIs" dxfId="1277" priority="513" operator="equal">
      <formula>"P1"</formula>
    </cfRule>
  </conditionalFormatting>
  <conditionalFormatting sqref="B35:J48">
    <cfRule type="cellIs" dxfId="1276" priority="218" operator="equal">
      <formula>0</formula>
    </cfRule>
  </conditionalFormatting>
  <conditionalFormatting sqref="B34:M34">
    <cfRule type="cellIs" dxfId="1275" priority="339" operator="equal">
      <formula>0</formula>
    </cfRule>
  </conditionalFormatting>
  <conditionalFormatting sqref="C34">
    <cfRule type="cellIs" dxfId="1274" priority="342" operator="equal">
      <formula>"P5"</formula>
    </cfRule>
  </conditionalFormatting>
  <conditionalFormatting sqref="C35:C36">
    <cfRule type="cellIs" dxfId="1273" priority="324" operator="equal">
      <formula>"P5"</formula>
    </cfRule>
  </conditionalFormatting>
  <conditionalFormatting sqref="C35:C44">
    <cfRule type="cellIs" dxfId="1272" priority="337" operator="equal">
      <formula>0</formula>
    </cfRule>
    <cfRule type="cellIs" dxfId="1271" priority="335" operator="equal">
      <formula>"P1"</formula>
    </cfRule>
    <cfRule type="cellIs" dxfId="1270" priority="329" operator="equal">
      <formula>0</formula>
    </cfRule>
    <cfRule type="cellIs" dxfId="1269" priority="330" operator="equal">
      <formula>"P5"</formula>
    </cfRule>
  </conditionalFormatting>
  <conditionalFormatting sqref="C35:C48">
    <cfRule type="cellIs" dxfId="1268" priority="312" operator="equal">
      <formula>"P4"</formula>
    </cfRule>
    <cfRule type="cellIs" dxfId="1267" priority="313" operator="equal">
      <formula>"P3"</formula>
    </cfRule>
    <cfRule type="cellIs" dxfId="1266" priority="314" operator="equal">
      <formula>"P2"</formula>
    </cfRule>
    <cfRule type="cellIs" dxfId="1265" priority="321" operator="equal">
      <formula>"P1"</formula>
    </cfRule>
  </conditionalFormatting>
  <conditionalFormatting sqref="C45:C48">
    <cfRule type="cellIs" dxfId="1264" priority="322" operator="equal">
      <formula>0</formula>
    </cfRule>
    <cfRule type="cellIs" dxfId="1263" priority="315" operator="equal">
      <formula>"P1"</formula>
    </cfRule>
    <cfRule type="cellIs" dxfId="1262" priority="316" operator="equal">
      <formula>0</formula>
    </cfRule>
    <cfRule type="cellIs" dxfId="1261" priority="317" operator="equal">
      <formula>"P5"</formula>
    </cfRule>
  </conditionalFormatting>
  <conditionalFormatting sqref="C69:C80">
    <cfRule type="cellIs" dxfId="1260" priority="522" operator="equal">
      <formula>0</formula>
    </cfRule>
  </conditionalFormatting>
  <conditionalFormatting sqref="C84:C95">
    <cfRule type="cellIs" dxfId="1257" priority="515" operator="equal">
      <formula>0</formula>
    </cfRule>
  </conditionalFormatting>
  <conditionalFormatting sqref="D54:D66">
    <cfRule type="expression" dxfId="1256" priority="502">
      <formula>$D$54=0</formula>
    </cfRule>
  </conditionalFormatting>
  <conditionalFormatting sqref="D55:D65">
    <cfRule type="cellIs" dxfId="1255" priority="501" operator="equal">
      <formula>0</formula>
    </cfRule>
  </conditionalFormatting>
  <conditionalFormatting sqref="D69:D81">
    <cfRule type="expression" dxfId="1254" priority="500">
      <formula>$D$54=0</formula>
    </cfRule>
  </conditionalFormatting>
  <conditionalFormatting sqref="D70:D80">
    <cfRule type="cellIs" dxfId="1253" priority="499" operator="equal">
      <formula>0</formula>
    </cfRule>
  </conditionalFormatting>
  <conditionalFormatting sqref="D84:D96">
    <cfRule type="expression" dxfId="1252" priority="498">
      <formula>$D$54=0</formula>
    </cfRule>
  </conditionalFormatting>
  <conditionalFormatting sqref="D85:D95">
    <cfRule type="cellIs" dxfId="1251" priority="497" operator="equal">
      <formula>0</formula>
    </cfRule>
  </conditionalFormatting>
  <conditionalFormatting sqref="D99:D111">
    <cfRule type="expression" dxfId="1250" priority="496">
      <formula>$D$54=0</formula>
    </cfRule>
  </conditionalFormatting>
  <conditionalFormatting sqref="D100:D110">
    <cfRule type="cellIs" dxfId="1249" priority="495" operator="equal">
      <formula>0</formula>
    </cfRule>
  </conditionalFormatting>
  <conditionalFormatting sqref="D114:D126">
    <cfRule type="expression" dxfId="1248" priority="494">
      <formula>$D$54=0</formula>
    </cfRule>
  </conditionalFormatting>
  <conditionalFormatting sqref="D115:D125">
    <cfRule type="cellIs" dxfId="1247" priority="493" operator="equal">
      <formula>0</formula>
    </cfRule>
  </conditionalFormatting>
  <conditionalFormatting sqref="D129:D141">
    <cfRule type="expression" dxfId="1246" priority="492">
      <formula>$D$54=0</formula>
    </cfRule>
  </conditionalFormatting>
  <conditionalFormatting sqref="D130:D140">
    <cfRule type="cellIs" dxfId="1245" priority="491" operator="equal">
      <formula>0</formula>
    </cfRule>
  </conditionalFormatting>
  <conditionalFormatting sqref="D144:D156">
    <cfRule type="expression" dxfId="1244" priority="490">
      <formula>$D$54=0</formula>
    </cfRule>
  </conditionalFormatting>
  <conditionalFormatting sqref="D145:D155">
    <cfRule type="cellIs" dxfId="1243" priority="489" operator="equal">
      <formula>0</formula>
    </cfRule>
  </conditionalFormatting>
  <conditionalFormatting sqref="D35:M48">
    <cfRule type="cellIs" dxfId="1242" priority="97" operator="equal">
      <formula>0</formula>
    </cfRule>
  </conditionalFormatting>
  <conditionalFormatting sqref="E31 H31">
    <cfRule type="cellIs" dxfId="1241" priority="364" operator="equal">
      <formula>"P5"</formula>
    </cfRule>
  </conditionalFormatting>
  <conditionalFormatting sqref="E35">
    <cfRule type="cellIs" dxfId="1240" priority="230" operator="equal">
      <formula>0</formula>
    </cfRule>
  </conditionalFormatting>
  <conditionalFormatting sqref="E37 E39 E41 E43 E45 E47">
    <cfRule type="cellIs" dxfId="1239" priority="217" operator="equal">
      <formula>0</formula>
    </cfRule>
  </conditionalFormatting>
  <conditionalFormatting sqref="E37">
    <cfRule type="cellIs" dxfId="1238" priority="229" operator="equal">
      <formula>0</formula>
    </cfRule>
  </conditionalFormatting>
  <conditionalFormatting sqref="E39">
    <cfRule type="cellIs" dxfId="1237" priority="228" operator="equal">
      <formula>0</formula>
    </cfRule>
  </conditionalFormatting>
  <conditionalFormatting sqref="E41">
    <cfRule type="cellIs" dxfId="1236" priority="227" operator="equal">
      <formula>0</formula>
    </cfRule>
  </conditionalFormatting>
  <conditionalFormatting sqref="E43">
    <cfRule type="cellIs" dxfId="1235" priority="226" operator="equal">
      <formula>0</formula>
    </cfRule>
  </conditionalFormatting>
  <conditionalFormatting sqref="E45 E47">
    <cfRule type="cellIs" dxfId="1234" priority="225" operator="equal">
      <formula>0</formula>
    </cfRule>
  </conditionalFormatting>
  <conditionalFormatting sqref="E54:E65">
    <cfRule type="expression" dxfId="1233" priority="456">
      <formula>$B54=""</formula>
    </cfRule>
  </conditionalFormatting>
  <conditionalFormatting sqref="E69:E80">
    <cfRule type="expression" dxfId="1232" priority="445">
      <formula>$B69=""</formula>
    </cfRule>
  </conditionalFormatting>
  <conditionalFormatting sqref="E84:E95">
    <cfRule type="expression" dxfId="1231" priority="443">
      <formula>$B84=""</formula>
    </cfRule>
  </conditionalFormatting>
  <conditionalFormatting sqref="E99:E110">
    <cfRule type="expression" dxfId="1230" priority="407">
      <formula>$B99=""</formula>
    </cfRule>
  </conditionalFormatting>
  <conditionalFormatting sqref="E114:E125">
    <cfRule type="expression" dxfId="1229" priority="405">
      <formula>$B114=""</formula>
    </cfRule>
  </conditionalFormatting>
  <conditionalFormatting sqref="E129:E140">
    <cfRule type="expression" dxfId="1228" priority="381">
      <formula>$B129=""</formula>
    </cfRule>
  </conditionalFormatting>
  <conditionalFormatting sqref="E144:E155">
    <cfRule type="expression" dxfId="1227" priority="529">
      <formula>$B144=""</formula>
    </cfRule>
  </conditionalFormatting>
  <conditionalFormatting sqref="E49:H49">
    <cfRule type="cellIs" dxfId="1226" priority="592" operator="equal">
      <formula>0</formula>
    </cfRule>
  </conditionalFormatting>
  <conditionalFormatting sqref="F54:F156">
    <cfRule type="cellIs" dxfId="1225" priority="533" operator="equal">
      <formula>0</formula>
    </cfRule>
  </conditionalFormatting>
  <conditionalFormatting sqref="G54:H65">
    <cfRule type="expression" dxfId="1224" priority="447">
      <formula>$B54=""</formula>
    </cfRule>
  </conditionalFormatting>
  <conditionalFormatting sqref="G69:H80">
    <cfRule type="expression" dxfId="1223" priority="437">
      <formula>$B69=""</formula>
    </cfRule>
  </conditionalFormatting>
  <conditionalFormatting sqref="G84:H95">
    <cfRule type="expression" dxfId="1222" priority="435">
      <formula>$B84=""</formula>
    </cfRule>
  </conditionalFormatting>
  <conditionalFormatting sqref="G99:H110">
    <cfRule type="expression" dxfId="1221" priority="409">
      <formula>$B99=""</formula>
    </cfRule>
  </conditionalFormatting>
  <conditionalFormatting sqref="G114:H125">
    <cfRule type="expression" dxfId="1220" priority="379">
      <formula>$B114=""</formula>
    </cfRule>
  </conditionalFormatting>
  <conditionalFormatting sqref="G129:H140">
    <cfRule type="expression" dxfId="1219" priority="386">
      <formula>$B129=""</formula>
    </cfRule>
  </conditionalFormatting>
  <conditionalFormatting sqref="G144:H155">
    <cfRule type="expression" dxfId="1218" priority="527">
      <formula>$B144=""</formula>
    </cfRule>
  </conditionalFormatting>
  <conditionalFormatting sqref="H20">
    <cfRule type="cellIs" dxfId="1217" priority="212" operator="notEqual">
      <formula>0</formula>
    </cfRule>
  </conditionalFormatting>
  <conditionalFormatting sqref="H22 H24 H26 H28">
    <cfRule type="cellIs" dxfId="1216" priority="213" operator="notEqual">
      <formula>0</formula>
    </cfRule>
  </conditionalFormatting>
  <conditionalFormatting sqref="H35">
    <cfRule type="cellIs" dxfId="1215" priority="224" operator="equal">
      <formula>0</formula>
    </cfRule>
  </conditionalFormatting>
  <conditionalFormatting sqref="H37 H39 H41 H43 H45 H47">
    <cfRule type="cellIs" dxfId="1214" priority="216" operator="equal">
      <formula>0</formula>
    </cfRule>
  </conditionalFormatting>
  <conditionalFormatting sqref="H37">
    <cfRule type="cellIs" dxfId="1213" priority="223" operator="equal">
      <formula>0</formula>
    </cfRule>
  </conditionalFormatting>
  <conditionalFormatting sqref="H39">
    <cfRule type="cellIs" dxfId="1212" priority="222" operator="equal">
      <formula>0</formula>
    </cfRule>
  </conditionalFormatting>
  <conditionalFormatting sqref="H41">
    <cfRule type="cellIs" dxfId="1211" priority="221" operator="equal">
      <formula>0</formula>
    </cfRule>
  </conditionalFormatting>
  <conditionalFormatting sqref="H43">
    <cfRule type="cellIs" dxfId="1210" priority="220" operator="equal">
      <formula>0</formula>
    </cfRule>
  </conditionalFormatting>
  <conditionalFormatting sqref="H45 H47">
    <cfRule type="cellIs" dxfId="1209" priority="219" operator="equal">
      <formula>0</formula>
    </cfRule>
  </conditionalFormatting>
  <conditionalFormatting sqref="H68">
    <cfRule type="cellIs" dxfId="1208" priority="577" operator="equal">
      <formula>0</formula>
    </cfRule>
  </conditionalFormatting>
  <conditionalFormatting sqref="H83">
    <cfRule type="cellIs" dxfId="1207" priority="576" operator="equal">
      <formula>0</formula>
    </cfRule>
  </conditionalFormatting>
  <conditionalFormatting sqref="H98">
    <cfRule type="cellIs" dxfId="1206" priority="575" operator="equal">
      <formula>0</formula>
    </cfRule>
  </conditionalFormatting>
  <conditionalFormatting sqref="H113">
    <cfRule type="cellIs" dxfId="1205" priority="574" operator="equal">
      <formula>0</formula>
    </cfRule>
  </conditionalFormatting>
  <conditionalFormatting sqref="H128">
    <cfRule type="cellIs" dxfId="1204" priority="573" operator="equal">
      <formula>0</formula>
    </cfRule>
  </conditionalFormatting>
  <conditionalFormatting sqref="H143">
    <cfRule type="cellIs" dxfId="1203" priority="572" operator="equal">
      <formula>0</formula>
    </cfRule>
  </conditionalFormatting>
  <conditionalFormatting sqref="I54:I66">
    <cfRule type="cellIs" dxfId="1202" priority="583" operator="equal">
      <formula>0</formula>
    </cfRule>
  </conditionalFormatting>
  <conditionalFormatting sqref="I69:I81">
    <cfRule type="cellIs" dxfId="1201" priority="566" operator="equal">
      <formula>0</formula>
    </cfRule>
  </conditionalFormatting>
  <conditionalFormatting sqref="I84:I96">
    <cfRule type="cellIs" dxfId="1200" priority="560" operator="equal">
      <formula>0</formula>
    </cfRule>
  </conditionalFormatting>
  <conditionalFormatting sqref="I99:I111">
    <cfRule type="cellIs" dxfId="1199" priority="554" operator="equal">
      <formula>0</formula>
    </cfRule>
  </conditionalFormatting>
  <conditionalFormatting sqref="I114:I126">
    <cfRule type="cellIs" dxfId="1198" priority="548" operator="equal">
      <formula>0</formula>
    </cfRule>
  </conditionalFormatting>
  <conditionalFormatting sqref="I129:I141">
    <cfRule type="cellIs" dxfId="1197" priority="542" operator="equal">
      <formula>0</formula>
    </cfRule>
  </conditionalFormatting>
  <conditionalFormatting sqref="I144:I156">
    <cfRule type="cellIs" dxfId="1196" priority="530" operator="equal">
      <formula>0</formula>
    </cfRule>
  </conditionalFormatting>
  <conditionalFormatting sqref="I49:J49">
    <cfRule type="cellIs" dxfId="1195" priority="593" operator="notEqual">
      <formula>0</formula>
    </cfRule>
  </conditionalFormatting>
  <conditionalFormatting sqref="I35:K48">
    <cfRule type="cellIs" dxfId="1194" priority="7" operator="equal">
      <formula>0</formula>
    </cfRule>
  </conditionalFormatting>
  <conditionalFormatting sqref="J37:J48">
    <cfRule type="cellIs" dxfId="1193" priority="258" operator="equal">
      <formula>0</formula>
    </cfRule>
  </conditionalFormatting>
  <conditionalFormatting sqref="J54:J65">
    <cfRule type="expression" dxfId="1192" priority="375">
      <formula>$B54=""</formula>
    </cfRule>
  </conditionalFormatting>
  <conditionalFormatting sqref="J69:J80">
    <cfRule type="expression" dxfId="1191" priority="441">
      <formula>$B69=""</formula>
    </cfRule>
  </conditionalFormatting>
  <conditionalFormatting sqref="J84:J95">
    <cfRule type="expression" dxfId="1190" priority="439">
      <formula>$B84=""</formula>
    </cfRule>
  </conditionalFormatting>
  <conditionalFormatting sqref="J99:J110">
    <cfRule type="expression" dxfId="1189" priority="411">
      <formula>$B99=""</formula>
    </cfRule>
  </conditionalFormatting>
  <conditionalFormatting sqref="J114:J125">
    <cfRule type="expression" dxfId="1188" priority="377">
      <formula>$B114=""</formula>
    </cfRule>
  </conditionalFormatting>
  <conditionalFormatting sqref="J129:J140">
    <cfRule type="expression" dxfId="1187" priority="376">
      <formula>$B129=""</formula>
    </cfRule>
  </conditionalFormatting>
  <conditionalFormatting sqref="J144:J155">
    <cfRule type="expression" dxfId="1186" priority="526">
      <formula>$B144=""</formula>
    </cfRule>
  </conditionalFormatting>
  <conditionalFormatting sqref="K22:K28">
    <cfRule type="cellIs" dxfId="1185" priority="363" operator="greaterThan">
      <formula>0</formula>
    </cfRule>
    <cfRule type="cellIs" dxfId="1184" priority="362" operator="lessThan">
      <formula>0</formula>
    </cfRule>
  </conditionalFormatting>
  <conditionalFormatting sqref="K22:K29">
    <cfRule type="cellIs" dxfId="1183" priority="361" operator="lessThan">
      <formula>0</formula>
    </cfRule>
  </conditionalFormatting>
  <conditionalFormatting sqref="K30:K31">
    <cfRule type="cellIs" dxfId="1182" priority="372" operator="notEqual">
      <formula>0</formula>
    </cfRule>
  </conditionalFormatting>
  <conditionalFormatting sqref="L35:L48">
    <cfRule type="cellIs" dxfId="1181" priority="289" operator="greaterThan">
      <formula>0</formula>
    </cfRule>
    <cfRule type="expression" dxfId="1180" priority="291">
      <formula>0</formula>
    </cfRule>
    <cfRule type="cellIs" dxfId="1179" priority="288" operator="lessThan">
      <formula>0</formula>
    </cfRule>
  </conditionalFormatting>
  <conditionalFormatting sqref="M35:M48">
    <cfRule type="expression" dxfId="1178" priority="310">
      <formula>$L35&lt;0</formula>
    </cfRule>
  </conditionalFormatting>
  <conditionalFormatting sqref="M35:N48">
    <cfRule type="cellIs" dxfId="1177" priority="255" operator="equal">
      <formula>0</formula>
    </cfRule>
  </conditionalFormatting>
  <conditionalFormatting sqref="O54:O66">
    <cfRule type="expression" dxfId="1176" priority="469">
      <formula>$D$54=0</formula>
    </cfRule>
  </conditionalFormatting>
  <conditionalFormatting sqref="O55:O65">
    <cfRule type="cellIs" dxfId="1175" priority="487" operator="equal">
      <formula>0</formula>
    </cfRule>
  </conditionalFormatting>
  <conditionalFormatting sqref="O69:O81">
    <cfRule type="expression" dxfId="1174" priority="468">
      <formula>$D$54=0</formula>
    </cfRule>
  </conditionalFormatting>
  <conditionalFormatting sqref="O70:O80">
    <cfRule type="cellIs" dxfId="1173" priority="467" operator="equal">
      <formula>0</formula>
    </cfRule>
  </conditionalFormatting>
  <conditionalFormatting sqref="O84:O96">
    <cfRule type="expression" dxfId="1172" priority="466">
      <formula>$D$54=0</formula>
    </cfRule>
  </conditionalFormatting>
  <conditionalFormatting sqref="O85:O95">
    <cfRule type="cellIs" dxfId="1171" priority="465" operator="equal">
      <formula>0</formula>
    </cfRule>
  </conditionalFormatting>
  <conditionalFormatting sqref="O99:O111">
    <cfRule type="expression" dxfId="1170" priority="464">
      <formula>$D$54=0</formula>
    </cfRule>
  </conditionalFormatting>
  <conditionalFormatting sqref="O100:O110">
    <cfRule type="cellIs" dxfId="1169" priority="463" operator="equal">
      <formula>0</formula>
    </cfRule>
  </conditionalFormatting>
  <conditionalFormatting sqref="O114:O126">
    <cfRule type="expression" dxfId="1168" priority="462">
      <formula>$D$54=0</formula>
    </cfRule>
  </conditionalFormatting>
  <conditionalFormatting sqref="O115:O125">
    <cfRule type="cellIs" dxfId="1167" priority="461" operator="equal">
      <formula>0</formula>
    </cfRule>
  </conditionalFormatting>
  <conditionalFormatting sqref="O129:O141">
    <cfRule type="expression" dxfId="1166" priority="460">
      <formula>$D$54=0</formula>
    </cfRule>
  </conditionalFormatting>
  <conditionalFormatting sqref="O130:O140">
    <cfRule type="cellIs" dxfId="1165" priority="459" operator="equal">
      <formula>0</formula>
    </cfRule>
  </conditionalFormatting>
  <conditionalFormatting sqref="O144:O156">
    <cfRule type="expression" dxfId="1164" priority="458">
      <formula>$D$54=0</formula>
    </cfRule>
  </conditionalFormatting>
  <conditionalFormatting sqref="O145:O155">
    <cfRule type="cellIs" dxfId="1163" priority="457" operator="equal">
      <formula>0</formula>
    </cfRule>
  </conditionalFormatting>
  <conditionalFormatting sqref="P5">
    <cfRule type="cellIs" dxfId="1162" priority="524" operator="equal">
      <formula>0</formula>
    </cfRule>
  </conditionalFormatting>
  <conditionalFormatting sqref="P10:T13">
    <cfRule type="cellIs" dxfId="1154" priority="525" operator="equal">
      <formula>0</formula>
    </cfRule>
  </conditionalFormatting>
  <conditionalFormatting sqref="P5:AD13">
    <cfRule type="cellIs" dxfId="1153" priority="523" operator="equal">
      <formula>0</formula>
    </cfRule>
  </conditionalFormatting>
  <conditionalFormatting sqref="P20:AE28">
    <cfRule type="cellIs" dxfId="1152" priority="214" operator="equal">
      <formula>0</formula>
    </cfRule>
  </conditionalFormatting>
  <conditionalFormatting sqref="P66:AE67 P68:U68 P81:AE82 P83:U83 P96:AE97 P98:U98 P111:AE112 P113:U113 P126:AE127 P128:U128 P141:AE142 P143:U143 P156:AE157">
    <cfRule type="cellIs" dxfId="1151" priority="472" operator="equal">
      <formula>0</formula>
    </cfRule>
  </conditionalFormatting>
  <conditionalFormatting sqref="Q35:Q48">
    <cfRule type="cellIs" dxfId="1150" priority="343" operator="equal">
      <formula>0</formula>
    </cfRule>
  </conditionalFormatting>
  <conditionalFormatting sqref="W35:Y48">
    <cfRule type="cellIs" dxfId="1135" priority="345" operator="equal">
      <formula>0</formula>
    </cfRule>
  </conditionalFormatting>
  <conditionalFormatting sqref="W68:AE68 AE69:AE80 W83:AE83 AE84:AE95 W98:AE98 AE99:AE110 W113:AE113 AE114:AE125 W128:AE128 AE129:AE140 W143:AE143 AE144:AE155">
    <cfRule type="cellIs" dxfId="1134" priority="470" operator="equal">
      <formula>0</formula>
    </cfRule>
  </conditionalFormatting>
  <conditionalFormatting sqref="Y35:Y48">
    <cfRule type="cellIs" dxfId="1131" priority="347" operator="lessThan">
      <formula>0</formula>
    </cfRule>
    <cfRule type="cellIs" dxfId="1130" priority="346" operator="greaterThan">
      <formula>0</formula>
    </cfRule>
  </conditionalFormatting>
  <conditionalFormatting sqref="AE5:AE13 AE54:AE65">
    <cfRule type="cellIs" dxfId="1117" priority="601" operator="equal">
      <formula>0</formula>
    </cfRule>
  </conditionalFormatting>
  <conditionalFormatting sqref="AE15 C54:C65 C99:C110 C114:C125 C129:C140 C144:C155 G157:G192">
    <cfRule type="cellIs" dxfId="1116" priority="602" operator="equal">
      <formula>0</formula>
    </cfRule>
  </conditionalFormatting>
  <conditionalFormatting sqref="AF20:AF28">
    <cfRule type="cellIs" dxfId="1115" priority="3" operator="equal">
      <formula>0</formula>
    </cfRule>
  </conditionalFormatting>
  <conditionalFormatting sqref="AF21 AF23 AF25 AF27">
    <cfRule type="cellIs" dxfId="1114" priority="6" operator="equal">
      <formula>0</formula>
    </cfRule>
  </conditionalFormatting>
  <conditionalFormatting sqref="AG5:AG13">
    <cfRule type="cellIs" dxfId="1113" priority="373" operator="equal">
      <formula>0</formula>
    </cfRule>
    <cfRule type="cellIs" dxfId="1112" priority="374" operator="equal">
      <formula>0</formula>
    </cfRule>
  </conditionalFormatting>
  <conditionalFormatting sqref="AG20:AG27">
    <cfRule type="cellIs" dxfId="1111" priority="2" operator="equal">
      <formula>"""adjustment needed"""</formula>
    </cfRule>
    <cfRule type="cellIs" dxfId="1110" priority="1" operator="equal">
      <formula>"adjustment needed"</formula>
    </cfRule>
  </conditionalFormatting>
  <dataValidations count="1">
    <dataValidation type="list" allowBlank="1" showInputMessage="1" showErrorMessage="1" sqref="D13:D14" xr:uid="{00790080-0035-41DC-BFB5-004F00AB0001}">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BD00A7-0069-4FA9-96C5-00E100F1004C}">
            <xm:f>'Basic project data'!$C$7</xm:f>
            <x14:dxf>
              <font>
                <color rgb="FFF2F2F2"/>
              </font>
            </x14:dxf>
          </x14:cfRule>
          <xm:sqref>C69:C80</xm:sqref>
        </x14:conditionalFormatting>
        <x14:conditionalFormatting xmlns:xm="http://schemas.microsoft.com/office/excel/2006/main">
          <x14:cfRule type="cellIs" priority="514" operator="greaterThan" id="{001000BC-00CF-4068-889A-0063003700FC}">
            <xm:f>'Basic project data'!$C$7</xm:f>
            <x14:dxf>
              <font>
                <color rgb="FFF2F2F2"/>
              </font>
            </x14:dxf>
          </x14:cfRule>
          <xm:sqref>C84:C95</xm:sqref>
        </x14:conditionalFormatting>
        <x14:conditionalFormatting xmlns:xm="http://schemas.microsoft.com/office/excel/2006/main">
          <x14:cfRule type="expression" priority="419" id="{009A00BB-0016-41B6-BFC3-00600042007A}">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B900BD-00CE-4720-A766-00AB0006001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A500E2-00A9-4A41-BF59-00B1007F00ED}">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4B00C6-00EA-41ED-9F18-008F000F00BA}">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440017-0054-4BEB-8908-009400D5001F}">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1B00E7-00FC-4861-A405-005300DE0075}">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6300FF-0016-427D-BD33-009200AA00E7}">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390041-00BE-457D-9292-00A400E30002}">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9E0003-0038-4A08-95AC-00E300C50077}">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A8002D-0048-4E79-B64F-00A700AD003A}">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FC009E-00DB-4AB9-8FA7-00E600740022}">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62006E-00A0-4D4B-A1EE-00D9007C00E6}">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5A00B1-00E6-4EDD-AE87-00CD00C500DB}">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C90083-00D2-424E-BBE9-0069002900BC}">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8E0078-0037-4A4B-88D5-001200A00096}">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FD0019-009A-4241-892D-00B500BA002F}">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C60055-0043-47C5-B4D9-0026009C0042}">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0C00A0-00CC-47E7-B292-003F009A0017}">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4800F5-0045-4133-9B2A-00C3003C007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8C00C6-00CF-40FB-92DF-00F90014007B}">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750019-0017-4B61-BCC4-004D00A4004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2A0069-0025-4C9D-B15F-0010002200BB}">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6D0025-00AB-4575-B06C-004B00530001}">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1D00E4-0087-4FCC-B6CF-001A00630025}">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6D001C-0029-48A5-902B-00A700FD0015}">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5B008D-004C-452E-9A1E-00D400480091}">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690082-00F7-440E-9922-00230066001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B600D6-00E7-4795-B54E-00AB0056008C}">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DA00CA-00BD-4BFC-9323-007F009700F8}">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FC0015-007B-41B1-A74D-003D00340051}">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D90060-0022-494B-A599-003600D800C8}">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3B006D-0069-4884-B05C-00D600D8002D}">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3E0081-00A7-46C9-8FC6-007B001E005B}">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DA0078-00E6-4121-BA4B-007200AA0021}">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3400D3-00A8-443A-BBF0-009B005700DD}">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900-000000000000}">
          <x14:formula1>
            <xm:f>'Overview reports'!$A$6:$A$10</xm:f>
          </x14:formula1>
          <xm:sqref>H1</xm:sqref>
        </x14:dataValidation>
        <x14:dataValidation type="list" allowBlank="1" showInputMessage="1" showErrorMessage="1" xr:uid="{00000000-0002-0000-0900-000001000000}">
          <x14:formula1>
            <xm:f>'Drop-down Liste'!$B$2:$B$3</xm:f>
          </x14:formula1>
          <xm:sqref>D11:D12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86"/>
  <sheetViews>
    <sheetView showGridLines="0" topLeftCell="L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109" priority="336" operator="equal">
      <formula>0</formula>
    </cfRule>
  </conditionalFormatting>
  <conditionalFormatting sqref="B37 B39 B41 B43">
    <cfRule type="cellIs" dxfId="1108" priority="338" operator="equal">
      <formula>0</formula>
    </cfRule>
  </conditionalFormatting>
  <conditionalFormatting sqref="B45 B47">
    <cfRule type="cellIs" dxfId="1107" priority="323" operator="equal">
      <formula>0</formula>
    </cfRule>
  </conditionalFormatting>
  <conditionalFormatting sqref="B54:B65 B99:B110 B114:B125 B128:B140 B144:B155">
    <cfRule type="cellIs" dxfId="1106" priority="588" operator="equal">
      <formula>"P4"</formula>
    </cfRule>
    <cfRule type="cellIs" dxfId="1105" priority="591" operator="equal">
      <formula>"P1"</formula>
    </cfRule>
    <cfRule type="cellIs" dxfId="1104" priority="590" operator="equal">
      <formula>"P2"</formula>
    </cfRule>
    <cfRule type="cellIs" dxfId="1103" priority="589" operator="equal">
      <formula>"P3"</formula>
    </cfRule>
  </conditionalFormatting>
  <conditionalFormatting sqref="B54:B65 B99:B110 B114:B125 B129:B140 B144:B155">
    <cfRule type="cellIs" dxfId="1102" priority="587" operator="equal">
      <formula>"P5"</formula>
    </cfRule>
  </conditionalFormatting>
  <conditionalFormatting sqref="B69:B80">
    <cfRule type="cellIs" dxfId="1101" priority="504" operator="equal">
      <formula>"P4"</formula>
    </cfRule>
    <cfRule type="cellIs" dxfId="1100" priority="503" operator="equal">
      <formula>"P5"</formula>
    </cfRule>
    <cfRule type="cellIs" dxfId="1099" priority="507" operator="equal">
      <formula>"P1"</formula>
    </cfRule>
    <cfRule type="cellIs" dxfId="1098" priority="506" operator="equal">
      <formula>"P2"</formula>
    </cfRule>
    <cfRule type="cellIs" dxfId="1097" priority="505" operator="equal">
      <formula>"P3"</formula>
    </cfRule>
  </conditionalFormatting>
  <conditionalFormatting sqref="B84:B95">
    <cfRule type="cellIs" dxfId="1096" priority="512" operator="equal">
      <formula>"P2"</formula>
    </cfRule>
    <cfRule type="cellIs" dxfId="1095" priority="511" operator="equal">
      <formula>"P3"</formula>
    </cfRule>
    <cfRule type="cellIs" dxfId="1094" priority="509" operator="equal">
      <formula>"P5"</formula>
    </cfRule>
    <cfRule type="cellIs" dxfId="1093" priority="510" operator="equal">
      <formula>"P4"</formula>
    </cfRule>
    <cfRule type="cellIs" dxfId="1092" priority="513" operator="equal">
      <formula>"P1"</formula>
    </cfRule>
  </conditionalFormatting>
  <conditionalFormatting sqref="B35:J48">
    <cfRule type="cellIs" dxfId="1091" priority="218" operator="equal">
      <formula>0</formula>
    </cfRule>
  </conditionalFormatting>
  <conditionalFormatting sqref="B34:M34">
    <cfRule type="cellIs" dxfId="1090" priority="339" operator="equal">
      <formula>0</formula>
    </cfRule>
  </conditionalFormatting>
  <conditionalFormatting sqref="C34">
    <cfRule type="cellIs" dxfId="1089" priority="342" operator="equal">
      <formula>"P5"</formula>
    </cfRule>
  </conditionalFormatting>
  <conditionalFormatting sqref="C35:C36">
    <cfRule type="cellIs" dxfId="1088" priority="324" operator="equal">
      <formula>"P5"</formula>
    </cfRule>
  </conditionalFormatting>
  <conditionalFormatting sqref="C35:C44">
    <cfRule type="cellIs" dxfId="1087" priority="337" operator="equal">
      <formula>0</formula>
    </cfRule>
    <cfRule type="cellIs" dxfId="1086" priority="335" operator="equal">
      <formula>"P1"</formula>
    </cfRule>
    <cfRule type="cellIs" dxfId="1085" priority="329" operator="equal">
      <formula>0</formula>
    </cfRule>
    <cfRule type="cellIs" dxfId="1084" priority="330" operator="equal">
      <formula>"P5"</formula>
    </cfRule>
  </conditionalFormatting>
  <conditionalFormatting sqref="C35:C48">
    <cfRule type="cellIs" dxfId="1083" priority="312" operator="equal">
      <formula>"P4"</formula>
    </cfRule>
    <cfRule type="cellIs" dxfId="1082" priority="313" operator="equal">
      <formula>"P3"</formula>
    </cfRule>
    <cfRule type="cellIs" dxfId="1081" priority="314" operator="equal">
      <formula>"P2"</formula>
    </cfRule>
    <cfRule type="cellIs" dxfId="1080" priority="321" operator="equal">
      <formula>"P1"</formula>
    </cfRule>
  </conditionalFormatting>
  <conditionalFormatting sqref="C45:C48">
    <cfRule type="cellIs" dxfId="1079" priority="322" operator="equal">
      <formula>0</formula>
    </cfRule>
    <cfRule type="cellIs" dxfId="1078" priority="315" operator="equal">
      <formula>"P1"</formula>
    </cfRule>
    <cfRule type="cellIs" dxfId="1077" priority="316" operator="equal">
      <formula>0</formula>
    </cfRule>
    <cfRule type="cellIs" dxfId="1076" priority="317" operator="equal">
      <formula>"P5"</formula>
    </cfRule>
  </conditionalFormatting>
  <conditionalFormatting sqref="C69:C80">
    <cfRule type="cellIs" dxfId="1075" priority="522" operator="equal">
      <formula>0</formula>
    </cfRule>
  </conditionalFormatting>
  <conditionalFormatting sqref="C84:C95">
    <cfRule type="cellIs" dxfId="1072" priority="515" operator="equal">
      <formula>0</formula>
    </cfRule>
  </conditionalFormatting>
  <conditionalFormatting sqref="D54:D66">
    <cfRule type="expression" dxfId="1071" priority="502">
      <formula>$D$54=0</formula>
    </cfRule>
  </conditionalFormatting>
  <conditionalFormatting sqref="D55:D65">
    <cfRule type="cellIs" dxfId="1070" priority="501" operator="equal">
      <formula>0</formula>
    </cfRule>
  </conditionalFormatting>
  <conditionalFormatting sqref="D69:D81">
    <cfRule type="expression" dxfId="1069" priority="500">
      <formula>$D$54=0</formula>
    </cfRule>
  </conditionalFormatting>
  <conditionalFormatting sqref="D70:D80">
    <cfRule type="cellIs" dxfId="1068" priority="499" operator="equal">
      <formula>0</formula>
    </cfRule>
  </conditionalFormatting>
  <conditionalFormatting sqref="D84:D96">
    <cfRule type="expression" dxfId="1067" priority="498">
      <formula>$D$54=0</formula>
    </cfRule>
  </conditionalFormatting>
  <conditionalFormatting sqref="D85:D95">
    <cfRule type="cellIs" dxfId="1066" priority="497" operator="equal">
      <formula>0</formula>
    </cfRule>
  </conditionalFormatting>
  <conditionalFormatting sqref="D99:D111">
    <cfRule type="expression" dxfId="1065" priority="496">
      <formula>$D$54=0</formula>
    </cfRule>
  </conditionalFormatting>
  <conditionalFormatting sqref="D100:D110">
    <cfRule type="cellIs" dxfId="1064" priority="495" operator="equal">
      <formula>0</formula>
    </cfRule>
  </conditionalFormatting>
  <conditionalFormatting sqref="D114:D126">
    <cfRule type="expression" dxfId="1063" priority="494">
      <formula>$D$54=0</formula>
    </cfRule>
  </conditionalFormatting>
  <conditionalFormatting sqref="D115:D125">
    <cfRule type="cellIs" dxfId="1062" priority="493" operator="equal">
      <formula>0</formula>
    </cfRule>
  </conditionalFormatting>
  <conditionalFormatting sqref="D129:D141">
    <cfRule type="expression" dxfId="1061" priority="492">
      <formula>$D$54=0</formula>
    </cfRule>
  </conditionalFormatting>
  <conditionalFormatting sqref="D130:D140">
    <cfRule type="cellIs" dxfId="1060" priority="491" operator="equal">
      <formula>0</formula>
    </cfRule>
  </conditionalFormatting>
  <conditionalFormatting sqref="D144:D156">
    <cfRule type="expression" dxfId="1059" priority="490">
      <formula>$D$54=0</formula>
    </cfRule>
  </conditionalFormatting>
  <conditionalFormatting sqref="D145:D155">
    <cfRule type="cellIs" dxfId="1058" priority="489" operator="equal">
      <formula>0</formula>
    </cfRule>
  </conditionalFormatting>
  <conditionalFormatting sqref="D35:M48">
    <cfRule type="cellIs" dxfId="1057" priority="97" operator="equal">
      <formula>0</formula>
    </cfRule>
  </conditionalFormatting>
  <conditionalFormatting sqref="E31 H31">
    <cfRule type="cellIs" dxfId="1056" priority="364" operator="equal">
      <formula>"P5"</formula>
    </cfRule>
  </conditionalFormatting>
  <conditionalFormatting sqref="E35">
    <cfRule type="cellIs" dxfId="1055" priority="230" operator="equal">
      <formula>0</formula>
    </cfRule>
  </conditionalFormatting>
  <conditionalFormatting sqref="E37 E39 E41 E43 E45 E47">
    <cfRule type="cellIs" dxfId="1054" priority="217" operator="equal">
      <formula>0</formula>
    </cfRule>
  </conditionalFormatting>
  <conditionalFormatting sqref="E37">
    <cfRule type="cellIs" dxfId="1053" priority="229" operator="equal">
      <formula>0</formula>
    </cfRule>
  </conditionalFormatting>
  <conditionalFormatting sqref="E39">
    <cfRule type="cellIs" dxfId="1052" priority="228" operator="equal">
      <formula>0</formula>
    </cfRule>
  </conditionalFormatting>
  <conditionalFormatting sqref="E41">
    <cfRule type="cellIs" dxfId="1051" priority="227" operator="equal">
      <formula>0</formula>
    </cfRule>
  </conditionalFormatting>
  <conditionalFormatting sqref="E43">
    <cfRule type="cellIs" dxfId="1050" priority="226" operator="equal">
      <formula>0</formula>
    </cfRule>
  </conditionalFormatting>
  <conditionalFormatting sqref="E45 E47">
    <cfRule type="cellIs" dxfId="1049" priority="225" operator="equal">
      <formula>0</formula>
    </cfRule>
  </conditionalFormatting>
  <conditionalFormatting sqref="E54:E65">
    <cfRule type="expression" dxfId="1048" priority="456">
      <formula>$B54=""</formula>
    </cfRule>
  </conditionalFormatting>
  <conditionalFormatting sqref="E69:E80">
    <cfRule type="expression" dxfId="1047" priority="445">
      <formula>$B69=""</formula>
    </cfRule>
  </conditionalFormatting>
  <conditionalFormatting sqref="E84:E95">
    <cfRule type="expression" dxfId="1046" priority="443">
      <formula>$B84=""</formula>
    </cfRule>
  </conditionalFormatting>
  <conditionalFormatting sqref="E99:E110">
    <cfRule type="expression" dxfId="1045" priority="407">
      <formula>$B99=""</formula>
    </cfRule>
  </conditionalFormatting>
  <conditionalFormatting sqref="E114:E125">
    <cfRule type="expression" dxfId="1044" priority="405">
      <formula>$B114=""</formula>
    </cfRule>
  </conditionalFormatting>
  <conditionalFormatting sqref="E129:E140">
    <cfRule type="expression" dxfId="1043" priority="381">
      <formula>$B129=""</formula>
    </cfRule>
  </conditionalFormatting>
  <conditionalFormatting sqref="E144:E155">
    <cfRule type="expression" dxfId="1042" priority="529">
      <formula>$B144=""</formula>
    </cfRule>
  </conditionalFormatting>
  <conditionalFormatting sqref="E49:H49">
    <cfRule type="cellIs" dxfId="1041" priority="592" operator="equal">
      <formula>0</formula>
    </cfRule>
  </conditionalFormatting>
  <conditionalFormatting sqref="F54:F156">
    <cfRule type="cellIs" dxfId="1040" priority="533" operator="equal">
      <formula>0</formula>
    </cfRule>
  </conditionalFormatting>
  <conditionalFormatting sqref="G54:H65">
    <cfRule type="expression" dxfId="1039" priority="447">
      <formula>$B54=""</formula>
    </cfRule>
  </conditionalFormatting>
  <conditionalFormatting sqref="G69:H80">
    <cfRule type="expression" dxfId="1038" priority="437">
      <formula>$B69=""</formula>
    </cfRule>
  </conditionalFormatting>
  <conditionalFormatting sqref="G84:H95">
    <cfRule type="expression" dxfId="1037" priority="435">
      <formula>$B84=""</formula>
    </cfRule>
  </conditionalFormatting>
  <conditionalFormatting sqref="G99:H110">
    <cfRule type="expression" dxfId="1036" priority="409">
      <formula>$B99=""</formula>
    </cfRule>
  </conditionalFormatting>
  <conditionalFormatting sqref="G114:H125">
    <cfRule type="expression" dxfId="1035" priority="379">
      <formula>$B114=""</formula>
    </cfRule>
  </conditionalFormatting>
  <conditionalFormatting sqref="G129:H140">
    <cfRule type="expression" dxfId="1034" priority="386">
      <formula>$B129=""</formula>
    </cfRule>
  </conditionalFormatting>
  <conditionalFormatting sqref="G144:H155">
    <cfRule type="expression" dxfId="1033" priority="527">
      <formula>$B144=""</formula>
    </cfRule>
  </conditionalFormatting>
  <conditionalFormatting sqref="H20">
    <cfRule type="cellIs" dxfId="1032" priority="212" operator="notEqual">
      <formula>0</formula>
    </cfRule>
  </conditionalFormatting>
  <conditionalFormatting sqref="H22 H24 H26 H28">
    <cfRule type="cellIs" dxfId="1031" priority="213" operator="notEqual">
      <formula>0</formula>
    </cfRule>
  </conditionalFormatting>
  <conditionalFormatting sqref="H35">
    <cfRule type="cellIs" dxfId="1030" priority="224" operator="equal">
      <formula>0</formula>
    </cfRule>
  </conditionalFormatting>
  <conditionalFormatting sqref="H37 H39 H41 H43 H45 H47">
    <cfRule type="cellIs" dxfId="1029" priority="216" operator="equal">
      <formula>0</formula>
    </cfRule>
  </conditionalFormatting>
  <conditionalFormatting sqref="H37">
    <cfRule type="cellIs" dxfId="1028" priority="223" operator="equal">
      <formula>0</formula>
    </cfRule>
  </conditionalFormatting>
  <conditionalFormatting sqref="H39">
    <cfRule type="cellIs" dxfId="1027" priority="222" operator="equal">
      <formula>0</formula>
    </cfRule>
  </conditionalFormatting>
  <conditionalFormatting sqref="H41">
    <cfRule type="cellIs" dxfId="1026" priority="221" operator="equal">
      <formula>0</formula>
    </cfRule>
  </conditionalFormatting>
  <conditionalFormatting sqref="H43">
    <cfRule type="cellIs" dxfId="1025" priority="220" operator="equal">
      <formula>0</formula>
    </cfRule>
  </conditionalFormatting>
  <conditionalFormatting sqref="H45 H47">
    <cfRule type="cellIs" dxfId="1024" priority="219" operator="equal">
      <formula>0</formula>
    </cfRule>
  </conditionalFormatting>
  <conditionalFormatting sqref="H68">
    <cfRule type="cellIs" dxfId="1023" priority="577" operator="equal">
      <formula>0</formula>
    </cfRule>
  </conditionalFormatting>
  <conditionalFormatting sqref="H83">
    <cfRule type="cellIs" dxfId="1022" priority="576" operator="equal">
      <formula>0</formula>
    </cfRule>
  </conditionalFormatting>
  <conditionalFormatting sqref="H98">
    <cfRule type="cellIs" dxfId="1021" priority="575" operator="equal">
      <formula>0</formula>
    </cfRule>
  </conditionalFormatting>
  <conditionalFormatting sqref="H113">
    <cfRule type="cellIs" dxfId="1020" priority="574" operator="equal">
      <formula>0</formula>
    </cfRule>
  </conditionalFormatting>
  <conditionalFormatting sqref="H128">
    <cfRule type="cellIs" dxfId="1019" priority="573" operator="equal">
      <formula>0</formula>
    </cfRule>
  </conditionalFormatting>
  <conditionalFormatting sqref="H143">
    <cfRule type="cellIs" dxfId="1018" priority="572" operator="equal">
      <formula>0</formula>
    </cfRule>
  </conditionalFormatting>
  <conditionalFormatting sqref="I54:I66">
    <cfRule type="cellIs" dxfId="1017" priority="583" operator="equal">
      <formula>0</formula>
    </cfRule>
  </conditionalFormatting>
  <conditionalFormatting sqref="I69:I81">
    <cfRule type="cellIs" dxfId="1016" priority="566" operator="equal">
      <formula>0</formula>
    </cfRule>
  </conditionalFormatting>
  <conditionalFormatting sqref="I84:I96">
    <cfRule type="cellIs" dxfId="1015" priority="560" operator="equal">
      <formula>0</formula>
    </cfRule>
  </conditionalFormatting>
  <conditionalFormatting sqref="I99:I111">
    <cfRule type="cellIs" dxfId="1014" priority="554" operator="equal">
      <formula>0</formula>
    </cfRule>
  </conditionalFormatting>
  <conditionalFormatting sqref="I114:I126">
    <cfRule type="cellIs" dxfId="1013" priority="548" operator="equal">
      <formula>0</formula>
    </cfRule>
  </conditionalFormatting>
  <conditionalFormatting sqref="I129:I141">
    <cfRule type="cellIs" dxfId="1012" priority="542" operator="equal">
      <formula>0</formula>
    </cfRule>
  </conditionalFormatting>
  <conditionalFormatting sqref="I144:I156">
    <cfRule type="cellIs" dxfId="1011" priority="530" operator="equal">
      <formula>0</formula>
    </cfRule>
  </conditionalFormatting>
  <conditionalFormatting sqref="I49:J49">
    <cfRule type="cellIs" dxfId="1010" priority="593" operator="notEqual">
      <formula>0</formula>
    </cfRule>
  </conditionalFormatting>
  <conditionalFormatting sqref="I35:K48">
    <cfRule type="cellIs" dxfId="1009" priority="7" operator="equal">
      <formula>0</formula>
    </cfRule>
  </conditionalFormatting>
  <conditionalFormatting sqref="J37:J48">
    <cfRule type="cellIs" dxfId="1008" priority="258" operator="equal">
      <formula>0</formula>
    </cfRule>
  </conditionalFormatting>
  <conditionalFormatting sqref="J54:J65">
    <cfRule type="expression" dxfId="1007" priority="375">
      <formula>$B54=""</formula>
    </cfRule>
  </conditionalFormatting>
  <conditionalFormatting sqref="J69:J80">
    <cfRule type="expression" dxfId="1006" priority="441">
      <formula>$B69=""</formula>
    </cfRule>
  </conditionalFormatting>
  <conditionalFormatting sqref="J84:J95">
    <cfRule type="expression" dxfId="1005" priority="439">
      <formula>$B84=""</formula>
    </cfRule>
  </conditionalFormatting>
  <conditionalFormatting sqref="J99:J110">
    <cfRule type="expression" dxfId="1004" priority="411">
      <formula>$B99=""</formula>
    </cfRule>
  </conditionalFormatting>
  <conditionalFormatting sqref="J114:J125">
    <cfRule type="expression" dxfId="1003" priority="377">
      <formula>$B114=""</formula>
    </cfRule>
  </conditionalFormatting>
  <conditionalFormatting sqref="J129:J140">
    <cfRule type="expression" dxfId="1002" priority="376">
      <formula>$B129=""</formula>
    </cfRule>
  </conditionalFormatting>
  <conditionalFormatting sqref="J144:J155">
    <cfRule type="expression" dxfId="1001" priority="526">
      <formula>$B144=""</formula>
    </cfRule>
  </conditionalFormatting>
  <conditionalFormatting sqref="K22:K28">
    <cfRule type="cellIs" dxfId="1000" priority="363" operator="greaterThan">
      <formula>0</formula>
    </cfRule>
    <cfRule type="cellIs" dxfId="999" priority="362" operator="lessThan">
      <formula>0</formula>
    </cfRule>
  </conditionalFormatting>
  <conditionalFormatting sqref="K22:K29">
    <cfRule type="cellIs" dxfId="998" priority="361" operator="lessThan">
      <formula>0</formula>
    </cfRule>
  </conditionalFormatting>
  <conditionalFormatting sqref="K30:K31">
    <cfRule type="cellIs" dxfId="997" priority="372" operator="notEqual">
      <formula>0</formula>
    </cfRule>
  </conditionalFormatting>
  <conditionalFormatting sqref="L35:L48">
    <cfRule type="cellIs" dxfId="996" priority="289" operator="greaterThan">
      <formula>0</formula>
    </cfRule>
    <cfRule type="expression" dxfId="995" priority="291">
      <formula>0</formula>
    </cfRule>
    <cfRule type="cellIs" dxfId="994" priority="288" operator="lessThan">
      <formula>0</formula>
    </cfRule>
  </conditionalFormatting>
  <conditionalFormatting sqref="M35:M48">
    <cfRule type="expression" dxfId="993" priority="310">
      <formula>$L35&lt;0</formula>
    </cfRule>
  </conditionalFormatting>
  <conditionalFormatting sqref="M35:N48">
    <cfRule type="cellIs" dxfId="992" priority="255" operator="equal">
      <formula>0</formula>
    </cfRule>
  </conditionalFormatting>
  <conditionalFormatting sqref="O54:O66">
    <cfRule type="expression" dxfId="991" priority="469">
      <formula>$D$54=0</formula>
    </cfRule>
  </conditionalFormatting>
  <conditionalFormatting sqref="O55:O65">
    <cfRule type="cellIs" dxfId="990" priority="487" operator="equal">
      <formula>0</formula>
    </cfRule>
  </conditionalFormatting>
  <conditionalFormatting sqref="O69:O81">
    <cfRule type="expression" dxfId="989" priority="468">
      <formula>$D$54=0</formula>
    </cfRule>
  </conditionalFormatting>
  <conditionalFormatting sqref="O70:O80">
    <cfRule type="cellIs" dxfId="988" priority="467" operator="equal">
      <formula>0</formula>
    </cfRule>
  </conditionalFormatting>
  <conditionalFormatting sqref="O84:O96">
    <cfRule type="expression" dxfId="987" priority="466">
      <formula>$D$54=0</formula>
    </cfRule>
  </conditionalFormatting>
  <conditionalFormatting sqref="O85:O95">
    <cfRule type="cellIs" dxfId="986" priority="465" operator="equal">
      <formula>0</formula>
    </cfRule>
  </conditionalFormatting>
  <conditionalFormatting sqref="O99:O111">
    <cfRule type="expression" dxfId="985" priority="464">
      <formula>$D$54=0</formula>
    </cfRule>
  </conditionalFormatting>
  <conditionalFormatting sqref="O100:O110">
    <cfRule type="cellIs" dxfId="984" priority="463" operator="equal">
      <formula>0</formula>
    </cfRule>
  </conditionalFormatting>
  <conditionalFormatting sqref="O114:O126">
    <cfRule type="expression" dxfId="983" priority="462">
      <formula>$D$54=0</formula>
    </cfRule>
  </conditionalFormatting>
  <conditionalFormatting sqref="O115:O125">
    <cfRule type="cellIs" dxfId="982" priority="461" operator="equal">
      <formula>0</formula>
    </cfRule>
  </conditionalFormatting>
  <conditionalFormatting sqref="O129:O141">
    <cfRule type="expression" dxfId="981" priority="460">
      <formula>$D$54=0</formula>
    </cfRule>
  </conditionalFormatting>
  <conditionalFormatting sqref="O130:O140">
    <cfRule type="cellIs" dxfId="980" priority="459" operator="equal">
      <formula>0</formula>
    </cfRule>
  </conditionalFormatting>
  <conditionalFormatting sqref="O144:O156">
    <cfRule type="expression" dxfId="979" priority="458">
      <formula>$D$54=0</formula>
    </cfRule>
  </conditionalFormatting>
  <conditionalFormatting sqref="O145:O155">
    <cfRule type="cellIs" dxfId="978" priority="457" operator="equal">
      <formula>0</formula>
    </cfRule>
  </conditionalFormatting>
  <conditionalFormatting sqref="P5">
    <cfRule type="cellIs" dxfId="977" priority="524" operator="equal">
      <formula>0</formula>
    </cfRule>
  </conditionalFormatting>
  <conditionalFormatting sqref="P10:T13">
    <cfRule type="cellIs" dxfId="969" priority="525" operator="equal">
      <formula>0</formula>
    </cfRule>
  </conditionalFormatting>
  <conditionalFormatting sqref="P5:AD13">
    <cfRule type="cellIs" dxfId="968" priority="523" operator="equal">
      <formula>0</formula>
    </cfRule>
  </conditionalFormatting>
  <conditionalFormatting sqref="P20:AE28">
    <cfRule type="cellIs" dxfId="967" priority="214" operator="equal">
      <formula>0</formula>
    </cfRule>
  </conditionalFormatting>
  <conditionalFormatting sqref="P66:AE67 P68:U68 P81:AE82 P83:U83 P96:AE97 P98:U98 P111:AE112 P113:U113 P126:AE127 P128:U128 P141:AE142 P143:U143 P156:AE157">
    <cfRule type="cellIs" dxfId="966" priority="472" operator="equal">
      <formula>0</formula>
    </cfRule>
  </conditionalFormatting>
  <conditionalFormatting sqref="Q35:Q48">
    <cfRule type="cellIs" dxfId="965" priority="343" operator="equal">
      <formula>0</formula>
    </cfRule>
  </conditionalFormatting>
  <conditionalFormatting sqref="W35:Y48">
    <cfRule type="cellIs" dxfId="950" priority="345" operator="equal">
      <formula>0</formula>
    </cfRule>
  </conditionalFormatting>
  <conditionalFormatting sqref="W68:AE68 AE69:AE80 W83:AE83 AE84:AE95 W98:AE98 AE99:AE110 W113:AE113 AE114:AE125 W128:AE128 AE129:AE140 W143:AE143 AE144:AE155">
    <cfRule type="cellIs" dxfId="949" priority="470" operator="equal">
      <formula>0</formula>
    </cfRule>
  </conditionalFormatting>
  <conditionalFormatting sqref="Y35:Y48">
    <cfRule type="cellIs" dxfId="946" priority="347" operator="lessThan">
      <formula>0</formula>
    </cfRule>
    <cfRule type="cellIs" dxfId="945" priority="346" operator="greaterThan">
      <formula>0</formula>
    </cfRule>
  </conditionalFormatting>
  <conditionalFormatting sqref="AE5:AE13 AE54:AE65">
    <cfRule type="cellIs" dxfId="932" priority="601" operator="equal">
      <formula>0</formula>
    </cfRule>
  </conditionalFormatting>
  <conditionalFormatting sqref="AE15 C54:C65 C99:C110 C114:C125 C129:C140 C144:C155 G157:G192">
    <cfRule type="cellIs" dxfId="931" priority="602" operator="equal">
      <formula>0</formula>
    </cfRule>
  </conditionalFormatting>
  <conditionalFormatting sqref="AF20:AF28">
    <cfRule type="cellIs" dxfId="930" priority="3" operator="equal">
      <formula>0</formula>
    </cfRule>
  </conditionalFormatting>
  <conditionalFormatting sqref="AF21 AF23 AF25 AF27">
    <cfRule type="cellIs" dxfId="929" priority="6" operator="equal">
      <formula>0</formula>
    </cfRule>
  </conditionalFormatting>
  <conditionalFormatting sqref="AG5:AG13">
    <cfRule type="cellIs" dxfId="928" priority="373" operator="equal">
      <formula>0</formula>
    </cfRule>
    <cfRule type="cellIs" dxfId="927" priority="374" operator="equal">
      <formula>0</formula>
    </cfRule>
  </conditionalFormatting>
  <conditionalFormatting sqref="AG20:AG27">
    <cfRule type="cellIs" dxfId="926" priority="2" operator="equal">
      <formula>"""adjustment needed"""</formula>
    </cfRule>
    <cfRule type="cellIs" dxfId="925" priority="1" operator="equal">
      <formula>"adjustment needed"</formula>
    </cfRule>
  </conditionalFormatting>
  <dataValidations count="1">
    <dataValidation type="list" allowBlank="1" showInputMessage="1" showErrorMessage="1" sqref="D13:D14" xr:uid="{00B0005A-005A-4A1C-9540-00C7008D0074}">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F100AB-00D3-42C3-BA7F-000D004A0096}">
            <xm:f>'Basic project data'!$C$7</xm:f>
            <x14:dxf>
              <font>
                <color rgb="FFF2F2F2"/>
              </font>
            </x14:dxf>
          </x14:cfRule>
          <xm:sqref>C69:C80</xm:sqref>
        </x14:conditionalFormatting>
        <x14:conditionalFormatting xmlns:xm="http://schemas.microsoft.com/office/excel/2006/main">
          <x14:cfRule type="cellIs" priority="514" operator="greaterThan" id="{006800C6-00CB-4DFF-81C7-00D800640015}">
            <xm:f>'Basic project data'!$C$7</xm:f>
            <x14:dxf>
              <font>
                <color rgb="FFF2F2F2"/>
              </font>
            </x14:dxf>
          </x14:cfRule>
          <xm:sqref>C84:C95</xm:sqref>
        </x14:conditionalFormatting>
        <x14:conditionalFormatting xmlns:xm="http://schemas.microsoft.com/office/excel/2006/main">
          <x14:cfRule type="expression" priority="419" id="{0086000D-00F4-4D46-BA06-00F9007D00BD}">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8000CC-0095-4DEA-A26D-003800D40050}">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C10094-000E-49AC-8B23-006300D900DF}">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F400DB-002E-4237-8A26-0068006C0073}">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180078-00FA-4CC8-8E37-00ED00D400AC}">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250038-000E-4A46-BB9F-004200B100CE}">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1D0055-005D-45AA-90DD-00C8009C00E7}">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9800F5-006B-4CEC-89B7-009000BD00C9}">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AA0020-0002-40DC-B35C-008A00E2003F}">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59001F-009B-4471-AB3B-0062006300B3}">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0E00FF-0042-4844-B6F2-00ED00E70037}">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390084-0004-48FA-B284-000F008F0000}">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C4006E-0062-4310-8E8A-0041000E00E7}">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A2008F-00DC-4E6B-BC84-00BD00D000C5}">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BF0016-0083-4CBF-9F45-0084007C00C4}">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110045-002F-402A-AA03-00AB00250012}">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AE0011-0042-48E9-B26A-00D40087003D}">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6F0021-0074-4CAB-92C5-00E400CF0013}">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3A006E-008E-4A28-BABC-007800A500F0}">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8500EF-008B-4548-AE28-0046001900B4}">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1900A9-00E4-4A06-BD76-00D300C3001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F200CE-00B8-4102-9806-0097008E00B3}">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8900BF-0010-45D5-AD98-00A20046005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A300F8-0056-4D91-A948-00670005002A}">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630038-0048-4BAF-976A-009F00CB0019}">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E600CB-0090-4488-82AB-00C200D000D6}">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A70035-002B-427D-96F7-006B006D00D7}">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0B0065-0012-47F2-BE23-001A009C0030}">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2300EF-0063-4B4C-83AB-002B000400DD}">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1900A2-00C6-4C42-9302-00FB00B10033}">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690058-00FA-4338-9CE1-00C5000D0033}">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610093-008F-4B84-9B19-002A00720096}">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550003-00DD-4022-8A55-00EE00BE0093}">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F800EA-00B3-4CC5-A1FA-001100FE008F}">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3F0062-0002-4AA9-A125-00A900AF00C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A00-000000000000}">
          <x14:formula1>
            <xm:f>'Overview reports'!$A$6:$A$10</xm:f>
          </x14:formula1>
          <xm:sqref>H1</xm:sqref>
        </x14:dataValidation>
        <x14:dataValidation type="list" allowBlank="1" showInputMessage="1" showErrorMessage="1" xr:uid="{00000000-0002-0000-0A00-000001000000}">
          <x14:formula1>
            <xm:f>'Drop-down Liste'!$B$2:$B$3</xm:f>
          </x14:formula1>
          <xm:sqref>D11:D12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86"/>
  <sheetViews>
    <sheetView showGridLines="0" topLeftCell="K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924" priority="336" operator="equal">
      <formula>0</formula>
    </cfRule>
  </conditionalFormatting>
  <conditionalFormatting sqref="B37 B39 B41 B43">
    <cfRule type="cellIs" dxfId="923" priority="338" operator="equal">
      <formula>0</formula>
    </cfRule>
  </conditionalFormatting>
  <conditionalFormatting sqref="B45 B47">
    <cfRule type="cellIs" dxfId="922" priority="323" operator="equal">
      <formula>0</formula>
    </cfRule>
  </conditionalFormatting>
  <conditionalFormatting sqref="B54:B65 B99:B110 B114:B125 B128:B140 B144:B155">
    <cfRule type="cellIs" dxfId="921" priority="588" operator="equal">
      <formula>"P4"</formula>
    </cfRule>
    <cfRule type="cellIs" dxfId="920" priority="591" operator="equal">
      <formula>"P1"</formula>
    </cfRule>
    <cfRule type="cellIs" dxfId="919" priority="590" operator="equal">
      <formula>"P2"</formula>
    </cfRule>
    <cfRule type="cellIs" dxfId="918" priority="589" operator="equal">
      <formula>"P3"</formula>
    </cfRule>
  </conditionalFormatting>
  <conditionalFormatting sqref="B54:B65 B99:B110 B114:B125 B129:B140 B144:B155">
    <cfRule type="cellIs" dxfId="917" priority="587" operator="equal">
      <formula>"P5"</formula>
    </cfRule>
  </conditionalFormatting>
  <conditionalFormatting sqref="B69:B80">
    <cfRule type="cellIs" dxfId="916" priority="504" operator="equal">
      <formula>"P4"</formula>
    </cfRule>
    <cfRule type="cellIs" dxfId="915" priority="503" operator="equal">
      <formula>"P5"</formula>
    </cfRule>
    <cfRule type="cellIs" dxfId="914" priority="507" operator="equal">
      <formula>"P1"</formula>
    </cfRule>
    <cfRule type="cellIs" dxfId="913" priority="506" operator="equal">
      <formula>"P2"</formula>
    </cfRule>
    <cfRule type="cellIs" dxfId="912" priority="505" operator="equal">
      <formula>"P3"</formula>
    </cfRule>
  </conditionalFormatting>
  <conditionalFormatting sqref="B84:B95">
    <cfRule type="cellIs" dxfId="911" priority="512" operator="equal">
      <formula>"P2"</formula>
    </cfRule>
    <cfRule type="cellIs" dxfId="910" priority="511" operator="equal">
      <formula>"P3"</formula>
    </cfRule>
    <cfRule type="cellIs" dxfId="909" priority="509" operator="equal">
      <formula>"P5"</formula>
    </cfRule>
    <cfRule type="cellIs" dxfId="908" priority="510" operator="equal">
      <formula>"P4"</formula>
    </cfRule>
    <cfRule type="cellIs" dxfId="907" priority="513" operator="equal">
      <formula>"P1"</formula>
    </cfRule>
  </conditionalFormatting>
  <conditionalFormatting sqref="B35:J48">
    <cfRule type="cellIs" dxfId="906" priority="218" operator="equal">
      <formula>0</formula>
    </cfRule>
  </conditionalFormatting>
  <conditionalFormatting sqref="B34:M34">
    <cfRule type="cellIs" dxfId="905" priority="339" operator="equal">
      <formula>0</formula>
    </cfRule>
  </conditionalFormatting>
  <conditionalFormatting sqref="C34">
    <cfRule type="cellIs" dxfId="904" priority="342" operator="equal">
      <formula>"P5"</formula>
    </cfRule>
  </conditionalFormatting>
  <conditionalFormatting sqref="C35:C36">
    <cfRule type="cellIs" dxfId="903" priority="324" operator="equal">
      <formula>"P5"</formula>
    </cfRule>
  </conditionalFormatting>
  <conditionalFormatting sqref="C35:C44">
    <cfRule type="cellIs" dxfId="902" priority="337" operator="equal">
      <formula>0</formula>
    </cfRule>
    <cfRule type="cellIs" dxfId="901" priority="335" operator="equal">
      <formula>"P1"</formula>
    </cfRule>
    <cfRule type="cellIs" dxfId="900" priority="329" operator="equal">
      <formula>0</formula>
    </cfRule>
    <cfRule type="cellIs" dxfId="899" priority="330" operator="equal">
      <formula>"P5"</formula>
    </cfRule>
  </conditionalFormatting>
  <conditionalFormatting sqref="C35:C48">
    <cfRule type="cellIs" dxfId="898" priority="312" operator="equal">
      <formula>"P4"</formula>
    </cfRule>
    <cfRule type="cellIs" dxfId="897" priority="313" operator="equal">
      <formula>"P3"</formula>
    </cfRule>
    <cfRule type="cellIs" dxfId="896" priority="314" operator="equal">
      <formula>"P2"</formula>
    </cfRule>
    <cfRule type="cellIs" dxfId="895" priority="321" operator="equal">
      <formula>"P1"</formula>
    </cfRule>
  </conditionalFormatting>
  <conditionalFormatting sqref="C45:C48">
    <cfRule type="cellIs" dxfId="894" priority="322" operator="equal">
      <formula>0</formula>
    </cfRule>
    <cfRule type="cellIs" dxfId="893" priority="315" operator="equal">
      <formula>"P1"</formula>
    </cfRule>
    <cfRule type="cellIs" dxfId="892" priority="316" operator="equal">
      <formula>0</formula>
    </cfRule>
    <cfRule type="cellIs" dxfId="891" priority="317" operator="equal">
      <formula>"P5"</formula>
    </cfRule>
  </conditionalFormatting>
  <conditionalFormatting sqref="C69:C80">
    <cfRule type="cellIs" dxfId="890" priority="522" operator="equal">
      <formula>0</formula>
    </cfRule>
  </conditionalFormatting>
  <conditionalFormatting sqref="C84:C95">
    <cfRule type="cellIs" dxfId="887" priority="515" operator="equal">
      <formula>0</formula>
    </cfRule>
  </conditionalFormatting>
  <conditionalFormatting sqref="D54:D66">
    <cfRule type="expression" dxfId="886" priority="502">
      <formula>$D$54=0</formula>
    </cfRule>
  </conditionalFormatting>
  <conditionalFormatting sqref="D55:D65">
    <cfRule type="cellIs" dxfId="885" priority="501" operator="equal">
      <formula>0</formula>
    </cfRule>
  </conditionalFormatting>
  <conditionalFormatting sqref="D69:D81">
    <cfRule type="expression" dxfId="884" priority="500">
      <formula>$D$54=0</formula>
    </cfRule>
  </conditionalFormatting>
  <conditionalFormatting sqref="D70:D80">
    <cfRule type="cellIs" dxfId="883" priority="499" operator="equal">
      <formula>0</formula>
    </cfRule>
  </conditionalFormatting>
  <conditionalFormatting sqref="D84:D96">
    <cfRule type="expression" dxfId="882" priority="498">
      <formula>$D$54=0</formula>
    </cfRule>
  </conditionalFormatting>
  <conditionalFormatting sqref="D85:D95">
    <cfRule type="cellIs" dxfId="881" priority="497" operator="equal">
      <formula>0</formula>
    </cfRule>
  </conditionalFormatting>
  <conditionalFormatting sqref="D99:D111">
    <cfRule type="expression" dxfId="880" priority="496">
      <formula>$D$54=0</formula>
    </cfRule>
  </conditionalFormatting>
  <conditionalFormatting sqref="D100:D110">
    <cfRule type="cellIs" dxfId="879" priority="495" operator="equal">
      <formula>0</formula>
    </cfRule>
  </conditionalFormatting>
  <conditionalFormatting sqref="D114:D126">
    <cfRule type="expression" dxfId="878" priority="494">
      <formula>$D$54=0</formula>
    </cfRule>
  </conditionalFormatting>
  <conditionalFormatting sqref="D115:D125">
    <cfRule type="cellIs" dxfId="877" priority="493" operator="equal">
      <formula>0</formula>
    </cfRule>
  </conditionalFormatting>
  <conditionalFormatting sqref="D129:D141">
    <cfRule type="expression" dxfId="876" priority="492">
      <formula>$D$54=0</formula>
    </cfRule>
  </conditionalFormatting>
  <conditionalFormatting sqref="D130:D140">
    <cfRule type="cellIs" dxfId="875" priority="491" operator="equal">
      <formula>0</formula>
    </cfRule>
  </conditionalFormatting>
  <conditionalFormatting sqref="D144:D156">
    <cfRule type="expression" dxfId="874" priority="490">
      <formula>$D$54=0</formula>
    </cfRule>
  </conditionalFormatting>
  <conditionalFormatting sqref="D145:D155">
    <cfRule type="cellIs" dxfId="873" priority="489" operator="equal">
      <formula>0</formula>
    </cfRule>
  </conditionalFormatting>
  <conditionalFormatting sqref="D35:M48">
    <cfRule type="cellIs" dxfId="872" priority="97" operator="equal">
      <formula>0</formula>
    </cfRule>
  </conditionalFormatting>
  <conditionalFormatting sqref="E31 H31">
    <cfRule type="cellIs" dxfId="871" priority="364" operator="equal">
      <formula>"P5"</formula>
    </cfRule>
  </conditionalFormatting>
  <conditionalFormatting sqref="E35">
    <cfRule type="cellIs" dxfId="870" priority="230" operator="equal">
      <formula>0</formula>
    </cfRule>
  </conditionalFormatting>
  <conditionalFormatting sqref="E37 E39 E41 E43 E45 E47">
    <cfRule type="cellIs" dxfId="869" priority="217" operator="equal">
      <formula>0</formula>
    </cfRule>
  </conditionalFormatting>
  <conditionalFormatting sqref="E37">
    <cfRule type="cellIs" dxfId="868" priority="229" operator="equal">
      <formula>0</formula>
    </cfRule>
  </conditionalFormatting>
  <conditionalFormatting sqref="E39">
    <cfRule type="cellIs" dxfId="867" priority="228" operator="equal">
      <formula>0</formula>
    </cfRule>
  </conditionalFormatting>
  <conditionalFormatting sqref="E41">
    <cfRule type="cellIs" dxfId="866" priority="227" operator="equal">
      <formula>0</formula>
    </cfRule>
  </conditionalFormatting>
  <conditionalFormatting sqref="E43">
    <cfRule type="cellIs" dxfId="865" priority="226" operator="equal">
      <formula>0</formula>
    </cfRule>
  </conditionalFormatting>
  <conditionalFormatting sqref="E45 E47">
    <cfRule type="cellIs" dxfId="864" priority="225" operator="equal">
      <formula>0</formula>
    </cfRule>
  </conditionalFormatting>
  <conditionalFormatting sqref="E54:E65">
    <cfRule type="expression" dxfId="863" priority="456">
      <formula>$B54=""</formula>
    </cfRule>
  </conditionalFormatting>
  <conditionalFormatting sqref="E69:E80">
    <cfRule type="expression" dxfId="862" priority="445">
      <formula>$B69=""</formula>
    </cfRule>
  </conditionalFormatting>
  <conditionalFormatting sqref="E84:E95">
    <cfRule type="expression" dxfId="861" priority="443">
      <formula>$B84=""</formula>
    </cfRule>
  </conditionalFormatting>
  <conditionalFormatting sqref="E99:E110">
    <cfRule type="expression" dxfId="860" priority="407">
      <formula>$B99=""</formula>
    </cfRule>
  </conditionalFormatting>
  <conditionalFormatting sqref="E114:E125">
    <cfRule type="expression" dxfId="859" priority="405">
      <formula>$B114=""</formula>
    </cfRule>
  </conditionalFormatting>
  <conditionalFormatting sqref="E129:E140">
    <cfRule type="expression" dxfId="858" priority="381">
      <formula>$B129=""</formula>
    </cfRule>
  </conditionalFormatting>
  <conditionalFormatting sqref="E144:E155">
    <cfRule type="expression" dxfId="857" priority="529">
      <formula>$B144=""</formula>
    </cfRule>
  </conditionalFormatting>
  <conditionalFormatting sqref="E49:H49">
    <cfRule type="cellIs" dxfId="856" priority="592" operator="equal">
      <formula>0</formula>
    </cfRule>
  </conditionalFormatting>
  <conditionalFormatting sqref="F54:F156">
    <cfRule type="cellIs" dxfId="855" priority="533" operator="equal">
      <formula>0</formula>
    </cfRule>
  </conditionalFormatting>
  <conditionalFormatting sqref="G54:H65">
    <cfRule type="expression" dxfId="854" priority="447">
      <formula>$B54=""</formula>
    </cfRule>
  </conditionalFormatting>
  <conditionalFormatting sqref="G69:H80">
    <cfRule type="expression" dxfId="853" priority="437">
      <formula>$B69=""</formula>
    </cfRule>
  </conditionalFormatting>
  <conditionalFormatting sqref="G84:H95">
    <cfRule type="expression" dxfId="852" priority="435">
      <formula>$B84=""</formula>
    </cfRule>
  </conditionalFormatting>
  <conditionalFormatting sqref="G99:H110">
    <cfRule type="expression" dxfId="851" priority="409">
      <formula>$B99=""</formula>
    </cfRule>
  </conditionalFormatting>
  <conditionalFormatting sqref="G114:H125">
    <cfRule type="expression" dxfId="850" priority="379">
      <formula>$B114=""</formula>
    </cfRule>
  </conditionalFormatting>
  <conditionalFormatting sqref="G129:H140">
    <cfRule type="expression" dxfId="849" priority="386">
      <formula>$B129=""</formula>
    </cfRule>
  </conditionalFormatting>
  <conditionalFormatting sqref="G144:H155">
    <cfRule type="expression" dxfId="848" priority="527">
      <formula>$B144=""</formula>
    </cfRule>
  </conditionalFormatting>
  <conditionalFormatting sqref="H20">
    <cfRule type="cellIs" dxfId="847" priority="212" operator="notEqual">
      <formula>0</formula>
    </cfRule>
  </conditionalFormatting>
  <conditionalFormatting sqref="H22 H24 H26 H28">
    <cfRule type="cellIs" dxfId="846" priority="213" operator="notEqual">
      <formula>0</formula>
    </cfRule>
  </conditionalFormatting>
  <conditionalFormatting sqref="H35">
    <cfRule type="cellIs" dxfId="845" priority="224" operator="equal">
      <formula>0</formula>
    </cfRule>
  </conditionalFormatting>
  <conditionalFormatting sqref="H37 H39 H41 H43 H45 H47">
    <cfRule type="cellIs" dxfId="844" priority="216" operator="equal">
      <formula>0</formula>
    </cfRule>
  </conditionalFormatting>
  <conditionalFormatting sqref="H37">
    <cfRule type="cellIs" dxfId="843" priority="223" operator="equal">
      <formula>0</formula>
    </cfRule>
  </conditionalFormatting>
  <conditionalFormatting sqref="H39">
    <cfRule type="cellIs" dxfId="842" priority="222" operator="equal">
      <formula>0</formula>
    </cfRule>
  </conditionalFormatting>
  <conditionalFormatting sqref="H41">
    <cfRule type="cellIs" dxfId="841" priority="221" operator="equal">
      <formula>0</formula>
    </cfRule>
  </conditionalFormatting>
  <conditionalFormatting sqref="H43">
    <cfRule type="cellIs" dxfId="840" priority="220" operator="equal">
      <formula>0</formula>
    </cfRule>
  </conditionalFormatting>
  <conditionalFormatting sqref="H45 H47">
    <cfRule type="cellIs" dxfId="839" priority="219" operator="equal">
      <formula>0</formula>
    </cfRule>
  </conditionalFormatting>
  <conditionalFormatting sqref="H68">
    <cfRule type="cellIs" dxfId="838" priority="577" operator="equal">
      <formula>0</formula>
    </cfRule>
  </conditionalFormatting>
  <conditionalFormatting sqref="H83">
    <cfRule type="cellIs" dxfId="837" priority="576" operator="equal">
      <formula>0</formula>
    </cfRule>
  </conditionalFormatting>
  <conditionalFormatting sqref="H98">
    <cfRule type="cellIs" dxfId="836" priority="575" operator="equal">
      <formula>0</formula>
    </cfRule>
  </conditionalFormatting>
  <conditionalFormatting sqref="H113">
    <cfRule type="cellIs" dxfId="835" priority="574" operator="equal">
      <formula>0</formula>
    </cfRule>
  </conditionalFormatting>
  <conditionalFormatting sqref="H128">
    <cfRule type="cellIs" dxfId="834" priority="573" operator="equal">
      <formula>0</formula>
    </cfRule>
  </conditionalFormatting>
  <conditionalFormatting sqref="H143">
    <cfRule type="cellIs" dxfId="833" priority="572" operator="equal">
      <formula>0</formula>
    </cfRule>
  </conditionalFormatting>
  <conditionalFormatting sqref="I54:I66">
    <cfRule type="cellIs" dxfId="832" priority="583" operator="equal">
      <formula>0</formula>
    </cfRule>
  </conditionalFormatting>
  <conditionalFormatting sqref="I69:I81">
    <cfRule type="cellIs" dxfId="831" priority="566" operator="equal">
      <formula>0</formula>
    </cfRule>
  </conditionalFormatting>
  <conditionalFormatting sqref="I84:I96">
    <cfRule type="cellIs" dxfId="830" priority="560" operator="equal">
      <formula>0</formula>
    </cfRule>
  </conditionalFormatting>
  <conditionalFormatting sqref="I99:I111">
    <cfRule type="cellIs" dxfId="829" priority="554" operator="equal">
      <formula>0</formula>
    </cfRule>
  </conditionalFormatting>
  <conditionalFormatting sqref="I114:I126">
    <cfRule type="cellIs" dxfId="828" priority="548" operator="equal">
      <formula>0</formula>
    </cfRule>
  </conditionalFormatting>
  <conditionalFormatting sqref="I129:I141">
    <cfRule type="cellIs" dxfId="827" priority="542" operator="equal">
      <formula>0</formula>
    </cfRule>
  </conditionalFormatting>
  <conditionalFormatting sqref="I144:I156">
    <cfRule type="cellIs" dxfId="826" priority="530" operator="equal">
      <formula>0</formula>
    </cfRule>
  </conditionalFormatting>
  <conditionalFormatting sqref="I49:J49">
    <cfRule type="cellIs" dxfId="825" priority="593" operator="notEqual">
      <formula>0</formula>
    </cfRule>
  </conditionalFormatting>
  <conditionalFormatting sqref="I35:K48">
    <cfRule type="cellIs" dxfId="824" priority="7" operator="equal">
      <formula>0</formula>
    </cfRule>
  </conditionalFormatting>
  <conditionalFormatting sqref="J37:J48">
    <cfRule type="cellIs" dxfId="823" priority="258" operator="equal">
      <formula>0</formula>
    </cfRule>
  </conditionalFormatting>
  <conditionalFormatting sqref="J54:J65">
    <cfRule type="expression" dxfId="822" priority="375">
      <formula>$B54=""</formula>
    </cfRule>
  </conditionalFormatting>
  <conditionalFormatting sqref="J69:J80">
    <cfRule type="expression" dxfId="821" priority="441">
      <formula>$B69=""</formula>
    </cfRule>
  </conditionalFormatting>
  <conditionalFormatting sqref="J84:J95">
    <cfRule type="expression" dxfId="820" priority="439">
      <formula>$B84=""</formula>
    </cfRule>
  </conditionalFormatting>
  <conditionalFormatting sqref="J99:J110">
    <cfRule type="expression" dxfId="819" priority="411">
      <formula>$B99=""</formula>
    </cfRule>
  </conditionalFormatting>
  <conditionalFormatting sqref="J114:J125">
    <cfRule type="expression" dxfId="818" priority="377">
      <formula>$B114=""</formula>
    </cfRule>
  </conditionalFormatting>
  <conditionalFormatting sqref="J129:J140">
    <cfRule type="expression" dxfId="817" priority="376">
      <formula>$B129=""</formula>
    </cfRule>
  </conditionalFormatting>
  <conditionalFormatting sqref="J144:J155">
    <cfRule type="expression" dxfId="816" priority="526">
      <formula>$B144=""</formula>
    </cfRule>
  </conditionalFormatting>
  <conditionalFormatting sqref="K22:K28">
    <cfRule type="cellIs" dxfId="815" priority="363" operator="greaterThan">
      <formula>0</formula>
    </cfRule>
    <cfRule type="cellIs" dxfId="814" priority="362" operator="lessThan">
      <formula>0</formula>
    </cfRule>
  </conditionalFormatting>
  <conditionalFormatting sqref="K22:K29">
    <cfRule type="cellIs" dxfId="813" priority="361" operator="lessThan">
      <formula>0</formula>
    </cfRule>
  </conditionalFormatting>
  <conditionalFormatting sqref="K30:K31">
    <cfRule type="cellIs" dxfId="812" priority="372" operator="notEqual">
      <formula>0</formula>
    </cfRule>
  </conditionalFormatting>
  <conditionalFormatting sqref="L35:L48">
    <cfRule type="cellIs" dxfId="811" priority="289" operator="greaterThan">
      <formula>0</formula>
    </cfRule>
    <cfRule type="expression" dxfId="810" priority="291">
      <formula>0</formula>
    </cfRule>
    <cfRule type="cellIs" dxfId="809" priority="288" operator="lessThan">
      <formula>0</formula>
    </cfRule>
  </conditionalFormatting>
  <conditionalFormatting sqref="M35:M48">
    <cfRule type="expression" dxfId="808" priority="310">
      <formula>$L35&lt;0</formula>
    </cfRule>
  </conditionalFormatting>
  <conditionalFormatting sqref="M35:N48">
    <cfRule type="cellIs" dxfId="807" priority="255" operator="equal">
      <formula>0</formula>
    </cfRule>
  </conditionalFormatting>
  <conditionalFormatting sqref="O54:O66">
    <cfRule type="expression" dxfId="806" priority="469">
      <formula>$D$54=0</formula>
    </cfRule>
  </conditionalFormatting>
  <conditionalFormatting sqref="O55:O65">
    <cfRule type="cellIs" dxfId="805" priority="487" operator="equal">
      <formula>0</formula>
    </cfRule>
  </conditionalFormatting>
  <conditionalFormatting sqref="O69:O81">
    <cfRule type="expression" dxfId="804" priority="468">
      <formula>$D$54=0</formula>
    </cfRule>
  </conditionalFormatting>
  <conditionalFormatting sqref="O70:O80">
    <cfRule type="cellIs" dxfId="803" priority="467" operator="equal">
      <formula>0</formula>
    </cfRule>
  </conditionalFormatting>
  <conditionalFormatting sqref="O84:O96">
    <cfRule type="expression" dxfId="802" priority="466">
      <formula>$D$54=0</formula>
    </cfRule>
  </conditionalFormatting>
  <conditionalFormatting sqref="O85:O95">
    <cfRule type="cellIs" dxfId="801" priority="465" operator="equal">
      <formula>0</formula>
    </cfRule>
  </conditionalFormatting>
  <conditionalFormatting sqref="O99:O111">
    <cfRule type="expression" dxfId="800" priority="464">
      <formula>$D$54=0</formula>
    </cfRule>
  </conditionalFormatting>
  <conditionalFormatting sqref="O100:O110">
    <cfRule type="cellIs" dxfId="799" priority="463" operator="equal">
      <formula>0</formula>
    </cfRule>
  </conditionalFormatting>
  <conditionalFormatting sqref="O114:O126">
    <cfRule type="expression" dxfId="798" priority="462">
      <formula>$D$54=0</formula>
    </cfRule>
  </conditionalFormatting>
  <conditionalFormatting sqref="O115:O125">
    <cfRule type="cellIs" dxfId="797" priority="461" operator="equal">
      <formula>0</formula>
    </cfRule>
  </conditionalFormatting>
  <conditionalFormatting sqref="O129:O141">
    <cfRule type="expression" dxfId="796" priority="460">
      <formula>$D$54=0</formula>
    </cfRule>
  </conditionalFormatting>
  <conditionalFormatting sqref="O130:O140">
    <cfRule type="cellIs" dxfId="795" priority="459" operator="equal">
      <formula>0</formula>
    </cfRule>
  </conditionalFormatting>
  <conditionalFormatting sqref="O144:O156">
    <cfRule type="expression" dxfId="794" priority="458">
      <formula>$D$54=0</formula>
    </cfRule>
  </conditionalFormatting>
  <conditionalFormatting sqref="O145:O155">
    <cfRule type="cellIs" dxfId="793" priority="457" operator="equal">
      <formula>0</formula>
    </cfRule>
  </conditionalFormatting>
  <conditionalFormatting sqref="P5">
    <cfRule type="cellIs" dxfId="792" priority="524" operator="equal">
      <formula>0</formula>
    </cfRule>
  </conditionalFormatting>
  <conditionalFormatting sqref="P10:T13">
    <cfRule type="cellIs" dxfId="784" priority="525" operator="equal">
      <formula>0</formula>
    </cfRule>
  </conditionalFormatting>
  <conditionalFormatting sqref="P5:AD13">
    <cfRule type="cellIs" dxfId="783" priority="523" operator="equal">
      <formula>0</formula>
    </cfRule>
  </conditionalFormatting>
  <conditionalFormatting sqref="P20:AE28">
    <cfRule type="cellIs" dxfId="782" priority="214" operator="equal">
      <formula>0</formula>
    </cfRule>
  </conditionalFormatting>
  <conditionalFormatting sqref="P66:AE67 P68:U68 P81:AE82 P83:U83 P96:AE97 P98:U98 P111:AE112 P113:U113 P126:AE127 P128:U128 P141:AE142 P143:U143 P156:AE157">
    <cfRule type="cellIs" dxfId="781" priority="472" operator="equal">
      <formula>0</formula>
    </cfRule>
  </conditionalFormatting>
  <conditionalFormatting sqref="Q35:Q48">
    <cfRule type="cellIs" dxfId="780" priority="343" operator="equal">
      <formula>0</formula>
    </cfRule>
  </conditionalFormatting>
  <conditionalFormatting sqref="W35:Y48">
    <cfRule type="cellIs" dxfId="765" priority="345" operator="equal">
      <formula>0</formula>
    </cfRule>
  </conditionalFormatting>
  <conditionalFormatting sqref="W68:AE68 AE69:AE80 W83:AE83 AE84:AE95 W98:AE98 AE99:AE110 W113:AE113 AE114:AE125 W128:AE128 AE129:AE140 W143:AE143 AE144:AE155">
    <cfRule type="cellIs" dxfId="764" priority="470" operator="equal">
      <formula>0</formula>
    </cfRule>
  </conditionalFormatting>
  <conditionalFormatting sqref="Y35:Y48">
    <cfRule type="cellIs" dxfId="761" priority="347" operator="lessThan">
      <formula>0</formula>
    </cfRule>
    <cfRule type="cellIs" dxfId="760" priority="346" operator="greaterThan">
      <formula>0</formula>
    </cfRule>
  </conditionalFormatting>
  <conditionalFormatting sqref="AE5:AE13 AE54:AE65">
    <cfRule type="cellIs" dxfId="747" priority="601" operator="equal">
      <formula>0</formula>
    </cfRule>
  </conditionalFormatting>
  <conditionalFormatting sqref="AE15 C54:C65 C99:C110 C114:C125 C129:C140 C144:C155 G157:G192">
    <cfRule type="cellIs" dxfId="746" priority="602" operator="equal">
      <formula>0</formula>
    </cfRule>
  </conditionalFormatting>
  <conditionalFormatting sqref="AF20:AF28">
    <cfRule type="cellIs" dxfId="745" priority="3" operator="equal">
      <formula>0</formula>
    </cfRule>
  </conditionalFormatting>
  <conditionalFormatting sqref="AF21 AF23 AF25 AF27">
    <cfRule type="cellIs" dxfId="744" priority="6" operator="equal">
      <formula>0</formula>
    </cfRule>
  </conditionalFormatting>
  <conditionalFormatting sqref="AG5:AG13">
    <cfRule type="cellIs" dxfId="743" priority="373" operator="equal">
      <formula>0</formula>
    </cfRule>
    <cfRule type="cellIs" dxfId="742" priority="374" operator="equal">
      <formula>0</formula>
    </cfRule>
  </conditionalFormatting>
  <conditionalFormatting sqref="AG20:AG27">
    <cfRule type="cellIs" dxfId="741" priority="2" operator="equal">
      <formula>"""adjustment needed"""</formula>
    </cfRule>
    <cfRule type="cellIs" dxfId="740" priority="1" operator="equal">
      <formula>"adjustment needed"</formula>
    </cfRule>
  </conditionalFormatting>
  <dataValidations count="1">
    <dataValidation type="list" allowBlank="1" showInputMessage="1" showErrorMessage="1" sqref="D13:D14" xr:uid="{00E0002A-0063-43E6-A794-0033005C0001}">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5D000C-00F0-4301-88D1-001B005700F9}">
            <xm:f>'Basic project data'!$C$7</xm:f>
            <x14:dxf>
              <font>
                <color rgb="FFF2F2F2"/>
              </font>
            </x14:dxf>
          </x14:cfRule>
          <xm:sqref>C69:C80</xm:sqref>
        </x14:conditionalFormatting>
        <x14:conditionalFormatting xmlns:xm="http://schemas.microsoft.com/office/excel/2006/main">
          <x14:cfRule type="cellIs" priority="514" operator="greaterThan" id="{00D0002B-00F2-4BBD-81E6-0005006200E9}">
            <xm:f>'Basic project data'!$C$7</xm:f>
            <x14:dxf>
              <font>
                <color rgb="FFF2F2F2"/>
              </font>
            </x14:dxf>
          </x14:cfRule>
          <xm:sqref>C84:C95</xm:sqref>
        </x14:conditionalFormatting>
        <x14:conditionalFormatting xmlns:xm="http://schemas.microsoft.com/office/excel/2006/main">
          <x14:cfRule type="expression" priority="419" id="{00AD001F-0005-4BF5-A26D-009000D8005C}">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4300D0-0036-404A-BBD6-007600710064}">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C400EC-006B-48DB-9CB3-005F00EB008D}">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40005B-00BD-4DE3-A72D-009200F100CE}">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550038-00AD-44F0-B543-008E00EB0096}">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7200AC-0063-46E5-916A-009300AF001F}">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4500EF-00ED-4C77-B246-0001000C004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D40001-002C-4C3E-A84D-00D1008100DE}">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5C005D-0098-4C3D-A7DB-005F00900018}">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A3009E-0072-4654-B90D-00C500F00047}">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6A003B-00BC-4E8C-B1E1-00CD009F007E}">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500050-002D-4238-AF19-002C000C003D}">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8F0057-00B6-4E48-BFFB-005900B000BD}">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0D009E-0059-448F-A446-00BB001D00A7}">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6500F0-003D-4228-9B18-0002006B00F9}">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0700D2-0032-4249-A59B-00E1001C0049}">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8900B9-0059-41E2-99A8-0002002B00E2}">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C60012-0022-4BCD-A0EE-008400740076}">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9C001B-003C-4E52-82A3-004C0015008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1000A8-00F0-4E2E-B15C-001E00FC0058}">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7A0087-00F3-4004-9D20-003A00AA001C}">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BA00FB-0092-442D-AF5E-0080000B0067}">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DB0096-008B-4283-A32D-0070004700A7}">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C000C6-0025-4CA4-9FB6-007D00B40087}">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5C004E-0045-43F4-9515-00BE000100D0}">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080038-008C-4B61-9F70-009100CE0050}">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BA0033-0098-4133-B2E2-000200A800D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A500B1-0037-48D5-9B2A-007000B0004C}">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060088-00C8-4AB5-B7A8-007900700038}">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7A0000-00BB-43A6-A0A0-008300190096}">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E70051-0004-4B9B-896D-00D100020063}">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30002F-008A-4CF8-BFD5-00D800C100B4}">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0700B5-00E5-4D71-93ED-005D00A900FA}">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58001F-00FF-4AF4-9503-00FF003900FF}">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A90084-003F-48F5-AF1B-00EE00F0000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'Drop-down Liste'!$B$2:$B$3</xm:f>
          </x14:formula1>
          <xm:sqref>D11:D12</xm:sqref>
        </x14:dataValidation>
        <x14:dataValidation type="list" showInputMessage="1" showErrorMessage="1" xr:uid="{00000000-0002-0000-0B00-000001000000}">
          <x14:formula1>
            <xm:f>'Overview reports'!$A$6:$A$10</xm:f>
          </x14:formula1>
          <xm:sqref>H1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86"/>
  <sheetViews>
    <sheetView showGridLines="0" topLeftCell="L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739" priority="336" operator="equal">
      <formula>0</formula>
    </cfRule>
  </conditionalFormatting>
  <conditionalFormatting sqref="B37 B39 B41 B43">
    <cfRule type="cellIs" dxfId="738" priority="338" operator="equal">
      <formula>0</formula>
    </cfRule>
  </conditionalFormatting>
  <conditionalFormatting sqref="B45 B47">
    <cfRule type="cellIs" dxfId="737" priority="323" operator="equal">
      <formula>0</formula>
    </cfRule>
  </conditionalFormatting>
  <conditionalFormatting sqref="B54:B65 B99:B110 B114:B125 B128:B140 B144:B155">
    <cfRule type="cellIs" dxfId="736" priority="588" operator="equal">
      <formula>"P4"</formula>
    </cfRule>
    <cfRule type="cellIs" dxfId="735" priority="591" operator="equal">
      <formula>"P1"</formula>
    </cfRule>
    <cfRule type="cellIs" dxfId="734" priority="590" operator="equal">
      <formula>"P2"</formula>
    </cfRule>
    <cfRule type="cellIs" dxfId="733" priority="589" operator="equal">
      <formula>"P3"</formula>
    </cfRule>
  </conditionalFormatting>
  <conditionalFormatting sqref="B54:B65 B99:B110 B114:B125 B129:B140 B144:B155">
    <cfRule type="cellIs" dxfId="732" priority="587" operator="equal">
      <formula>"P5"</formula>
    </cfRule>
  </conditionalFormatting>
  <conditionalFormatting sqref="B69:B80">
    <cfRule type="cellIs" dxfId="731" priority="504" operator="equal">
      <formula>"P4"</formula>
    </cfRule>
    <cfRule type="cellIs" dxfId="730" priority="503" operator="equal">
      <formula>"P5"</formula>
    </cfRule>
    <cfRule type="cellIs" dxfId="729" priority="507" operator="equal">
      <formula>"P1"</formula>
    </cfRule>
    <cfRule type="cellIs" dxfId="728" priority="506" operator="equal">
      <formula>"P2"</formula>
    </cfRule>
    <cfRule type="cellIs" dxfId="727" priority="505" operator="equal">
      <formula>"P3"</formula>
    </cfRule>
  </conditionalFormatting>
  <conditionalFormatting sqref="B84:B95">
    <cfRule type="cellIs" dxfId="726" priority="512" operator="equal">
      <formula>"P2"</formula>
    </cfRule>
    <cfRule type="cellIs" dxfId="725" priority="511" operator="equal">
      <formula>"P3"</formula>
    </cfRule>
    <cfRule type="cellIs" dxfId="724" priority="509" operator="equal">
      <formula>"P5"</formula>
    </cfRule>
    <cfRule type="cellIs" dxfId="723" priority="510" operator="equal">
      <formula>"P4"</formula>
    </cfRule>
    <cfRule type="cellIs" dxfId="722" priority="513" operator="equal">
      <formula>"P1"</formula>
    </cfRule>
  </conditionalFormatting>
  <conditionalFormatting sqref="B35:J48">
    <cfRule type="cellIs" dxfId="721" priority="218" operator="equal">
      <formula>0</formula>
    </cfRule>
  </conditionalFormatting>
  <conditionalFormatting sqref="B34:M34">
    <cfRule type="cellIs" dxfId="720" priority="339" operator="equal">
      <formula>0</formula>
    </cfRule>
  </conditionalFormatting>
  <conditionalFormatting sqref="C34">
    <cfRule type="cellIs" dxfId="719" priority="342" operator="equal">
      <formula>"P5"</formula>
    </cfRule>
  </conditionalFormatting>
  <conditionalFormatting sqref="C35:C36">
    <cfRule type="cellIs" dxfId="718" priority="324" operator="equal">
      <formula>"P5"</formula>
    </cfRule>
  </conditionalFormatting>
  <conditionalFormatting sqref="C35:C44">
    <cfRule type="cellIs" dxfId="717" priority="337" operator="equal">
      <formula>0</formula>
    </cfRule>
    <cfRule type="cellIs" dxfId="716" priority="335" operator="equal">
      <formula>"P1"</formula>
    </cfRule>
    <cfRule type="cellIs" dxfId="715" priority="329" operator="equal">
      <formula>0</formula>
    </cfRule>
    <cfRule type="cellIs" dxfId="714" priority="330" operator="equal">
      <formula>"P5"</formula>
    </cfRule>
  </conditionalFormatting>
  <conditionalFormatting sqref="C35:C48">
    <cfRule type="cellIs" dxfId="713" priority="312" operator="equal">
      <formula>"P4"</formula>
    </cfRule>
    <cfRule type="cellIs" dxfId="712" priority="313" operator="equal">
      <formula>"P3"</formula>
    </cfRule>
    <cfRule type="cellIs" dxfId="711" priority="314" operator="equal">
      <formula>"P2"</formula>
    </cfRule>
    <cfRule type="cellIs" dxfId="710" priority="321" operator="equal">
      <formula>"P1"</formula>
    </cfRule>
  </conditionalFormatting>
  <conditionalFormatting sqref="C45:C48">
    <cfRule type="cellIs" dxfId="709" priority="322" operator="equal">
      <formula>0</formula>
    </cfRule>
    <cfRule type="cellIs" dxfId="708" priority="315" operator="equal">
      <formula>"P1"</formula>
    </cfRule>
    <cfRule type="cellIs" dxfId="707" priority="316" operator="equal">
      <formula>0</formula>
    </cfRule>
    <cfRule type="cellIs" dxfId="706" priority="317" operator="equal">
      <formula>"P5"</formula>
    </cfRule>
  </conditionalFormatting>
  <conditionalFormatting sqref="C69:C80">
    <cfRule type="cellIs" dxfId="705" priority="522" operator="equal">
      <formula>0</formula>
    </cfRule>
  </conditionalFormatting>
  <conditionalFormatting sqref="C84:C95">
    <cfRule type="cellIs" dxfId="702" priority="515" operator="equal">
      <formula>0</formula>
    </cfRule>
  </conditionalFormatting>
  <conditionalFormatting sqref="D54:D66">
    <cfRule type="expression" dxfId="701" priority="502">
      <formula>$D$54=0</formula>
    </cfRule>
  </conditionalFormatting>
  <conditionalFormatting sqref="D55:D65">
    <cfRule type="cellIs" dxfId="700" priority="501" operator="equal">
      <formula>0</formula>
    </cfRule>
  </conditionalFormatting>
  <conditionalFormatting sqref="D69:D81">
    <cfRule type="expression" dxfId="699" priority="500">
      <formula>$D$54=0</formula>
    </cfRule>
  </conditionalFormatting>
  <conditionalFormatting sqref="D70:D80">
    <cfRule type="cellIs" dxfId="698" priority="499" operator="equal">
      <formula>0</formula>
    </cfRule>
  </conditionalFormatting>
  <conditionalFormatting sqref="D84:D96">
    <cfRule type="expression" dxfId="697" priority="498">
      <formula>$D$54=0</formula>
    </cfRule>
  </conditionalFormatting>
  <conditionalFormatting sqref="D85:D95">
    <cfRule type="cellIs" dxfId="696" priority="497" operator="equal">
      <formula>0</formula>
    </cfRule>
  </conditionalFormatting>
  <conditionalFormatting sqref="D99:D111">
    <cfRule type="expression" dxfId="695" priority="496">
      <formula>$D$54=0</formula>
    </cfRule>
  </conditionalFormatting>
  <conditionalFormatting sqref="D100:D110">
    <cfRule type="cellIs" dxfId="694" priority="495" operator="equal">
      <formula>0</formula>
    </cfRule>
  </conditionalFormatting>
  <conditionalFormatting sqref="D114:D126">
    <cfRule type="expression" dxfId="693" priority="494">
      <formula>$D$54=0</formula>
    </cfRule>
  </conditionalFormatting>
  <conditionalFormatting sqref="D115:D125">
    <cfRule type="cellIs" dxfId="692" priority="493" operator="equal">
      <formula>0</formula>
    </cfRule>
  </conditionalFormatting>
  <conditionalFormatting sqref="D129:D141">
    <cfRule type="expression" dxfId="691" priority="492">
      <formula>$D$54=0</formula>
    </cfRule>
  </conditionalFormatting>
  <conditionalFormatting sqref="D130:D140">
    <cfRule type="cellIs" dxfId="690" priority="491" operator="equal">
      <formula>0</formula>
    </cfRule>
  </conditionalFormatting>
  <conditionalFormatting sqref="D144:D156">
    <cfRule type="expression" dxfId="689" priority="490">
      <formula>$D$54=0</formula>
    </cfRule>
  </conditionalFormatting>
  <conditionalFormatting sqref="D145:D155">
    <cfRule type="cellIs" dxfId="688" priority="489" operator="equal">
      <formula>0</formula>
    </cfRule>
  </conditionalFormatting>
  <conditionalFormatting sqref="D35:M48">
    <cfRule type="cellIs" dxfId="687" priority="97" operator="equal">
      <formula>0</formula>
    </cfRule>
  </conditionalFormatting>
  <conditionalFormatting sqref="E31 H31">
    <cfRule type="cellIs" dxfId="686" priority="364" operator="equal">
      <formula>"P5"</formula>
    </cfRule>
  </conditionalFormatting>
  <conditionalFormatting sqref="E35">
    <cfRule type="cellIs" dxfId="685" priority="230" operator="equal">
      <formula>0</formula>
    </cfRule>
  </conditionalFormatting>
  <conditionalFormatting sqref="E37 E39 E41 E43 E45 E47">
    <cfRule type="cellIs" dxfId="684" priority="217" operator="equal">
      <formula>0</formula>
    </cfRule>
  </conditionalFormatting>
  <conditionalFormatting sqref="E37">
    <cfRule type="cellIs" dxfId="683" priority="229" operator="equal">
      <formula>0</formula>
    </cfRule>
  </conditionalFormatting>
  <conditionalFormatting sqref="E39">
    <cfRule type="cellIs" dxfId="682" priority="228" operator="equal">
      <formula>0</formula>
    </cfRule>
  </conditionalFormatting>
  <conditionalFormatting sqref="E41">
    <cfRule type="cellIs" dxfId="681" priority="227" operator="equal">
      <formula>0</formula>
    </cfRule>
  </conditionalFormatting>
  <conditionalFormatting sqref="E43">
    <cfRule type="cellIs" dxfId="680" priority="226" operator="equal">
      <formula>0</formula>
    </cfRule>
  </conditionalFormatting>
  <conditionalFormatting sqref="E45 E47">
    <cfRule type="cellIs" dxfId="679" priority="225" operator="equal">
      <formula>0</formula>
    </cfRule>
  </conditionalFormatting>
  <conditionalFormatting sqref="E54:E65">
    <cfRule type="expression" dxfId="678" priority="456">
      <formula>$B54=""</formula>
    </cfRule>
  </conditionalFormatting>
  <conditionalFormatting sqref="E69:E80">
    <cfRule type="expression" dxfId="677" priority="445">
      <formula>$B69=""</formula>
    </cfRule>
  </conditionalFormatting>
  <conditionalFormatting sqref="E84:E95">
    <cfRule type="expression" dxfId="676" priority="443">
      <formula>$B84=""</formula>
    </cfRule>
  </conditionalFormatting>
  <conditionalFormatting sqref="E99:E110">
    <cfRule type="expression" dxfId="675" priority="407">
      <formula>$B99=""</formula>
    </cfRule>
  </conditionalFormatting>
  <conditionalFormatting sqref="E114:E125">
    <cfRule type="expression" dxfId="674" priority="405">
      <formula>$B114=""</formula>
    </cfRule>
  </conditionalFormatting>
  <conditionalFormatting sqref="E129:E140">
    <cfRule type="expression" dxfId="673" priority="381">
      <formula>$B129=""</formula>
    </cfRule>
  </conditionalFormatting>
  <conditionalFormatting sqref="E144:E155">
    <cfRule type="expression" dxfId="672" priority="529">
      <formula>$B144=""</formula>
    </cfRule>
  </conditionalFormatting>
  <conditionalFormatting sqref="E49:H49">
    <cfRule type="cellIs" dxfId="671" priority="592" operator="equal">
      <formula>0</formula>
    </cfRule>
  </conditionalFormatting>
  <conditionalFormatting sqref="F54:F156">
    <cfRule type="cellIs" dxfId="670" priority="533" operator="equal">
      <formula>0</formula>
    </cfRule>
  </conditionalFormatting>
  <conditionalFormatting sqref="G54:H65">
    <cfRule type="expression" dxfId="669" priority="447">
      <formula>$B54=""</formula>
    </cfRule>
  </conditionalFormatting>
  <conditionalFormatting sqref="G69:H80">
    <cfRule type="expression" dxfId="668" priority="437">
      <formula>$B69=""</formula>
    </cfRule>
  </conditionalFormatting>
  <conditionalFormatting sqref="G84:H95">
    <cfRule type="expression" dxfId="667" priority="435">
      <formula>$B84=""</formula>
    </cfRule>
  </conditionalFormatting>
  <conditionalFormatting sqref="G99:H110">
    <cfRule type="expression" dxfId="666" priority="409">
      <formula>$B99=""</formula>
    </cfRule>
  </conditionalFormatting>
  <conditionalFormatting sqref="G114:H125">
    <cfRule type="expression" dxfId="665" priority="379">
      <formula>$B114=""</formula>
    </cfRule>
  </conditionalFormatting>
  <conditionalFormatting sqref="G129:H140">
    <cfRule type="expression" dxfId="664" priority="386">
      <formula>$B129=""</formula>
    </cfRule>
  </conditionalFormatting>
  <conditionalFormatting sqref="G144:H155">
    <cfRule type="expression" dxfId="663" priority="527">
      <formula>$B144=""</formula>
    </cfRule>
  </conditionalFormatting>
  <conditionalFormatting sqref="H20">
    <cfRule type="cellIs" dxfId="662" priority="212" operator="notEqual">
      <formula>0</formula>
    </cfRule>
  </conditionalFormatting>
  <conditionalFormatting sqref="H22 H24 H26 H28">
    <cfRule type="cellIs" dxfId="661" priority="213" operator="notEqual">
      <formula>0</formula>
    </cfRule>
  </conditionalFormatting>
  <conditionalFormatting sqref="H35">
    <cfRule type="cellIs" dxfId="660" priority="224" operator="equal">
      <formula>0</formula>
    </cfRule>
  </conditionalFormatting>
  <conditionalFormatting sqref="H37 H39 H41 H43 H45 H47">
    <cfRule type="cellIs" dxfId="659" priority="216" operator="equal">
      <formula>0</formula>
    </cfRule>
  </conditionalFormatting>
  <conditionalFormatting sqref="H37">
    <cfRule type="cellIs" dxfId="658" priority="223" operator="equal">
      <formula>0</formula>
    </cfRule>
  </conditionalFormatting>
  <conditionalFormatting sqref="H39">
    <cfRule type="cellIs" dxfId="657" priority="222" operator="equal">
      <formula>0</formula>
    </cfRule>
  </conditionalFormatting>
  <conditionalFormatting sqref="H41">
    <cfRule type="cellIs" dxfId="656" priority="221" operator="equal">
      <formula>0</formula>
    </cfRule>
  </conditionalFormatting>
  <conditionalFormatting sqref="H43">
    <cfRule type="cellIs" dxfId="655" priority="220" operator="equal">
      <formula>0</formula>
    </cfRule>
  </conditionalFormatting>
  <conditionalFormatting sqref="H45 H47">
    <cfRule type="cellIs" dxfId="654" priority="219" operator="equal">
      <formula>0</formula>
    </cfRule>
  </conditionalFormatting>
  <conditionalFormatting sqref="H68">
    <cfRule type="cellIs" dxfId="653" priority="577" operator="equal">
      <formula>0</formula>
    </cfRule>
  </conditionalFormatting>
  <conditionalFormatting sqref="H83">
    <cfRule type="cellIs" dxfId="652" priority="576" operator="equal">
      <formula>0</formula>
    </cfRule>
  </conditionalFormatting>
  <conditionalFormatting sqref="H98">
    <cfRule type="cellIs" dxfId="651" priority="575" operator="equal">
      <formula>0</formula>
    </cfRule>
  </conditionalFormatting>
  <conditionalFormatting sqref="H113">
    <cfRule type="cellIs" dxfId="650" priority="574" operator="equal">
      <formula>0</formula>
    </cfRule>
  </conditionalFormatting>
  <conditionalFormatting sqref="H128">
    <cfRule type="cellIs" dxfId="649" priority="573" operator="equal">
      <formula>0</formula>
    </cfRule>
  </conditionalFormatting>
  <conditionalFormatting sqref="H143">
    <cfRule type="cellIs" dxfId="648" priority="572" operator="equal">
      <formula>0</formula>
    </cfRule>
  </conditionalFormatting>
  <conditionalFormatting sqref="I54:I66">
    <cfRule type="cellIs" dxfId="647" priority="583" operator="equal">
      <formula>0</formula>
    </cfRule>
  </conditionalFormatting>
  <conditionalFormatting sqref="I69:I81">
    <cfRule type="cellIs" dxfId="646" priority="566" operator="equal">
      <formula>0</formula>
    </cfRule>
  </conditionalFormatting>
  <conditionalFormatting sqref="I84:I96">
    <cfRule type="cellIs" dxfId="645" priority="560" operator="equal">
      <formula>0</formula>
    </cfRule>
  </conditionalFormatting>
  <conditionalFormatting sqref="I99:I111">
    <cfRule type="cellIs" dxfId="644" priority="554" operator="equal">
      <formula>0</formula>
    </cfRule>
  </conditionalFormatting>
  <conditionalFormatting sqref="I114:I126">
    <cfRule type="cellIs" dxfId="643" priority="548" operator="equal">
      <formula>0</formula>
    </cfRule>
  </conditionalFormatting>
  <conditionalFormatting sqref="I129:I141">
    <cfRule type="cellIs" dxfId="642" priority="542" operator="equal">
      <formula>0</formula>
    </cfRule>
  </conditionalFormatting>
  <conditionalFormatting sqref="I144:I156">
    <cfRule type="cellIs" dxfId="641" priority="530" operator="equal">
      <formula>0</formula>
    </cfRule>
  </conditionalFormatting>
  <conditionalFormatting sqref="I49:J49">
    <cfRule type="cellIs" dxfId="640" priority="593" operator="notEqual">
      <formula>0</formula>
    </cfRule>
  </conditionalFormatting>
  <conditionalFormatting sqref="I35:K48">
    <cfRule type="cellIs" dxfId="639" priority="7" operator="equal">
      <formula>0</formula>
    </cfRule>
  </conditionalFormatting>
  <conditionalFormatting sqref="J37:J48">
    <cfRule type="cellIs" dxfId="638" priority="258" operator="equal">
      <formula>0</formula>
    </cfRule>
  </conditionalFormatting>
  <conditionalFormatting sqref="J54:J65">
    <cfRule type="expression" dxfId="637" priority="375">
      <formula>$B54=""</formula>
    </cfRule>
  </conditionalFormatting>
  <conditionalFormatting sqref="J69:J80">
    <cfRule type="expression" dxfId="636" priority="441">
      <formula>$B69=""</formula>
    </cfRule>
  </conditionalFormatting>
  <conditionalFormatting sqref="J84:J95">
    <cfRule type="expression" dxfId="635" priority="439">
      <formula>$B84=""</formula>
    </cfRule>
  </conditionalFormatting>
  <conditionalFormatting sqref="J99:J110">
    <cfRule type="expression" dxfId="634" priority="411">
      <formula>$B99=""</formula>
    </cfRule>
  </conditionalFormatting>
  <conditionalFormatting sqref="J114:J125">
    <cfRule type="expression" dxfId="633" priority="377">
      <formula>$B114=""</formula>
    </cfRule>
  </conditionalFormatting>
  <conditionalFormatting sqref="J129:J140">
    <cfRule type="expression" dxfId="632" priority="376">
      <formula>$B129=""</formula>
    </cfRule>
  </conditionalFormatting>
  <conditionalFormatting sqref="J144:J155">
    <cfRule type="expression" dxfId="631" priority="526">
      <formula>$B144=""</formula>
    </cfRule>
  </conditionalFormatting>
  <conditionalFormatting sqref="K22:K28">
    <cfRule type="cellIs" dxfId="630" priority="363" operator="greaterThan">
      <formula>0</formula>
    </cfRule>
    <cfRule type="cellIs" dxfId="629" priority="362" operator="lessThan">
      <formula>0</formula>
    </cfRule>
  </conditionalFormatting>
  <conditionalFormatting sqref="K22:K29">
    <cfRule type="cellIs" dxfId="628" priority="361" operator="lessThan">
      <formula>0</formula>
    </cfRule>
  </conditionalFormatting>
  <conditionalFormatting sqref="K30:K31">
    <cfRule type="cellIs" dxfId="627" priority="372" operator="notEqual">
      <formula>0</formula>
    </cfRule>
  </conditionalFormatting>
  <conditionalFormatting sqref="L35:L48">
    <cfRule type="cellIs" dxfId="626" priority="289" operator="greaterThan">
      <formula>0</formula>
    </cfRule>
    <cfRule type="expression" dxfId="625" priority="291">
      <formula>0</formula>
    </cfRule>
    <cfRule type="cellIs" dxfId="624" priority="288" operator="lessThan">
      <formula>0</formula>
    </cfRule>
  </conditionalFormatting>
  <conditionalFormatting sqref="M35:M48">
    <cfRule type="expression" dxfId="623" priority="310">
      <formula>$L35&lt;0</formula>
    </cfRule>
  </conditionalFormatting>
  <conditionalFormatting sqref="M35:N48">
    <cfRule type="cellIs" dxfId="622" priority="255" operator="equal">
      <formula>0</formula>
    </cfRule>
  </conditionalFormatting>
  <conditionalFormatting sqref="O54:O66">
    <cfRule type="expression" dxfId="621" priority="469">
      <formula>$D$54=0</formula>
    </cfRule>
  </conditionalFormatting>
  <conditionalFormatting sqref="O55:O65">
    <cfRule type="cellIs" dxfId="620" priority="487" operator="equal">
      <formula>0</formula>
    </cfRule>
  </conditionalFormatting>
  <conditionalFormatting sqref="O69:O81">
    <cfRule type="expression" dxfId="619" priority="468">
      <formula>$D$54=0</formula>
    </cfRule>
  </conditionalFormatting>
  <conditionalFormatting sqref="O70:O80">
    <cfRule type="cellIs" dxfId="618" priority="467" operator="equal">
      <formula>0</formula>
    </cfRule>
  </conditionalFormatting>
  <conditionalFormatting sqref="O84:O96">
    <cfRule type="expression" dxfId="617" priority="466">
      <formula>$D$54=0</formula>
    </cfRule>
  </conditionalFormatting>
  <conditionalFormatting sqref="O85:O95">
    <cfRule type="cellIs" dxfId="616" priority="465" operator="equal">
      <formula>0</formula>
    </cfRule>
  </conditionalFormatting>
  <conditionalFormatting sqref="O99:O111">
    <cfRule type="expression" dxfId="615" priority="464">
      <formula>$D$54=0</formula>
    </cfRule>
  </conditionalFormatting>
  <conditionalFormatting sqref="O100:O110">
    <cfRule type="cellIs" dxfId="614" priority="463" operator="equal">
      <formula>0</formula>
    </cfRule>
  </conditionalFormatting>
  <conditionalFormatting sqref="O114:O126">
    <cfRule type="expression" dxfId="613" priority="462">
      <formula>$D$54=0</formula>
    </cfRule>
  </conditionalFormatting>
  <conditionalFormatting sqref="O115:O125">
    <cfRule type="cellIs" dxfId="612" priority="461" operator="equal">
      <formula>0</formula>
    </cfRule>
  </conditionalFormatting>
  <conditionalFormatting sqref="O129:O141">
    <cfRule type="expression" dxfId="611" priority="460">
      <formula>$D$54=0</formula>
    </cfRule>
  </conditionalFormatting>
  <conditionalFormatting sqref="O130:O140">
    <cfRule type="cellIs" dxfId="610" priority="459" operator="equal">
      <formula>0</formula>
    </cfRule>
  </conditionalFormatting>
  <conditionalFormatting sqref="O144:O156">
    <cfRule type="expression" dxfId="609" priority="458">
      <formula>$D$54=0</formula>
    </cfRule>
  </conditionalFormatting>
  <conditionalFormatting sqref="O145:O155">
    <cfRule type="cellIs" dxfId="608" priority="457" operator="equal">
      <formula>0</formula>
    </cfRule>
  </conditionalFormatting>
  <conditionalFormatting sqref="P5">
    <cfRule type="cellIs" dxfId="607" priority="524" operator="equal">
      <formula>0</formula>
    </cfRule>
  </conditionalFormatting>
  <conditionalFormatting sqref="P10:T13">
    <cfRule type="cellIs" dxfId="599" priority="525" operator="equal">
      <formula>0</formula>
    </cfRule>
  </conditionalFormatting>
  <conditionalFormatting sqref="P5:AD13">
    <cfRule type="cellIs" dxfId="598" priority="523" operator="equal">
      <formula>0</formula>
    </cfRule>
  </conditionalFormatting>
  <conditionalFormatting sqref="P20:AE28">
    <cfRule type="cellIs" dxfId="597" priority="214" operator="equal">
      <formula>0</formula>
    </cfRule>
  </conditionalFormatting>
  <conditionalFormatting sqref="P66:AE67 P68:U68 P81:AE82 P83:U83 P96:AE97 P98:U98 P111:AE112 P113:U113 P126:AE127 P128:U128 P141:AE142 P143:U143 P156:AE157">
    <cfRule type="cellIs" dxfId="596" priority="472" operator="equal">
      <formula>0</formula>
    </cfRule>
  </conditionalFormatting>
  <conditionalFormatting sqref="Q35:Q48">
    <cfRule type="cellIs" dxfId="595" priority="343" operator="equal">
      <formula>0</formula>
    </cfRule>
  </conditionalFormatting>
  <conditionalFormatting sqref="W35:Y48">
    <cfRule type="cellIs" dxfId="580" priority="345" operator="equal">
      <formula>0</formula>
    </cfRule>
  </conditionalFormatting>
  <conditionalFormatting sqref="W68:AE68 AE69:AE80 W83:AE83 AE84:AE95 W98:AE98 AE99:AE110 W113:AE113 AE114:AE125 W128:AE128 AE129:AE140 W143:AE143 AE144:AE155">
    <cfRule type="cellIs" dxfId="579" priority="470" operator="equal">
      <formula>0</formula>
    </cfRule>
  </conditionalFormatting>
  <conditionalFormatting sqref="Y35:Y48">
    <cfRule type="cellIs" dxfId="576" priority="347" operator="lessThan">
      <formula>0</formula>
    </cfRule>
    <cfRule type="cellIs" dxfId="575" priority="346" operator="greaterThan">
      <formula>0</formula>
    </cfRule>
  </conditionalFormatting>
  <conditionalFormatting sqref="AE5:AE13 AE54:AE65">
    <cfRule type="cellIs" dxfId="562" priority="601" operator="equal">
      <formula>0</formula>
    </cfRule>
  </conditionalFormatting>
  <conditionalFormatting sqref="AE15 C54:C65 C99:C110 C114:C125 C129:C140 C144:C155 G157:G192">
    <cfRule type="cellIs" dxfId="561" priority="602" operator="equal">
      <formula>0</formula>
    </cfRule>
  </conditionalFormatting>
  <conditionalFormatting sqref="AF20:AF28">
    <cfRule type="cellIs" dxfId="560" priority="3" operator="equal">
      <formula>0</formula>
    </cfRule>
  </conditionalFormatting>
  <conditionalFormatting sqref="AF21 AF23 AF25 AF27">
    <cfRule type="cellIs" dxfId="559" priority="6" operator="equal">
      <formula>0</formula>
    </cfRule>
  </conditionalFormatting>
  <conditionalFormatting sqref="AG5:AG13">
    <cfRule type="cellIs" dxfId="558" priority="373" operator="equal">
      <formula>0</formula>
    </cfRule>
    <cfRule type="cellIs" dxfId="557" priority="374" operator="equal">
      <formula>0</formula>
    </cfRule>
  </conditionalFormatting>
  <conditionalFormatting sqref="AG20:AG27">
    <cfRule type="cellIs" dxfId="556" priority="2" operator="equal">
      <formula>"""adjustment needed"""</formula>
    </cfRule>
    <cfRule type="cellIs" dxfId="555" priority="1" operator="equal">
      <formula>"adjustment needed"</formula>
    </cfRule>
  </conditionalFormatting>
  <dataValidations count="1">
    <dataValidation type="list" allowBlank="1" showInputMessage="1" showErrorMessage="1" sqref="D13:D14" xr:uid="{0046006E-00DB-44EB-8394-00FA00BD000A}">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D4003C-0097-42FA-9BBA-0001006C00AF}">
            <xm:f>'Basic project data'!$C$7</xm:f>
            <x14:dxf>
              <font>
                <color rgb="FFF2F2F2"/>
              </font>
            </x14:dxf>
          </x14:cfRule>
          <xm:sqref>C69:C80</xm:sqref>
        </x14:conditionalFormatting>
        <x14:conditionalFormatting xmlns:xm="http://schemas.microsoft.com/office/excel/2006/main">
          <x14:cfRule type="cellIs" priority="514" operator="greaterThan" id="{0028001B-0003-41B0-BA2E-002C0029003D}">
            <xm:f>'Basic project data'!$C$7</xm:f>
            <x14:dxf>
              <font>
                <color rgb="FFF2F2F2"/>
              </font>
            </x14:dxf>
          </x14:cfRule>
          <xm:sqref>C84:C95</xm:sqref>
        </x14:conditionalFormatting>
        <x14:conditionalFormatting xmlns:xm="http://schemas.microsoft.com/office/excel/2006/main">
          <x14:cfRule type="expression" priority="419" id="{00FE00D7-0060-4A90-B2ED-006F00D40020}">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BE004F-007D-4A0E-980A-00E000760060}">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2400B8-0038-45E7-B5A6-00FC005000E9}">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080039-0084-4CE7-9007-006800E40061}">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6A00E7-00A0-4709-AC8F-00C900A90058}">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2E00E3-009E-4444-B16E-004F00C70016}">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7800FB-00CA-4C17-90C6-001200DF00E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3F009E-00C2-41E7-B800-0089006300AE}">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1D00DF-000F-4307-99D3-00280067006B}">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BC0048-0025-48CD-89D0-0042002E00D6}">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D30093-008D-4324-B9FE-0092005A0004}">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4A0018-0007-40DF-B279-0069001C00F1}">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250092-009E-4F4F-B42C-00BF0040006E}">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FF0056-0088-44FA-B8B6-003F00D500CD}">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6700DA-00AE-4676-978E-001A00E800E2}">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B800F4-0057-404A-BAB8-003F004300CA}">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1F000B-00BF-4252-95BC-002D00B30097}">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B5008E-000F-46D3-923B-00B9004B0094}">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2100D4-0096-4656-A2E9-00BC00A800F7}">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0300DB-00BE-4B6B-86E6-00CA001400D9}">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5C00E3-00F5-41C8-AEB7-00E90008007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A200C8-0079-4BAB-8C14-00EB009C0040}">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F50099-00E4-481B-95EB-001000850022}">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940067-00F4-4E22-8379-0018006400F8}">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850021-003B-4445-9856-0058005000FC}">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A80025-0061-4A86-B68D-0098000C00D7}">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1200F6-00BA-4619-A554-0020003500E6}">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FF00D5-00DD-4303-8914-0076000F001E}">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4000F8-00E5-4969-8479-00C4002D002D}">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D8001F-00E8-4EF2-AD17-00C3009100F1}">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180048-00D0-41FA-A535-00D90040001D}">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C900E1-002D-409B-95BE-005800BE00DF}">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7C0004-0034-448A-A489-003C00A5005B}">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CC008F-0013-42AF-AC94-00F300C700C5}">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180065-004B-4139-A1E0-000300690053}">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C00-000000000000}">
          <x14:formula1>
            <xm:f>'Overview reports'!$A$6:$A$10</xm:f>
          </x14:formula1>
          <xm:sqref>H1</xm:sqref>
        </x14:dataValidation>
        <x14:dataValidation type="list" allowBlank="1" showInputMessage="1" showErrorMessage="1" xr:uid="{00000000-0002-0000-0C00-000001000000}">
          <x14:formula1>
            <xm:f>'Drop-down Liste'!$B$2:$B$3</xm:f>
          </x14:formula1>
          <xm:sqref>D11:D12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86"/>
  <sheetViews>
    <sheetView showGridLines="0" topLeftCell="L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554" priority="336" operator="equal">
      <formula>0</formula>
    </cfRule>
  </conditionalFormatting>
  <conditionalFormatting sqref="B37 B39 B41 B43">
    <cfRule type="cellIs" dxfId="553" priority="338" operator="equal">
      <formula>0</formula>
    </cfRule>
  </conditionalFormatting>
  <conditionalFormatting sqref="B45 B47">
    <cfRule type="cellIs" dxfId="552" priority="323" operator="equal">
      <formula>0</formula>
    </cfRule>
  </conditionalFormatting>
  <conditionalFormatting sqref="B54:B65 B99:B110 B114:B125 B128:B140 B144:B155">
    <cfRule type="cellIs" dxfId="551" priority="588" operator="equal">
      <formula>"P4"</formula>
    </cfRule>
    <cfRule type="cellIs" dxfId="550" priority="591" operator="equal">
      <formula>"P1"</formula>
    </cfRule>
    <cfRule type="cellIs" dxfId="549" priority="590" operator="equal">
      <formula>"P2"</formula>
    </cfRule>
    <cfRule type="cellIs" dxfId="548" priority="589" operator="equal">
      <formula>"P3"</formula>
    </cfRule>
  </conditionalFormatting>
  <conditionalFormatting sqref="B54:B65 B99:B110 B114:B125 B129:B140 B144:B155">
    <cfRule type="cellIs" dxfId="547" priority="587" operator="equal">
      <formula>"P5"</formula>
    </cfRule>
  </conditionalFormatting>
  <conditionalFormatting sqref="B69:B80">
    <cfRule type="cellIs" dxfId="546" priority="504" operator="equal">
      <formula>"P4"</formula>
    </cfRule>
    <cfRule type="cellIs" dxfId="545" priority="503" operator="equal">
      <formula>"P5"</formula>
    </cfRule>
    <cfRule type="cellIs" dxfId="544" priority="507" operator="equal">
      <formula>"P1"</formula>
    </cfRule>
    <cfRule type="cellIs" dxfId="543" priority="506" operator="equal">
      <formula>"P2"</formula>
    </cfRule>
    <cfRule type="cellIs" dxfId="542" priority="505" operator="equal">
      <formula>"P3"</formula>
    </cfRule>
  </conditionalFormatting>
  <conditionalFormatting sqref="B84:B95">
    <cfRule type="cellIs" dxfId="541" priority="512" operator="equal">
      <formula>"P2"</formula>
    </cfRule>
    <cfRule type="cellIs" dxfId="540" priority="511" operator="equal">
      <formula>"P3"</formula>
    </cfRule>
    <cfRule type="cellIs" dxfId="539" priority="509" operator="equal">
      <formula>"P5"</formula>
    </cfRule>
    <cfRule type="cellIs" dxfId="538" priority="510" operator="equal">
      <formula>"P4"</formula>
    </cfRule>
    <cfRule type="cellIs" dxfId="537" priority="513" operator="equal">
      <formula>"P1"</formula>
    </cfRule>
  </conditionalFormatting>
  <conditionalFormatting sqref="B35:J48">
    <cfRule type="cellIs" dxfId="536" priority="218" operator="equal">
      <formula>0</formula>
    </cfRule>
  </conditionalFormatting>
  <conditionalFormatting sqref="B34:M34">
    <cfRule type="cellIs" dxfId="535" priority="339" operator="equal">
      <formula>0</formula>
    </cfRule>
  </conditionalFormatting>
  <conditionalFormatting sqref="C34">
    <cfRule type="cellIs" dxfId="534" priority="342" operator="equal">
      <formula>"P5"</formula>
    </cfRule>
  </conditionalFormatting>
  <conditionalFormatting sqref="C35:C36">
    <cfRule type="cellIs" dxfId="533" priority="324" operator="equal">
      <formula>"P5"</formula>
    </cfRule>
  </conditionalFormatting>
  <conditionalFormatting sqref="C35:C44">
    <cfRule type="cellIs" dxfId="532" priority="337" operator="equal">
      <formula>0</formula>
    </cfRule>
    <cfRule type="cellIs" dxfId="531" priority="335" operator="equal">
      <formula>"P1"</formula>
    </cfRule>
    <cfRule type="cellIs" dxfId="530" priority="329" operator="equal">
      <formula>0</formula>
    </cfRule>
    <cfRule type="cellIs" dxfId="529" priority="330" operator="equal">
      <formula>"P5"</formula>
    </cfRule>
  </conditionalFormatting>
  <conditionalFormatting sqref="C35:C48">
    <cfRule type="cellIs" dxfId="528" priority="312" operator="equal">
      <formula>"P4"</formula>
    </cfRule>
    <cfRule type="cellIs" dxfId="527" priority="313" operator="equal">
      <formula>"P3"</formula>
    </cfRule>
    <cfRule type="cellIs" dxfId="526" priority="314" operator="equal">
      <formula>"P2"</formula>
    </cfRule>
    <cfRule type="cellIs" dxfId="525" priority="321" operator="equal">
      <formula>"P1"</formula>
    </cfRule>
  </conditionalFormatting>
  <conditionalFormatting sqref="C45:C48">
    <cfRule type="cellIs" dxfId="524" priority="322" operator="equal">
      <formula>0</formula>
    </cfRule>
    <cfRule type="cellIs" dxfId="523" priority="315" operator="equal">
      <formula>"P1"</formula>
    </cfRule>
    <cfRule type="cellIs" dxfId="522" priority="316" operator="equal">
      <formula>0</formula>
    </cfRule>
    <cfRule type="cellIs" dxfId="521" priority="317" operator="equal">
      <formula>"P5"</formula>
    </cfRule>
  </conditionalFormatting>
  <conditionalFormatting sqref="C69:C80">
    <cfRule type="cellIs" dxfId="520" priority="522" operator="equal">
      <formula>0</formula>
    </cfRule>
  </conditionalFormatting>
  <conditionalFormatting sqref="C84:C95">
    <cfRule type="cellIs" dxfId="517" priority="515" operator="equal">
      <formula>0</formula>
    </cfRule>
  </conditionalFormatting>
  <conditionalFormatting sqref="D54:D66">
    <cfRule type="expression" dxfId="516" priority="502">
      <formula>$D$54=0</formula>
    </cfRule>
  </conditionalFormatting>
  <conditionalFormatting sqref="D55:D65">
    <cfRule type="cellIs" dxfId="515" priority="501" operator="equal">
      <formula>0</formula>
    </cfRule>
  </conditionalFormatting>
  <conditionalFormatting sqref="D69:D81">
    <cfRule type="expression" dxfId="514" priority="500">
      <formula>$D$54=0</formula>
    </cfRule>
  </conditionalFormatting>
  <conditionalFormatting sqref="D70:D80">
    <cfRule type="cellIs" dxfId="513" priority="499" operator="equal">
      <formula>0</formula>
    </cfRule>
  </conditionalFormatting>
  <conditionalFormatting sqref="D84:D96">
    <cfRule type="expression" dxfId="512" priority="498">
      <formula>$D$54=0</formula>
    </cfRule>
  </conditionalFormatting>
  <conditionalFormatting sqref="D85:D95">
    <cfRule type="cellIs" dxfId="511" priority="497" operator="equal">
      <formula>0</formula>
    </cfRule>
  </conditionalFormatting>
  <conditionalFormatting sqref="D99:D111">
    <cfRule type="expression" dxfId="510" priority="496">
      <formula>$D$54=0</formula>
    </cfRule>
  </conditionalFormatting>
  <conditionalFormatting sqref="D100:D110">
    <cfRule type="cellIs" dxfId="509" priority="495" operator="equal">
      <formula>0</formula>
    </cfRule>
  </conditionalFormatting>
  <conditionalFormatting sqref="D114:D126">
    <cfRule type="expression" dxfId="508" priority="494">
      <formula>$D$54=0</formula>
    </cfRule>
  </conditionalFormatting>
  <conditionalFormatting sqref="D115:D125">
    <cfRule type="cellIs" dxfId="507" priority="493" operator="equal">
      <formula>0</formula>
    </cfRule>
  </conditionalFormatting>
  <conditionalFormatting sqref="D129:D141">
    <cfRule type="expression" dxfId="506" priority="492">
      <formula>$D$54=0</formula>
    </cfRule>
  </conditionalFormatting>
  <conditionalFormatting sqref="D130:D140">
    <cfRule type="cellIs" dxfId="505" priority="491" operator="equal">
      <formula>0</formula>
    </cfRule>
  </conditionalFormatting>
  <conditionalFormatting sqref="D144:D156">
    <cfRule type="expression" dxfId="504" priority="490">
      <formula>$D$54=0</formula>
    </cfRule>
  </conditionalFormatting>
  <conditionalFormatting sqref="D145:D155">
    <cfRule type="cellIs" dxfId="503" priority="489" operator="equal">
      <formula>0</formula>
    </cfRule>
  </conditionalFormatting>
  <conditionalFormatting sqref="D35:M48">
    <cfRule type="cellIs" dxfId="502" priority="97" operator="equal">
      <formula>0</formula>
    </cfRule>
  </conditionalFormatting>
  <conditionalFormatting sqref="E31 H31">
    <cfRule type="cellIs" dxfId="501" priority="364" operator="equal">
      <formula>"P5"</formula>
    </cfRule>
  </conditionalFormatting>
  <conditionalFormatting sqref="E35">
    <cfRule type="cellIs" dxfId="500" priority="230" operator="equal">
      <formula>0</formula>
    </cfRule>
  </conditionalFormatting>
  <conditionalFormatting sqref="E37 E39 E41 E43 E45 E47">
    <cfRule type="cellIs" dxfId="499" priority="217" operator="equal">
      <formula>0</formula>
    </cfRule>
  </conditionalFormatting>
  <conditionalFormatting sqref="E37">
    <cfRule type="cellIs" dxfId="498" priority="229" operator="equal">
      <formula>0</formula>
    </cfRule>
  </conditionalFormatting>
  <conditionalFormatting sqref="E39">
    <cfRule type="cellIs" dxfId="497" priority="228" operator="equal">
      <formula>0</formula>
    </cfRule>
  </conditionalFormatting>
  <conditionalFormatting sqref="E41">
    <cfRule type="cellIs" dxfId="496" priority="227" operator="equal">
      <formula>0</formula>
    </cfRule>
  </conditionalFormatting>
  <conditionalFormatting sqref="E43">
    <cfRule type="cellIs" dxfId="495" priority="226" operator="equal">
      <formula>0</formula>
    </cfRule>
  </conditionalFormatting>
  <conditionalFormatting sqref="E45 E47">
    <cfRule type="cellIs" dxfId="494" priority="225" operator="equal">
      <formula>0</formula>
    </cfRule>
  </conditionalFormatting>
  <conditionalFormatting sqref="E54:E65">
    <cfRule type="expression" dxfId="493" priority="456">
      <formula>$B54=""</formula>
    </cfRule>
  </conditionalFormatting>
  <conditionalFormatting sqref="E69:E80">
    <cfRule type="expression" dxfId="492" priority="445">
      <formula>$B69=""</formula>
    </cfRule>
  </conditionalFormatting>
  <conditionalFormatting sqref="E84:E95">
    <cfRule type="expression" dxfId="491" priority="443">
      <formula>$B84=""</formula>
    </cfRule>
  </conditionalFormatting>
  <conditionalFormatting sqref="E99:E110">
    <cfRule type="expression" dxfId="490" priority="407">
      <formula>$B99=""</formula>
    </cfRule>
  </conditionalFormatting>
  <conditionalFormatting sqref="E114:E125">
    <cfRule type="expression" dxfId="489" priority="405">
      <formula>$B114=""</formula>
    </cfRule>
  </conditionalFormatting>
  <conditionalFormatting sqref="E129:E140">
    <cfRule type="expression" dxfId="488" priority="381">
      <formula>$B129=""</formula>
    </cfRule>
  </conditionalFormatting>
  <conditionalFormatting sqref="E144:E155">
    <cfRule type="expression" dxfId="487" priority="529">
      <formula>$B144=""</formula>
    </cfRule>
  </conditionalFormatting>
  <conditionalFormatting sqref="E49:H49">
    <cfRule type="cellIs" dxfId="486" priority="592" operator="equal">
      <formula>0</formula>
    </cfRule>
  </conditionalFormatting>
  <conditionalFormatting sqref="F54:F156">
    <cfRule type="cellIs" dxfId="485" priority="533" operator="equal">
      <formula>0</formula>
    </cfRule>
  </conditionalFormatting>
  <conditionalFormatting sqref="G54:H65">
    <cfRule type="expression" dxfId="484" priority="447">
      <formula>$B54=""</formula>
    </cfRule>
  </conditionalFormatting>
  <conditionalFormatting sqref="G69:H80">
    <cfRule type="expression" dxfId="483" priority="437">
      <formula>$B69=""</formula>
    </cfRule>
  </conditionalFormatting>
  <conditionalFormatting sqref="G84:H95">
    <cfRule type="expression" dxfId="482" priority="435">
      <formula>$B84=""</formula>
    </cfRule>
  </conditionalFormatting>
  <conditionalFormatting sqref="G99:H110">
    <cfRule type="expression" dxfId="481" priority="409">
      <formula>$B99=""</formula>
    </cfRule>
  </conditionalFormatting>
  <conditionalFormatting sqref="G114:H125">
    <cfRule type="expression" dxfId="480" priority="379">
      <formula>$B114=""</formula>
    </cfRule>
  </conditionalFormatting>
  <conditionalFormatting sqref="G129:H140">
    <cfRule type="expression" dxfId="479" priority="386">
      <formula>$B129=""</formula>
    </cfRule>
  </conditionalFormatting>
  <conditionalFormatting sqref="G144:H155">
    <cfRule type="expression" dxfId="478" priority="527">
      <formula>$B144=""</formula>
    </cfRule>
  </conditionalFormatting>
  <conditionalFormatting sqref="H20">
    <cfRule type="cellIs" dxfId="477" priority="212" operator="notEqual">
      <formula>0</formula>
    </cfRule>
  </conditionalFormatting>
  <conditionalFormatting sqref="H22 H24 H26 H28">
    <cfRule type="cellIs" dxfId="476" priority="213" operator="notEqual">
      <formula>0</formula>
    </cfRule>
  </conditionalFormatting>
  <conditionalFormatting sqref="H35">
    <cfRule type="cellIs" dxfId="475" priority="224" operator="equal">
      <formula>0</formula>
    </cfRule>
  </conditionalFormatting>
  <conditionalFormatting sqref="H37 H39 H41 H43 H45 H47">
    <cfRule type="cellIs" dxfId="474" priority="216" operator="equal">
      <formula>0</formula>
    </cfRule>
  </conditionalFormatting>
  <conditionalFormatting sqref="H37">
    <cfRule type="cellIs" dxfId="473" priority="223" operator="equal">
      <formula>0</formula>
    </cfRule>
  </conditionalFormatting>
  <conditionalFormatting sqref="H39">
    <cfRule type="cellIs" dxfId="472" priority="222" operator="equal">
      <formula>0</formula>
    </cfRule>
  </conditionalFormatting>
  <conditionalFormatting sqref="H41">
    <cfRule type="cellIs" dxfId="471" priority="221" operator="equal">
      <formula>0</formula>
    </cfRule>
  </conditionalFormatting>
  <conditionalFormatting sqref="H43">
    <cfRule type="cellIs" dxfId="470" priority="220" operator="equal">
      <formula>0</formula>
    </cfRule>
  </conditionalFormatting>
  <conditionalFormatting sqref="H45 H47">
    <cfRule type="cellIs" dxfId="469" priority="219" operator="equal">
      <formula>0</formula>
    </cfRule>
  </conditionalFormatting>
  <conditionalFormatting sqref="H68">
    <cfRule type="cellIs" dxfId="468" priority="577" operator="equal">
      <formula>0</formula>
    </cfRule>
  </conditionalFormatting>
  <conditionalFormatting sqref="H83">
    <cfRule type="cellIs" dxfId="467" priority="576" operator="equal">
      <formula>0</formula>
    </cfRule>
  </conditionalFormatting>
  <conditionalFormatting sqref="H98">
    <cfRule type="cellIs" dxfId="466" priority="575" operator="equal">
      <formula>0</formula>
    </cfRule>
  </conditionalFormatting>
  <conditionalFormatting sqref="H113">
    <cfRule type="cellIs" dxfId="465" priority="574" operator="equal">
      <formula>0</formula>
    </cfRule>
  </conditionalFormatting>
  <conditionalFormatting sqref="H128">
    <cfRule type="cellIs" dxfId="464" priority="573" operator="equal">
      <formula>0</formula>
    </cfRule>
  </conditionalFormatting>
  <conditionalFormatting sqref="H143">
    <cfRule type="cellIs" dxfId="463" priority="572" operator="equal">
      <formula>0</formula>
    </cfRule>
  </conditionalFormatting>
  <conditionalFormatting sqref="I54:I66">
    <cfRule type="cellIs" dxfId="462" priority="583" operator="equal">
      <formula>0</formula>
    </cfRule>
  </conditionalFormatting>
  <conditionalFormatting sqref="I69:I81">
    <cfRule type="cellIs" dxfId="461" priority="566" operator="equal">
      <formula>0</formula>
    </cfRule>
  </conditionalFormatting>
  <conditionalFormatting sqref="I84:I96">
    <cfRule type="cellIs" dxfId="460" priority="560" operator="equal">
      <formula>0</formula>
    </cfRule>
  </conditionalFormatting>
  <conditionalFormatting sqref="I99:I111">
    <cfRule type="cellIs" dxfId="459" priority="554" operator="equal">
      <formula>0</formula>
    </cfRule>
  </conditionalFormatting>
  <conditionalFormatting sqref="I114:I126">
    <cfRule type="cellIs" dxfId="458" priority="548" operator="equal">
      <formula>0</formula>
    </cfRule>
  </conditionalFormatting>
  <conditionalFormatting sqref="I129:I141">
    <cfRule type="cellIs" dxfId="457" priority="542" operator="equal">
      <formula>0</formula>
    </cfRule>
  </conditionalFormatting>
  <conditionalFormatting sqref="I144:I156">
    <cfRule type="cellIs" dxfId="456" priority="530" operator="equal">
      <formula>0</formula>
    </cfRule>
  </conditionalFormatting>
  <conditionalFormatting sqref="I49:J49">
    <cfRule type="cellIs" dxfId="455" priority="593" operator="notEqual">
      <formula>0</formula>
    </cfRule>
  </conditionalFormatting>
  <conditionalFormatting sqref="I35:K48">
    <cfRule type="cellIs" dxfId="454" priority="7" operator="equal">
      <formula>0</formula>
    </cfRule>
  </conditionalFormatting>
  <conditionalFormatting sqref="J37:J48">
    <cfRule type="cellIs" dxfId="453" priority="258" operator="equal">
      <formula>0</formula>
    </cfRule>
  </conditionalFormatting>
  <conditionalFormatting sqref="J54:J65">
    <cfRule type="expression" dxfId="452" priority="375">
      <formula>$B54=""</formula>
    </cfRule>
  </conditionalFormatting>
  <conditionalFormatting sqref="J69:J80">
    <cfRule type="expression" dxfId="451" priority="441">
      <formula>$B69=""</formula>
    </cfRule>
  </conditionalFormatting>
  <conditionalFormatting sqref="J84:J95">
    <cfRule type="expression" dxfId="450" priority="439">
      <formula>$B84=""</formula>
    </cfRule>
  </conditionalFormatting>
  <conditionalFormatting sqref="J99:J110">
    <cfRule type="expression" dxfId="449" priority="411">
      <formula>$B99=""</formula>
    </cfRule>
  </conditionalFormatting>
  <conditionalFormatting sqref="J114:J125">
    <cfRule type="expression" dxfId="448" priority="377">
      <formula>$B114=""</formula>
    </cfRule>
  </conditionalFormatting>
  <conditionalFormatting sqref="J129:J140">
    <cfRule type="expression" dxfId="447" priority="376">
      <formula>$B129=""</formula>
    </cfRule>
  </conditionalFormatting>
  <conditionalFormatting sqref="J144:J155">
    <cfRule type="expression" dxfId="446" priority="526">
      <formula>$B144=""</formula>
    </cfRule>
  </conditionalFormatting>
  <conditionalFormatting sqref="K22:K28">
    <cfRule type="cellIs" dxfId="445" priority="363" operator="greaterThan">
      <formula>0</formula>
    </cfRule>
    <cfRule type="cellIs" dxfId="444" priority="362" operator="lessThan">
      <formula>0</formula>
    </cfRule>
  </conditionalFormatting>
  <conditionalFormatting sqref="K22:K29">
    <cfRule type="cellIs" dxfId="443" priority="361" operator="lessThan">
      <formula>0</formula>
    </cfRule>
  </conditionalFormatting>
  <conditionalFormatting sqref="K30:K31">
    <cfRule type="cellIs" dxfId="442" priority="372" operator="notEqual">
      <formula>0</formula>
    </cfRule>
  </conditionalFormatting>
  <conditionalFormatting sqref="L35:L48">
    <cfRule type="cellIs" dxfId="441" priority="289" operator="greaterThan">
      <formula>0</formula>
    </cfRule>
    <cfRule type="expression" dxfId="440" priority="291">
      <formula>0</formula>
    </cfRule>
    <cfRule type="cellIs" dxfId="439" priority="288" operator="lessThan">
      <formula>0</formula>
    </cfRule>
  </conditionalFormatting>
  <conditionalFormatting sqref="M35:M48">
    <cfRule type="expression" dxfId="438" priority="310">
      <formula>$L35&lt;0</formula>
    </cfRule>
  </conditionalFormatting>
  <conditionalFormatting sqref="M35:N48">
    <cfRule type="cellIs" dxfId="437" priority="255" operator="equal">
      <formula>0</formula>
    </cfRule>
  </conditionalFormatting>
  <conditionalFormatting sqref="O54:O66">
    <cfRule type="expression" dxfId="436" priority="469">
      <formula>$D$54=0</formula>
    </cfRule>
  </conditionalFormatting>
  <conditionalFormatting sqref="O55:O65">
    <cfRule type="cellIs" dxfId="435" priority="487" operator="equal">
      <formula>0</formula>
    </cfRule>
  </conditionalFormatting>
  <conditionalFormatting sqref="O69:O81">
    <cfRule type="expression" dxfId="434" priority="468">
      <formula>$D$54=0</formula>
    </cfRule>
  </conditionalFormatting>
  <conditionalFormatting sqref="O70:O80">
    <cfRule type="cellIs" dxfId="433" priority="467" operator="equal">
      <formula>0</formula>
    </cfRule>
  </conditionalFormatting>
  <conditionalFormatting sqref="O84:O96">
    <cfRule type="expression" dxfId="432" priority="466">
      <formula>$D$54=0</formula>
    </cfRule>
  </conditionalFormatting>
  <conditionalFormatting sqref="O85:O95">
    <cfRule type="cellIs" dxfId="431" priority="465" operator="equal">
      <formula>0</formula>
    </cfRule>
  </conditionalFormatting>
  <conditionalFormatting sqref="O99:O111">
    <cfRule type="expression" dxfId="430" priority="464">
      <formula>$D$54=0</formula>
    </cfRule>
  </conditionalFormatting>
  <conditionalFormatting sqref="O100:O110">
    <cfRule type="cellIs" dxfId="429" priority="463" operator="equal">
      <formula>0</formula>
    </cfRule>
  </conditionalFormatting>
  <conditionalFormatting sqref="O114:O126">
    <cfRule type="expression" dxfId="428" priority="462">
      <formula>$D$54=0</formula>
    </cfRule>
  </conditionalFormatting>
  <conditionalFormatting sqref="O115:O125">
    <cfRule type="cellIs" dxfId="427" priority="461" operator="equal">
      <formula>0</formula>
    </cfRule>
  </conditionalFormatting>
  <conditionalFormatting sqref="O129:O141">
    <cfRule type="expression" dxfId="426" priority="460">
      <formula>$D$54=0</formula>
    </cfRule>
  </conditionalFormatting>
  <conditionalFormatting sqref="O130:O140">
    <cfRule type="cellIs" dxfId="425" priority="459" operator="equal">
      <formula>0</formula>
    </cfRule>
  </conditionalFormatting>
  <conditionalFormatting sqref="O144:O156">
    <cfRule type="expression" dxfId="424" priority="458">
      <formula>$D$54=0</formula>
    </cfRule>
  </conditionalFormatting>
  <conditionalFormatting sqref="O145:O155">
    <cfRule type="cellIs" dxfId="423" priority="457" operator="equal">
      <formula>0</formula>
    </cfRule>
  </conditionalFormatting>
  <conditionalFormatting sqref="P5">
    <cfRule type="cellIs" dxfId="422" priority="524" operator="equal">
      <formula>0</formula>
    </cfRule>
  </conditionalFormatting>
  <conditionalFormatting sqref="P10:T13">
    <cfRule type="cellIs" dxfId="414" priority="525" operator="equal">
      <formula>0</formula>
    </cfRule>
  </conditionalFormatting>
  <conditionalFormatting sqref="P5:AD13">
    <cfRule type="cellIs" dxfId="413" priority="523" operator="equal">
      <formula>0</formula>
    </cfRule>
  </conditionalFormatting>
  <conditionalFormatting sqref="P20:AE28">
    <cfRule type="cellIs" dxfId="412" priority="214" operator="equal">
      <formula>0</formula>
    </cfRule>
  </conditionalFormatting>
  <conditionalFormatting sqref="P66:AE67 P68:U68 P81:AE82 P83:U83 P96:AE97 P98:U98 P111:AE112 P113:U113 P126:AE127 P128:U128 P141:AE142 P143:U143 P156:AE157">
    <cfRule type="cellIs" dxfId="411" priority="472" operator="equal">
      <formula>0</formula>
    </cfRule>
  </conditionalFormatting>
  <conditionalFormatting sqref="Q35:Q48">
    <cfRule type="cellIs" dxfId="410" priority="343" operator="equal">
      <formula>0</formula>
    </cfRule>
  </conditionalFormatting>
  <conditionalFormatting sqref="W35:Y48">
    <cfRule type="cellIs" dxfId="395" priority="345" operator="equal">
      <formula>0</formula>
    </cfRule>
  </conditionalFormatting>
  <conditionalFormatting sqref="W68:AE68 AE69:AE80 W83:AE83 AE84:AE95 W98:AE98 AE99:AE110 W113:AE113 AE114:AE125 W128:AE128 AE129:AE140 W143:AE143 AE144:AE155">
    <cfRule type="cellIs" dxfId="394" priority="470" operator="equal">
      <formula>0</formula>
    </cfRule>
  </conditionalFormatting>
  <conditionalFormatting sqref="Y35:Y48">
    <cfRule type="cellIs" dxfId="391" priority="347" operator="lessThan">
      <formula>0</formula>
    </cfRule>
    <cfRule type="cellIs" dxfId="390" priority="346" operator="greaterThan">
      <formula>0</formula>
    </cfRule>
  </conditionalFormatting>
  <conditionalFormatting sqref="AE5:AE13 AE54:AE65">
    <cfRule type="cellIs" dxfId="377" priority="601" operator="equal">
      <formula>0</formula>
    </cfRule>
  </conditionalFormatting>
  <conditionalFormatting sqref="AE15 C54:C65 C99:C110 C114:C125 C129:C140 C144:C155 G157:G192">
    <cfRule type="cellIs" dxfId="376" priority="602" operator="equal">
      <formula>0</formula>
    </cfRule>
  </conditionalFormatting>
  <conditionalFormatting sqref="AF20:AF28">
    <cfRule type="cellIs" dxfId="375" priority="3" operator="equal">
      <formula>0</formula>
    </cfRule>
  </conditionalFormatting>
  <conditionalFormatting sqref="AF21 AF23 AF25 AF27">
    <cfRule type="cellIs" dxfId="374" priority="6" operator="equal">
      <formula>0</formula>
    </cfRule>
  </conditionalFormatting>
  <conditionalFormatting sqref="AG5:AG13">
    <cfRule type="cellIs" dxfId="373" priority="373" operator="equal">
      <formula>0</formula>
    </cfRule>
    <cfRule type="cellIs" dxfId="372" priority="374" operator="equal">
      <formula>0</formula>
    </cfRule>
  </conditionalFormatting>
  <conditionalFormatting sqref="AG20:AG27">
    <cfRule type="cellIs" dxfId="371" priority="2" operator="equal">
      <formula>"""adjustment needed"""</formula>
    </cfRule>
    <cfRule type="cellIs" dxfId="370" priority="1" operator="equal">
      <formula>"adjustment needed"</formula>
    </cfRule>
  </conditionalFormatting>
  <dataValidations count="1">
    <dataValidation type="list" allowBlank="1" showInputMessage="1" showErrorMessage="1" sqref="D13:D14" xr:uid="{00840098-0003-49C3-AEAB-00BB004F0014}">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D0000C-00D0-43FA-98E1-007F0015004B}">
            <xm:f>'Basic project data'!$C$7</xm:f>
            <x14:dxf>
              <font>
                <color rgb="FFF2F2F2"/>
              </font>
            </x14:dxf>
          </x14:cfRule>
          <xm:sqref>C69:C80</xm:sqref>
        </x14:conditionalFormatting>
        <x14:conditionalFormatting xmlns:xm="http://schemas.microsoft.com/office/excel/2006/main">
          <x14:cfRule type="cellIs" priority="514" operator="greaterThan" id="{007A0025-0062-4E0D-9B89-00020072000A}">
            <xm:f>'Basic project data'!$C$7</xm:f>
            <x14:dxf>
              <font>
                <color rgb="FFF2F2F2"/>
              </font>
            </x14:dxf>
          </x14:cfRule>
          <xm:sqref>C84:C95</xm:sqref>
        </x14:conditionalFormatting>
        <x14:conditionalFormatting xmlns:xm="http://schemas.microsoft.com/office/excel/2006/main">
          <x14:cfRule type="expression" priority="419" id="{00F3006E-000A-4DAD-B9FC-004A00EB00E7}">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A50034-00A7-435A-A48D-00A8004E0078}">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8D0087-00EC-4383-B065-00DF00B300BC}">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D300E6-0025-42EC-9F19-0000008A005E}">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B200B0-0092-433A-95E1-002400300010}">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BC00DF-00D3-4D00-B9A7-009F005800E0}">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090097-00FB-4EAB-9EC4-007300BF0086}">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CC0045-005B-44BC-954E-007500970085}">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DC0078-003A-49FB-8905-00890069008B}">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72004F-00F6-43EB-AEFD-001600180092}">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420069-0013-46BD-87D8-007C00C200B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C50034-00F9-4339-ADC5-00B400DE00AB}">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8A0039-0003-46F7-83EB-008B00BD0062}">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FB0079-006B-4046-978D-001C0050001B}">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B3002E-00C4-4908-9B58-005B00F5002E}">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3D00A1-004F-48DB-8930-001B00E200A3}">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4B008E-00D4-4C30-B502-009A002C000C}">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440065-00CB-4F16-AF7E-005200AA0024}">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27007C-005D-4C84-8154-002F00C000C0}">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F30057-00A5-46E6-BE9C-00040097003F}">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EA004D-0085-43C6-875C-00F700F200D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2C0089-00B9-4B6B-817D-005400A0002F}">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560025-0071-4F16-8A80-00F500B90079}">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A000E2-00C8-48CE-A00A-007000290009}">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8E006A-00F0-4F5E-A829-00A200D900BA}">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F00027-005D-4C77-A38C-00D300BE0090}">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970082-0012-458E-86B5-00ED001C0016}">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7500AA-0069-4EBB-8415-008600F3003B}">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CD002F-005F-4E3D-927B-00F5004D0042}">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750084-00F0-475F-9328-00C80002001D}">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BF0031-0024-4C84-BB3C-00A20071000C}">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630047-0074-4521-BFBC-00C900B80017}">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B800CB-0033-4F9B-BC0B-0004003C00C1}">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90000B-00D0-4383-8CF5-004C00930036}">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E90085-005C-4DD1-A8E0-002A00AD0042}">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D00-000000000000}">
          <x14:formula1>
            <xm:f>'Overview reports'!$A$6:$A$10</xm:f>
          </x14:formula1>
          <xm:sqref>H1</xm:sqref>
        </x14:dataValidation>
        <x14:dataValidation type="list" allowBlank="1" showInputMessage="1" showErrorMessage="1" xr:uid="{00000000-0002-0000-0D00-000001000000}">
          <x14:formula1>
            <xm:f>'Drop-down Liste'!$B$2:$B$3</xm:f>
          </x14:formula1>
          <xm:sqref>D11:D12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186"/>
  <sheetViews>
    <sheetView showGridLines="0" topLeftCell="K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369" priority="336" operator="equal">
      <formula>0</formula>
    </cfRule>
  </conditionalFormatting>
  <conditionalFormatting sqref="B37 B39 B41 B43">
    <cfRule type="cellIs" dxfId="368" priority="338" operator="equal">
      <formula>0</formula>
    </cfRule>
  </conditionalFormatting>
  <conditionalFormatting sqref="B45 B47">
    <cfRule type="cellIs" dxfId="367" priority="323" operator="equal">
      <formula>0</formula>
    </cfRule>
  </conditionalFormatting>
  <conditionalFormatting sqref="B54:B65 B99:B110 B114:B125 B128:B140 B144:B155">
    <cfRule type="cellIs" dxfId="366" priority="588" operator="equal">
      <formula>"P4"</formula>
    </cfRule>
    <cfRule type="cellIs" dxfId="365" priority="591" operator="equal">
      <formula>"P1"</formula>
    </cfRule>
    <cfRule type="cellIs" dxfId="364" priority="590" operator="equal">
      <formula>"P2"</formula>
    </cfRule>
    <cfRule type="cellIs" dxfId="363" priority="589" operator="equal">
      <formula>"P3"</formula>
    </cfRule>
  </conditionalFormatting>
  <conditionalFormatting sqref="B54:B65 B99:B110 B114:B125 B129:B140 B144:B155">
    <cfRule type="cellIs" dxfId="362" priority="587" operator="equal">
      <formula>"P5"</formula>
    </cfRule>
  </conditionalFormatting>
  <conditionalFormatting sqref="B69:B80">
    <cfRule type="cellIs" dxfId="361" priority="504" operator="equal">
      <formula>"P4"</formula>
    </cfRule>
    <cfRule type="cellIs" dxfId="360" priority="503" operator="equal">
      <formula>"P5"</formula>
    </cfRule>
    <cfRule type="cellIs" dxfId="359" priority="507" operator="equal">
      <formula>"P1"</formula>
    </cfRule>
    <cfRule type="cellIs" dxfId="358" priority="506" operator="equal">
      <formula>"P2"</formula>
    </cfRule>
    <cfRule type="cellIs" dxfId="357" priority="505" operator="equal">
      <formula>"P3"</formula>
    </cfRule>
  </conditionalFormatting>
  <conditionalFormatting sqref="B84:B95">
    <cfRule type="cellIs" dxfId="356" priority="512" operator="equal">
      <formula>"P2"</formula>
    </cfRule>
    <cfRule type="cellIs" dxfId="355" priority="511" operator="equal">
      <formula>"P3"</formula>
    </cfRule>
    <cfRule type="cellIs" dxfId="354" priority="509" operator="equal">
      <formula>"P5"</formula>
    </cfRule>
    <cfRule type="cellIs" dxfId="353" priority="510" operator="equal">
      <formula>"P4"</formula>
    </cfRule>
    <cfRule type="cellIs" dxfId="352" priority="513" operator="equal">
      <formula>"P1"</formula>
    </cfRule>
  </conditionalFormatting>
  <conditionalFormatting sqref="B35:J48">
    <cfRule type="cellIs" dxfId="351" priority="218" operator="equal">
      <formula>0</formula>
    </cfRule>
  </conditionalFormatting>
  <conditionalFormatting sqref="B34:M34">
    <cfRule type="cellIs" dxfId="350" priority="339" operator="equal">
      <formula>0</formula>
    </cfRule>
  </conditionalFormatting>
  <conditionalFormatting sqref="C34">
    <cfRule type="cellIs" dxfId="349" priority="342" operator="equal">
      <formula>"P5"</formula>
    </cfRule>
  </conditionalFormatting>
  <conditionalFormatting sqref="C35:C36">
    <cfRule type="cellIs" dxfId="348" priority="324" operator="equal">
      <formula>"P5"</formula>
    </cfRule>
  </conditionalFormatting>
  <conditionalFormatting sqref="C35:C44">
    <cfRule type="cellIs" dxfId="347" priority="337" operator="equal">
      <formula>0</formula>
    </cfRule>
    <cfRule type="cellIs" dxfId="346" priority="335" operator="equal">
      <formula>"P1"</formula>
    </cfRule>
    <cfRule type="cellIs" dxfId="345" priority="329" operator="equal">
      <formula>0</formula>
    </cfRule>
    <cfRule type="cellIs" dxfId="344" priority="330" operator="equal">
      <formula>"P5"</formula>
    </cfRule>
  </conditionalFormatting>
  <conditionalFormatting sqref="C35:C48">
    <cfRule type="cellIs" dxfId="343" priority="312" operator="equal">
      <formula>"P4"</formula>
    </cfRule>
    <cfRule type="cellIs" dxfId="342" priority="313" operator="equal">
      <formula>"P3"</formula>
    </cfRule>
    <cfRule type="cellIs" dxfId="341" priority="314" operator="equal">
      <formula>"P2"</formula>
    </cfRule>
    <cfRule type="cellIs" dxfId="340" priority="321" operator="equal">
      <formula>"P1"</formula>
    </cfRule>
  </conditionalFormatting>
  <conditionalFormatting sqref="C45:C48">
    <cfRule type="cellIs" dxfId="339" priority="322" operator="equal">
      <formula>0</formula>
    </cfRule>
    <cfRule type="cellIs" dxfId="338" priority="315" operator="equal">
      <formula>"P1"</formula>
    </cfRule>
    <cfRule type="cellIs" dxfId="337" priority="316" operator="equal">
      <formula>0</formula>
    </cfRule>
    <cfRule type="cellIs" dxfId="336" priority="317" operator="equal">
      <formula>"P5"</formula>
    </cfRule>
  </conditionalFormatting>
  <conditionalFormatting sqref="C69:C80">
    <cfRule type="cellIs" dxfId="335" priority="522" operator="equal">
      <formula>0</formula>
    </cfRule>
  </conditionalFormatting>
  <conditionalFormatting sqref="C84:C95">
    <cfRule type="cellIs" dxfId="332" priority="515" operator="equal">
      <formula>0</formula>
    </cfRule>
  </conditionalFormatting>
  <conditionalFormatting sqref="D54:D66">
    <cfRule type="expression" dxfId="331" priority="502">
      <formula>$D$54=0</formula>
    </cfRule>
  </conditionalFormatting>
  <conditionalFormatting sqref="D55:D65">
    <cfRule type="cellIs" dxfId="330" priority="501" operator="equal">
      <formula>0</formula>
    </cfRule>
  </conditionalFormatting>
  <conditionalFormatting sqref="D69:D81">
    <cfRule type="expression" dxfId="329" priority="500">
      <formula>$D$54=0</formula>
    </cfRule>
  </conditionalFormatting>
  <conditionalFormatting sqref="D70:D80">
    <cfRule type="cellIs" dxfId="328" priority="499" operator="equal">
      <formula>0</formula>
    </cfRule>
  </conditionalFormatting>
  <conditionalFormatting sqref="D84:D96">
    <cfRule type="expression" dxfId="327" priority="498">
      <formula>$D$54=0</formula>
    </cfRule>
  </conditionalFormatting>
  <conditionalFormatting sqref="D85:D95">
    <cfRule type="cellIs" dxfId="326" priority="497" operator="equal">
      <formula>0</formula>
    </cfRule>
  </conditionalFormatting>
  <conditionalFormatting sqref="D99:D111">
    <cfRule type="expression" dxfId="325" priority="496">
      <formula>$D$54=0</formula>
    </cfRule>
  </conditionalFormatting>
  <conditionalFormatting sqref="D100:D110">
    <cfRule type="cellIs" dxfId="324" priority="495" operator="equal">
      <formula>0</formula>
    </cfRule>
  </conditionalFormatting>
  <conditionalFormatting sqref="D114:D126">
    <cfRule type="expression" dxfId="323" priority="494">
      <formula>$D$54=0</formula>
    </cfRule>
  </conditionalFormatting>
  <conditionalFormatting sqref="D115:D125">
    <cfRule type="cellIs" dxfId="322" priority="493" operator="equal">
      <formula>0</formula>
    </cfRule>
  </conditionalFormatting>
  <conditionalFormatting sqref="D129:D141">
    <cfRule type="expression" dxfId="321" priority="492">
      <formula>$D$54=0</formula>
    </cfRule>
  </conditionalFormatting>
  <conditionalFormatting sqref="D130:D140">
    <cfRule type="cellIs" dxfId="320" priority="491" operator="equal">
      <formula>0</formula>
    </cfRule>
  </conditionalFormatting>
  <conditionalFormatting sqref="D144:D156">
    <cfRule type="expression" dxfId="319" priority="490">
      <formula>$D$54=0</formula>
    </cfRule>
  </conditionalFormatting>
  <conditionalFormatting sqref="D145:D155">
    <cfRule type="cellIs" dxfId="318" priority="489" operator="equal">
      <formula>0</formula>
    </cfRule>
  </conditionalFormatting>
  <conditionalFormatting sqref="D35:M48">
    <cfRule type="cellIs" dxfId="317" priority="97" operator="equal">
      <formula>0</formula>
    </cfRule>
  </conditionalFormatting>
  <conditionalFormatting sqref="E31 H31">
    <cfRule type="cellIs" dxfId="316" priority="364" operator="equal">
      <formula>"P5"</formula>
    </cfRule>
  </conditionalFormatting>
  <conditionalFormatting sqref="E35">
    <cfRule type="cellIs" dxfId="315" priority="230" operator="equal">
      <formula>0</formula>
    </cfRule>
  </conditionalFormatting>
  <conditionalFormatting sqref="E37 E39 E41 E43 E45 E47">
    <cfRule type="cellIs" dxfId="314" priority="217" operator="equal">
      <formula>0</formula>
    </cfRule>
  </conditionalFormatting>
  <conditionalFormatting sqref="E37">
    <cfRule type="cellIs" dxfId="313" priority="229" operator="equal">
      <formula>0</formula>
    </cfRule>
  </conditionalFormatting>
  <conditionalFormatting sqref="E39">
    <cfRule type="cellIs" dxfId="312" priority="228" operator="equal">
      <formula>0</formula>
    </cfRule>
  </conditionalFormatting>
  <conditionalFormatting sqref="E41">
    <cfRule type="cellIs" dxfId="311" priority="227" operator="equal">
      <formula>0</formula>
    </cfRule>
  </conditionalFormatting>
  <conditionalFormatting sqref="E43">
    <cfRule type="cellIs" dxfId="310" priority="226" operator="equal">
      <formula>0</formula>
    </cfRule>
  </conditionalFormatting>
  <conditionalFormatting sqref="E45 E47">
    <cfRule type="cellIs" dxfId="309" priority="225" operator="equal">
      <formula>0</formula>
    </cfRule>
  </conditionalFormatting>
  <conditionalFormatting sqref="E54:E65">
    <cfRule type="expression" dxfId="308" priority="456">
      <formula>$B54=""</formula>
    </cfRule>
  </conditionalFormatting>
  <conditionalFormatting sqref="E69:E80">
    <cfRule type="expression" dxfId="307" priority="445">
      <formula>$B69=""</formula>
    </cfRule>
  </conditionalFormatting>
  <conditionalFormatting sqref="E84:E95">
    <cfRule type="expression" dxfId="306" priority="443">
      <formula>$B84=""</formula>
    </cfRule>
  </conditionalFormatting>
  <conditionalFormatting sqref="E99:E110">
    <cfRule type="expression" dxfId="305" priority="407">
      <formula>$B99=""</formula>
    </cfRule>
  </conditionalFormatting>
  <conditionalFormatting sqref="E114:E125">
    <cfRule type="expression" dxfId="304" priority="405">
      <formula>$B114=""</formula>
    </cfRule>
  </conditionalFormatting>
  <conditionalFormatting sqref="E129:E140">
    <cfRule type="expression" dxfId="303" priority="381">
      <formula>$B129=""</formula>
    </cfRule>
  </conditionalFormatting>
  <conditionalFormatting sqref="E144:E155">
    <cfRule type="expression" dxfId="302" priority="529">
      <formula>$B144=""</formula>
    </cfRule>
  </conditionalFormatting>
  <conditionalFormatting sqref="E49:H49">
    <cfRule type="cellIs" dxfId="301" priority="592" operator="equal">
      <formula>0</formula>
    </cfRule>
  </conditionalFormatting>
  <conditionalFormatting sqref="F54:F156">
    <cfRule type="cellIs" dxfId="300" priority="533" operator="equal">
      <formula>0</formula>
    </cfRule>
  </conditionalFormatting>
  <conditionalFormatting sqref="G54:H65">
    <cfRule type="expression" dxfId="299" priority="447">
      <formula>$B54=""</formula>
    </cfRule>
  </conditionalFormatting>
  <conditionalFormatting sqref="G69:H80">
    <cfRule type="expression" dxfId="298" priority="437">
      <formula>$B69=""</formula>
    </cfRule>
  </conditionalFormatting>
  <conditionalFormatting sqref="G84:H95">
    <cfRule type="expression" dxfId="297" priority="435">
      <formula>$B84=""</formula>
    </cfRule>
  </conditionalFormatting>
  <conditionalFormatting sqref="G99:H110">
    <cfRule type="expression" dxfId="296" priority="409">
      <formula>$B99=""</formula>
    </cfRule>
  </conditionalFormatting>
  <conditionalFormatting sqref="G114:H125">
    <cfRule type="expression" dxfId="295" priority="379">
      <formula>$B114=""</formula>
    </cfRule>
  </conditionalFormatting>
  <conditionalFormatting sqref="G129:H140">
    <cfRule type="expression" dxfId="294" priority="386">
      <formula>$B129=""</formula>
    </cfRule>
  </conditionalFormatting>
  <conditionalFormatting sqref="G144:H155">
    <cfRule type="expression" dxfId="293" priority="527">
      <formula>$B144=""</formula>
    </cfRule>
  </conditionalFormatting>
  <conditionalFormatting sqref="H20">
    <cfRule type="cellIs" dxfId="292" priority="212" operator="notEqual">
      <formula>0</formula>
    </cfRule>
  </conditionalFormatting>
  <conditionalFormatting sqref="H22 H24 H26 H28">
    <cfRule type="cellIs" dxfId="291" priority="213" operator="notEqual">
      <formula>0</formula>
    </cfRule>
  </conditionalFormatting>
  <conditionalFormatting sqref="H35">
    <cfRule type="cellIs" dxfId="290" priority="224" operator="equal">
      <formula>0</formula>
    </cfRule>
  </conditionalFormatting>
  <conditionalFormatting sqref="H37 H39 H41 H43 H45 H47">
    <cfRule type="cellIs" dxfId="289" priority="216" operator="equal">
      <formula>0</formula>
    </cfRule>
  </conditionalFormatting>
  <conditionalFormatting sqref="H37">
    <cfRule type="cellIs" dxfId="288" priority="223" operator="equal">
      <formula>0</formula>
    </cfRule>
  </conditionalFormatting>
  <conditionalFormatting sqref="H39">
    <cfRule type="cellIs" dxfId="287" priority="222" operator="equal">
      <formula>0</formula>
    </cfRule>
  </conditionalFormatting>
  <conditionalFormatting sqref="H41">
    <cfRule type="cellIs" dxfId="286" priority="221" operator="equal">
      <formula>0</formula>
    </cfRule>
  </conditionalFormatting>
  <conditionalFormatting sqref="H43">
    <cfRule type="cellIs" dxfId="285" priority="220" operator="equal">
      <formula>0</formula>
    </cfRule>
  </conditionalFormatting>
  <conditionalFormatting sqref="H45 H47">
    <cfRule type="cellIs" dxfId="284" priority="219" operator="equal">
      <formula>0</formula>
    </cfRule>
  </conditionalFormatting>
  <conditionalFormatting sqref="H68">
    <cfRule type="cellIs" dxfId="283" priority="577" operator="equal">
      <formula>0</formula>
    </cfRule>
  </conditionalFormatting>
  <conditionalFormatting sqref="H83">
    <cfRule type="cellIs" dxfId="282" priority="576" operator="equal">
      <formula>0</formula>
    </cfRule>
  </conditionalFormatting>
  <conditionalFormatting sqref="H98">
    <cfRule type="cellIs" dxfId="281" priority="575" operator="equal">
      <formula>0</formula>
    </cfRule>
  </conditionalFormatting>
  <conditionalFormatting sqref="H113">
    <cfRule type="cellIs" dxfId="280" priority="574" operator="equal">
      <formula>0</formula>
    </cfRule>
  </conditionalFormatting>
  <conditionalFormatting sqref="H128">
    <cfRule type="cellIs" dxfId="279" priority="573" operator="equal">
      <formula>0</formula>
    </cfRule>
  </conditionalFormatting>
  <conditionalFormatting sqref="H143">
    <cfRule type="cellIs" dxfId="278" priority="572" operator="equal">
      <formula>0</formula>
    </cfRule>
  </conditionalFormatting>
  <conditionalFormatting sqref="I54:I66">
    <cfRule type="cellIs" dxfId="277" priority="583" operator="equal">
      <formula>0</formula>
    </cfRule>
  </conditionalFormatting>
  <conditionalFormatting sqref="I69:I81">
    <cfRule type="cellIs" dxfId="276" priority="566" operator="equal">
      <formula>0</formula>
    </cfRule>
  </conditionalFormatting>
  <conditionalFormatting sqref="I84:I96">
    <cfRule type="cellIs" dxfId="275" priority="560" operator="equal">
      <formula>0</formula>
    </cfRule>
  </conditionalFormatting>
  <conditionalFormatting sqref="I99:I111">
    <cfRule type="cellIs" dxfId="274" priority="554" operator="equal">
      <formula>0</formula>
    </cfRule>
  </conditionalFormatting>
  <conditionalFormatting sqref="I114:I126">
    <cfRule type="cellIs" dxfId="273" priority="548" operator="equal">
      <formula>0</formula>
    </cfRule>
  </conditionalFormatting>
  <conditionalFormatting sqref="I129:I141">
    <cfRule type="cellIs" dxfId="272" priority="542" operator="equal">
      <formula>0</formula>
    </cfRule>
  </conditionalFormatting>
  <conditionalFormatting sqref="I144:I156">
    <cfRule type="cellIs" dxfId="271" priority="530" operator="equal">
      <formula>0</formula>
    </cfRule>
  </conditionalFormatting>
  <conditionalFormatting sqref="I49:J49">
    <cfRule type="cellIs" dxfId="270" priority="593" operator="notEqual">
      <formula>0</formula>
    </cfRule>
  </conditionalFormatting>
  <conditionalFormatting sqref="I35:K48">
    <cfRule type="cellIs" dxfId="269" priority="7" operator="equal">
      <formula>0</formula>
    </cfRule>
  </conditionalFormatting>
  <conditionalFormatting sqref="J37:J48">
    <cfRule type="cellIs" dxfId="268" priority="258" operator="equal">
      <formula>0</formula>
    </cfRule>
  </conditionalFormatting>
  <conditionalFormatting sqref="J54:J65">
    <cfRule type="expression" dxfId="267" priority="375">
      <formula>$B54=""</formula>
    </cfRule>
  </conditionalFormatting>
  <conditionalFormatting sqref="J69:J80">
    <cfRule type="expression" dxfId="266" priority="441">
      <formula>$B69=""</formula>
    </cfRule>
  </conditionalFormatting>
  <conditionalFormatting sqref="J84:J95">
    <cfRule type="expression" dxfId="265" priority="439">
      <formula>$B84=""</formula>
    </cfRule>
  </conditionalFormatting>
  <conditionalFormatting sqref="J99:J110">
    <cfRule type="expression" dxfId="264" priority="411">
      <formula>$B99=""</formula>
    </cfRule>
  </conditionalFormatting>
  <conditionalFormatting sqref="J114:J125">
    <cfRule type="expression" dxfId="263" priority="377">
      <formula>$B114=""</formula>
    </cfRule>
  </conditionalFormatting>
  <conditionalFormatting sqref="J129:J140">
    <cfRule type="expression" dxfId="262" priority="376">
      <formula>$B129=""</formula>
    </cfRule>
  </conditionalFormatting>
  <conditionalFormatting sqref="J144:J155">
    <cfRule type="expression" dxfId="261" priority="526">
      <formula>$B144=""</formula>
    </cfRule>
  </conditionalFormatting>
  <conditionalFormatting sqref="K22:K28">
    <cfRule type="cellIs" dxfId="260" priority="363" operator="greaterThan">
      <formula>0</formula>
    </cfRule>
    <cfRule type="cellIs" dxfId="259" priority="362" operator="lessThan">
      <formula>0</formula>
    </cfRule>
  </conditionalFormatting>
  <conditionalFormatting sqref="K22:K29">
    <cfRule type="cellIs" dxfId="258" priority="361" operator="lessThan">
      <formula>0</formula>
    </cfRule>
  </conditionalFormatting>
  <conditionalFormatting sqref="K30:K31">
    <cfRule type="cellIs" dxfId="257" priority="372" operator="notEqual">
      <formula>0</formula>
    </cfRule>
  </conditionalFormatting>
  <conditionalFormatting sqref="L35:L48">
    <cfRule type="cellIs" dxfId="256" priority="289" operator="greaterThan">
      <formula>0</formula>
    </cfRule>
    <cfRule type="expression" dxfId="255" priority="291">
      <formula>0</formula>
    </cfRule>
    <cfRule type="cellIs" dxfId="254" priority="288" operator="lessThan">
      <formula>0</formula>
    </cfRule>
  </conditionalFormatting>
  <conditionalFormatting sqref="M35:M48">
    <cfRule type="expression" dxfId="253" priority="310">
      <formula>$L35&lt;0</formula>
    </cfRule>
  </conditionalFormatting>
  <conditionalFormatting sqref="M35:N48">
    <cfRule type="cellIs" dxfId="252" priority="255" operator="equal">
      <formula>0</formula>
    </cfRule>
  </conditionalFormatting>
  <conditionalFormatting sqref="O54:O66">
    <cfRule type="expression" dxfId="251" priority="469">
      <formula>$D$54=0</formula>
    </cfRule>
  </conditionalFormatting>
  <conditionalFormatting sqref="O55:O65">
    <cfRule type="cellIs" dxfId="250" priority="487" operator="equal">
      <formula>0</formula>
    </cfRule>
  </conditionalFormatting>
  <conditionalFormatting sqref="O69:O81">
    <cfRule type="expression" dxfId="249" priority="468">
      <formula>$D$54=0</formula>
    </cfRule>
  </conditionalFormatting>
  <conditionalFormatting sqref="O70:O80">
    <cfRule type="cellIs" dxfId="248" priority="467" operator="equal">
      <formula>0</formula>
    </cfRule>
  </conditionalFormatting>
  <conditionalFormatting sqref="O84:O96">
    <cfRule type="expression" dxfId="247" priority="466">
      <formula>$D$54=0</formula>
    </cfRule>
  </conditionalFormatting>
  <conditionalFormatting sqref="O85:O95">
    <cfRule type="cellIs" dxfId="246" priority="465" operator="equal">
      <formula>0</formula>
    </cfRule>
  </conditionalFormatting>
  <conditionalFormatting sqref="O99:O111">
    <cfRule type="expression" dxfId="245" priority="464">
      <formula>$D$54=0</formula>
    </cfRule>
  </conditionalFormatting>
  <conditionalFormatting sqref="O100:O110">
    <cfRule type="cellIs" dxfId="244" priority="463" operator="equal">
      <formula>0</formula>
    </cfRule>
  </conditionalFormatting>
  <conditionalFormatting sqref="O114:O126">
    <cfRule type="expression" dxfId="243" priority="462">
      <formula>$D$54=0</formula>
    </cfRule>
  </conditionalFormatting>
  <conditionalFormatting sqref="O115:O125">
    <cfRule type="cellIs" dxfId="242" priority="461" operator="equal">
      <formula>0</formula>
    </cfRule>
  </conditionalFormatting>
  <conditionalFormatting sqref="O129:O141">
    <cfRule type="expression" dxfId="241" priority="460">
      <formula>$D$54=0</formula>
    </cfRule>
  </conditionalFormatting>
  <conditionalFormatting sqref="O130:O140">
    <cfRule type="cellIs" dxfId="240" priority="459" operator="equal">
      <formula>0</formula>
    </cfRule>
  </conditionalFormatting>
  <conditionalFormatting sqref="O144:O156">
    <cfRule type="expression" dxfId="239" priority="458">
      <formula>$D$54=0</formula>
    </cfRule>
  </conditionalFormatting>
  <conditionalFormatting sqref="O145:O155">
    <cfRule type="cellIs" dxfId="238" priority="457" operator="equal">
      <formula>0</formula>
    </cfRule>
  </conditionalFormatting>
  <conditionalFormatting sqref="P5">
    <cfRule type="cellIs" dxfId="237" priority="524" operator="equal">
      <formula>0</formula>
    </cfRule>
  </conditionalFormatting>
  <conditionalFormatting sqref="P10:T13">
    <cfRule type="cellIs" dxfId="229" priority="525" operator="equal">
      <formula>0</formula>
    </cfRule>
  </conditionalFormatting>
  <conditionalFormatting sqref="P5:AD13">
    <cfRule type="cellIs" dxfId="228" priority="523" operator="equal">
      <formula>0</formula>
    </cfRule>
  </conditionalFormatting>
  <conditionalFormatting sqref="P20:AE28">
    <cfRule type="cellIs" dxfId="227" priority="214" operator="equal">
      <formula>0</formula>
    </cfRule>
  </conditionalFormatting>
  <conditionalFormatting sqref="P66:AE67 P68:U68 P81:AE82 P83:U83 P96:AE97 P98:U98 P111:AE112 P113:U113 P126:AE127 P128:U128 P141:AE142 P143:U143 P156:AE157">
    <cfRule type="cellIs" dxfId="226" priority="472" operator="equal">
      <formula>0</formula>
    </cfRule>
  </conditionalFormatting>
  <conditionalFormatting sqref="Q35:Q48">
    <cfRule type="cellIs" dxfId="225" priority="343" operator="equal">
      <formula>0</formula>
    </cfRule>
  </conditionalFormatting>
  <conditionalFormatting sqref="W35:Y48">
    <cfRule type="cellIs" dxfId="210" priority="345" operator="equal">
      <formula>0</formula>
    </cfRule>
  </conditionalFormatting>
  <conditionalFormatting sqref="W68:AE68 AE69:AE80 W83:AE83 AE84:AE95 W98:AE98 AE99:AE110 W113:AE113 AE114:AE125 W128:AE128 AE129:AE140 W143:AE143 AE144:AE155">
    <cfRule type="cellIs" dxfId="209" priority="470" operator="equal">
      <formula>0</formula>
    </cfRule>
  </conditionalFormatting>
  <conditionalFormatting sqref="Y35:Y48">
    <cfRule type="cellIs" dxfId="206" priority="347" operator="lessThan">
      <formula>0</formula>
    </cfRule>
    <cfRule type="cellIs" dxfId="205" priority="346" operator="greaterThan">
      <formula>0</formula>
    </cfRule>
  </conditionalFormatting>
  <conditionalFormatting sqref="AE5:AE13 AE54:AE65">
    <cfRule type="cellIs" dxfId="192" priority="601" operator="equal">
      <formula>0</formula>
    </cfRule>
  </conditionalFormatting>
  <conditionalFormatting sqref="AE15 C54:C65 C99:C110 C114:C125 C129:C140 C144:C155 G157:G192">
    <cfRule type="cellIs" dxfId="191" priority="602" operator="equal">
      <formula>0</formula>
    </cfRule>
  </conditionalFormatting>
  <conditionalFormatting sqref="AF20:AF28">
    <cfRule type="cellIs" dxfId="190" priority="3" operator="equal">
      <formula>0</formula>
    </cfRule>
  </conditionalFormatting>
  <conditionalFormatting sqref="AF21 AF23 AF25 AF27">
    <cfRule type="cellIs" dxfId="189" priority="6" operator="equal">
      <formula>0</formula>
    </cfRule>
  </conditionalFormatting>
  <conditionalFormatting sqref="AG5:AG13">
    <cfRule type="cellIs" dxfId="188" priority="373" operator="equal">
      <formula>0</formula>
    </cfRule>
    <cfRule type="cellIs" dxfId="187" priority="374" operator="equal">
      <formula>0</formula>
    </cfRule>
  </conditionalFormatting>
  <conditionalFormatting sqref="AG20:AG27">
    <cfRule type="cellIs" dxfId="186" priority="2" operator="equal">
      <formula>"""adjustment needed"""</formula>
    </cfRule>
    <cfRule type="cellIs" dxfId="185" priority="1" operator="equal">
      <formula>"adjustment needed"</formula>
    </cfRule>
  </conditionalFormatting>
  <dataValidations count="1">
    <dataValidation type="list" allowBlank="1" showInputMessage="1" showErrorMessage="1" sqref="D13:D14" xr:uid="{00B70021-00FD-4F39-B5C3-0016001F0007}">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EA00CB-0056-4105-8108-0066002E007F}">
            <xm:f>'Basic project data'!$C$7</xm:f>
            <x14:dxf>
              <font>
                <color rgb="FFF2F2F2"/>
              </font>
            </x14:dxf>
          </x14:cfRule>
          <xm:sqref>C69:C80</xm:sqref>
        </x14:conditionalFormatting>
        <x14:conditionalFormatting xmlns:xm="http://schemas.microsoft.com/office/excel/2006/main">
          <x14:cfRule type="cellIs" priority="514" operator="greaterThan" id="{008D00F7-00CA-490C-B003-007C008E00BF}">
            <xm:f>'Basic project data'!$C$7</xm:f>
            <x14:dxf>
              <font>
                <color rgb="FFF2F2F2"/>
              </font>
            </x14:dxf>
          </x14:cfRule>
          <xm:sqref>C84:C95</xm:sqref>
        </x14:conditionalFormatting>
        <x14:conditionalFormatting xmlns:xm="http://schemas.microsoft.com/office/excel/2006/main">
          <x14:cfRule type="expression" priority="419" id="{00B60020-0083-4B20-8E55-005A009100A2}">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9700CF-00DE-4917-B342-000F00B900AE}">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4A00FC-005A-418B-8E3E-008E0035000C}">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E40082-00BB-4B42-9BD0-00C4007800E8}">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0E0023-00B9-4A60-A44F-009800DD004D}">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1D0020-00E7-4310-B22C-001800320072}">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F100F1-002A-4C09-A95C-002E00AF001C}">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BE00C9-0069-4271-953D-00E600B600A2}">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8C00B4-004F-4D1A-8571-002C00610046}">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D000AF-0036-4EB4-B234-001600CC0082}">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AB00E0-0069-4E08-AB93-007800DE00E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75004F-0058-402F-A701-008F00C6001F}">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4D0061-00CF-48CB-AE08-001B007B00BA}">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930020-008F-4BAD-BFF5-00DF0077009C}">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210020-0061-4902-B309-00810098006D}">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C200CD-0002-4D08-B4D6-00B200B00028}">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540095-00F8-4FB8-9B74-009700E8007D}">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7100AF-00C4-4304-9FD8-00A40075006F}">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BA0080-0007-4292-84E1-00E60031005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B20082-00DF-4535-A445-0012003300B7}">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8000D3-0090-4811-AFF4-00FB001900C7}">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99007A-004C-4E3C-A54E-009C00770005}">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1F00CA-0078-4C68-B127-00F80061007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820093-0060-49BB-B67E-00DE00DC00AB}">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24000A-00D5-461E-943B-0002008E0079}">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700022-00A8-43F3-B7C7-002D00A7004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3E0090-0049-4492-A503-007F001A0009}">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480063-00B1-4DCF-9A95-001E006E0025}">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870082-00DD-4B3A-92E2-00D30065003F}">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6000E7-0032-4257-8104-001000AF0084}">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D6001D-0061-40B0-8A0C-00D10067004C}">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2C00E7-0019-47ED-B336-00B6003B00D0}">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1C0040-000C-4298-AB07-008A00BA007E}">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D00074-007B-4A83-9B78-0094005100BC}">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770069-00CC-4AA7-A033-00AF004500E2}">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E00-000000000000}">
          <x14:formula1>
            <xm:f>'Overview reports'!$A$6:$A$10</xm:f>
          </x14:formula1>
          <xm:sqref>H1</xm:sqref>
        </x14:dataValidation>
        <x14:dataValidation type="list" allowBlank="1" showInputMessage="1" showErrorMessage="1" xr:uid="{00000000-0002-0000-0E00-000001000000}">
          <x14:formula1>
            <xm:f>'Drop-down Liste'!$B$2:$B$3</xm:f>
          </x14:formula1>
          <xm:sqref>D11:D12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186"/>
  <sheetViews>
    <sheetView showGridLines="0" topLeftCell="K1"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84" priority="336" operator="equal">
      <formula>0</formula>
    </cfRule>
  </conditionalFormatting>
  <conditionalFormatting sqref="B37 B39 B41 B43">
    <cfRule type="cellIs" dxfId="183" priority="338" operator="equal">
      <formula>0</formula>
    </cfRule>
  </conditionalFormatting>
  <conditionalFormatting sqref="B45 B47">
    <cfRule type="cellIs" dxfId="182" priority="323" operator="equal">
      <formula>0</formula>
    </cfRule>
  </conditionalFormatting>
  <conditionalFormatting sqref="B54:B65 B99:B110 B114:B125 B128:B140 B144:B155">
    <cfRule type="cellIs" dxfId="181" priority="588" operator="equal">
      <formula>"P4"</formula>
    </cfRule>
    <cfRule type="cellIs" dxfId="180" priority="591" operator="equal">
      <formula>"P1"</formula>
    </cfRule>
    <cfRule type="cellIs" dxfId="179" priority="590" operator="equal">
      <formula>"P2"</formula>
    </cfRule>
    <cfRule type="cellIs" dxfId="178" priority="589" operator="equal">
      <formula>"P3"</formula>
    </cfRule>
  </conditionalFormatting>
  <conditionalFormatting sqref="B54:B65 B99:B110 B114:B125 B129:B140 B144:B155">
    <cfRule type="cellIs" dxfId="177" priority="587" operator="equal">
      <formula>"P5"</formula>
    </cfRule>
  </conditionalFormatting>
  <conditionalFormatting sqref="B69:B80">
    <cfRule type="cellIs" dxfId="176" priority="504" operator="equal">
      <formula>"P4"</formula>
    </cfRule>
    <cfRule type="cellIs" dxfId="175" priority="503" operator="equal">
      <formula>"P5"</formula>
    </cfRule>
    <cfRule type="cellIs" dxfId="174" priority="507" operator="equal">
      <formula>"P1"</formula>
    </cfRule>
    <cfRule type="cellIs" dxfId="173" priority="506" operator="equal">
      <formula>"P2"</formula>
    </cfRule>
    <cfRule type="cellIs" dxfId="172" priority="505" operator="equal">
      <formula>"P3"</formula>
    </cfRule>
  </conditionalFormatting>
  <conditionalFormatting sqref="B84:B95">
    <cfRule type="cellIs" dxfId="171" priority="512" operator="equal">
      <formula>"P2"</formula>
    </cfRule>
    <cfRule type="cellIs" dxfId="170" priority="511" operator="equal">
      <formula>"P3"</formula>
    </cfRule>
    <cfRule type="cellIs" dxfId="169" priority="509" operator="equal">
      <formula>"P5"</formula>
    </cfRule>
    <cfRule type="cellIs" dxfId="168" priority="510" operator="equal">
      <formula>"P4"</formula>
    </cfRule>
    <cfRule type="cellIs" dxfId="167" priority="513" operator="equal">
      <formula>"P1"</formula>
    </cfRule>
  </conditionalFormatting>
  <conditionalFormatting sqref="B35:J48">
    <cfRule type="cellIs" dxfId="166" priority="218" operator="equal">
      <formula>0</formula>
    </cfRule>
  </conditionalFormatting>
  <conditionalFormatting sqref="B34:M34">
    <cfRule type="cellIs" dxfId="165" priority="339" operator="equal">
      <formula>0</formula>
    </cfRule>
  </conditionalFormatting>
  <conditionalFormatting sqref="C34">
    <cfRule type="cellIs" dxfId="164" priority="342" operator="equal">
      <formula>"P5"</formula>
    </cfRule>
  </conditionalFormatting>
  <conditionalFormatting sqref="C35:C36">
    <cfRule type="cellIs" dxfId="163" priority="324" operator="equal">
      <formula>"P5"</formula>
    </cfRule>
  </conditionalFormatting>
  <conditionalFormatting sqref="C35:C44">
    <cfRule type="cellIs" dxfId="162" priority="337" operator="equal">
      <formula>0</formula>
    </cfRule>
    <cfRule type="cellIs" dxfId="161" priority="335" operator="equal">
      <formula>"P1"</formula>
    </cfRule>
    <cfRule type="cellIs" dxfId="160" priority="329" operator="equal">
      <formula>0</formula>
    </cfRule>
    <cfRule type="cellIs" dxfId="159" priority="330" operator="equal">
      <formula>"P5"</formula>
    </cfRule>
  </conditionalFormatting>
  <conditionalFormatting sqref="C35:C48">
    <cfRule type="cellIs" dxfId="158" priority="312" operator="equal">
      <formula>"P4"</formula>
    </cfRule>
    <cfRule type="cellIs" dxfId="157" priority="313" operator="equal">
      <formula>"P3"</formula>
    </cfRule>
    <cfRule type="cellIs" dxfId="156" priority="314" operator="equal">
      <formula>"P2"</formula>
    </cfRule>
    <cfRule type="cellIs" dxfId="155" priority="321" operator="equal">
      <formula>"P1"</formula>
    </cfRule>
  </conditionalFormatting>
  <conditionalFormatting sqref="C45:C48">
    <cfRule type="cellIs" dxfId="154" priority="322" operator="equal">
      <formula>0</formula>
    </cfRule>
    <cfRule type="cellIs" dxfId="153" priority="315" operator="equal">
      <formula>"P1"</formula>
    </cfRule>
    <cfRule type="cellIs" dxfId="152" priority="316" operator="equal">
      <formula>0</formula>
    </cfRule>
    <cfRule type="cellIs" dxfId="151" priority="317" operator="equal">
      <formula>"P5"</formula>
    </cfRule>
  </conditionalFormatting>
  <conditionalFormatting sqref="C69:C80">
    <cfRule type="cellIs" dxfId="150" priority="522" operator="equal">
      <formula>0</formula>
    </cfRule>
  </conditionalFormatting>
  <conditionalFormatting sqref="C84:C95">
    <cfRule type="cellIs" dxfId="147" priority="515" operator="equal">
      <formula>0</formula>
    </cfRule>
  </conditionalFormatting>
  <conditionalFormatting sqref="D54:D66">
    <cfRule type="expression" dxfId="146" priority="502">
      <formula>$D$54=0</formula>
    </cfRule>
  </conditionalFormatting>
  <conditionalFormatting sqref="D55:D65">
    <cfRule type="cellIs" dxfId="145" priority="501" operator="equal">
      <formula>0</formula>
    </cfRule>
  </conditionalFormatting>
  <conditionalFormatting sqref="D69:D81">
    <cfRule type="expression" dxfId="144" priority="500">
      <formula>$D$54=0</formula>
    </cfRule>
  </conditionalFormatting>
  <conditionalFormatting sqref="D70:D80">
    <cfRule type="cellIs" dxfId="143" priority="499" operator="equal">
      <formula>0</formula>
    </cfRule>
  </conditionalFormatting>
  <conditionalFormatting sqref="D84:D96">
    <cfRule type="expression" dxfId="142" priority="498">
      <formula>$D$54=0</formula>
    </cfRule>
  </conditionalFormatting>
  <conditionalFormatting sqref="D85:D95">
    <cfRule type="cellIs" dxfId="141" priority="497" operator="equal">
      <formula>0</formula>
    </cfRule>
  </conditionalFormatting>
  <conditionalFormatting sqref="D99:D111">
    <cfRule type="expression" dxfId="140" priority="496">
      <formula>$D$54=0</formula>
    </cfRule>
  </conditionalFormatting>
  <conditionalFormatting sqref="D100:D110">
    <cfRule type="cellIs" dxfId="139" priority="495" operator="equal">
      <formula>0</formula>
    </cfRule>
  </conditionalFormatting>
  <conditionalFormatting sqref="D114:D126">
    <cfRule type="expression" dxfId="138" priority="494">
      <formula>$D$54=0</formula>
    </cfRule>
  </conditionalFormatting>
  <conditionalFormatting sqref="D115:D125">
    <cfRule type="cellIs" dxfId="137" priority="493" operator="equal">
      <formula>0</formula>
    </cfRule>
  </conditionalFormatting>
  <conditionalFormatting sqref="D129:D141">
    <cfRule type="expression" dxfId="136" priority="492">
      <formula>$D$54=0</formula>
    </cfRule>
  </conditionalFormatting>
  <conditionalFormatting sqref="D130:D140">
    <cfRule type="cellIs" dxfId="135" priority="491" operator="equal">
      <formula>0</formula>
    </cfRule>
  </conditionalFormatting>
  <conditionalFormatting sqref="D144:D156">
    <cfRule type="expression" dxfId="134" priority="490">
      <formula>$D$54=0</formula>
    </cfRule>
  </conditionalFormatting>
  <conditionalFormatting sqref="D145:D155">
    <cfRule type="cellIs" dxfId="133" priority="489" operator="equal">
      <formula>0</formula>
    </cfRule>
  </conditionalFormatting>
  <conditionalFormatting sqref="D35:M48">
    <cfRule type="cellIs" dxfId="132" priority="97" operator="equal">
      <formula>0</formula>
    </cfRule>
  </conditionalFormatting>
  <conditionalFormatting sqref="E31 H31">
    <cfRule type="cellIs" dxfId="131" priority="364" operator="equal">
      <formula>"P5"</formula>
    </cfRule>
  </conditionalFormatting>
  <conditionalFormatting sqref="E35">
    <cfRule type="cellIs" dxfId="130" priority="230" operator="equal">
      <formula>0</formula>
    </cfRule>
  </conditionalFormatting>
  <conditionalFormatting sqref="E37 E39 E41 E43 E45 E47">
    <cfRule type="cellIs" dxfId="129" priority="217" operator="equal">
      <formula>0</formula>
    </cfRule>
  </conditionalFormatting>
  <conditionalFormatting sqref="E37">
    <cfRule type="cellIs" dxfId="128" priority="229" operator="equal">
      <formula>0</formula>
    </cfRule>
  </conditionalFormatting>
  <conditionalFormatting sqref="E39">
    <cfRule type="cellIs" dxfId="127" priority="228" operator="equal">
      <formula>0</formula>
    </cfRule>
  </conditionalFormatting>
  <conditionalFormatting sqref="E41">
    <cfRule type="cellIs" dxfId="126" priority="227" operator="equal">
      <formula>0</formula>
    </cfRule>
  </conditionalFormatting>
  <conditionalFormatting sqref="E43">
    <cfRule type="cellIs" dxfId="125" priority="226" operator="equal">
      <formula>0</formula>
    </cfRule>
  </conditionalFormatting>
  <conditionalFormatting sqref="E45 E47">
    <cfRule type="cellIs" dxfId="124" priority="225" operator="equal">
      <formula>0</formula>
    </cfRule>
  </conditionalFormatting>
  <conditionalFormatting sqref="E54:E65">
    <cfRule type="expression" dxfId="123" priority="456">
      <formula>$B54=""</formula>
    </cfRule>
  </conditionalFormatting>
  <conditionalFormatting sqref="E69:E80">
    <cfRule type="expression" dxfId="122" priority="445">
      <formula>$B69=""</formula>
    </cfRule>
  </conditionalFormatting>
  <conditionalFormatting sqref="E84:E95">
    <cfRule type="expression" dxfId="121" priority="443">
      <formula>$B84=""</formula>
    </cfRule>
  </conditionalFormatting>
  <conditionalFormatting sqref="E99:E110">
    <cfRule type="expression" dxfId="120" priority="407">
      <formula>$B99=""</formula>
    </cfRule>
  </conditionalFormatting>
  <conditionalFormatting sqref="E114:E125">
    <cfRule type="expression" dxfId="119" priority="405">
      <formula>$B114=""</formula>
    </cfRule>
  </conditionalFormatting>
  <conditionalFormatting sqref="E129:E140">
    <cfRule type="expression" dxfId="118" priority="381">
      <formula>$B129=""</formula>
    </cfRule>
  </conditionalFormatting>
  <conditionalFormatting sqref="E144:E155">
    <cfRule type="expression" dxfId="117" priority="529">
      <formula>$B144=""</formula>
    </cfRule>
  </conditionalFormatting>
  <conditionalFormatting sqref="E49:H49">
    <cfRule type="cellIs" dxfId="116" priority="592" operator="equal">
      <formula>0</formula>
    </cfRule>
  </conditionalFormatting>
  <conditionalFormatting sqref="F54:F156">
    <cfRule type="cellIs" dxfId="115" priority="533" operator="equal">
      <formula>0</formula>
    </cfRule>
  </conditionalFormatting>
  <conditionalFormatting sqref="G54:H65">
    <cfRule type="expression" dxfId="114" priority="447">
      <formula>$B54=""</formula>
    </cfRule>
  </conditionalFormatting>
  <conditionalFormatting sqref="G69:H80">
    <cfRule type="expression" dxfId="113" priority="437">
      <formula>$B69=""</formula>
    </cfRule>
  </conditionalFormatting>
  <conditionalFormatting sqref="G84:H95">
    <cfRule type="expression" dxfId="112" priority="435">
      <formula>$B84=""</formula>
    </cfRule>
  </conditionalFormatting>
  <conditionalFormatting sqref="G99:H110">
    <cfRule type="expression" dxfId="111" priority="409">
      <formula>$B99=""</formula>
    </cfRule>
  </conditionalFormatting>
  <conditionalFormatting sqref="G114:H125">
    <cfRule type="expression" dxfId="110" priority="379">
      <formula>$B114=""</formula>
    </cfRule>
  </conditionalFormatting>
  <conditionalFormatting sqref="G129:H140">
    <cfRule type="expression" dxfId="109" priority="386">
      <formula>$B129=""</formula>
    </cfRule>
  </conditionalFormatting>
  <conditionalFormatting sqref="G144:H155">
    <cfRule type="expression" dxfId="108" priority="527">
      <formula>$B144=""</formula>
    </cfRule>
  </conditionalFormatting>
  <conditionalFormatting sqref="H20">
    <cfRule type="cellIs" dxfId="107" priority="212" operator="notEqual">
      <formula>0</formula>
    </cfRule>
  </conditionalFormatting>
  <conditionalFormatting sqref="H22 H24 H26 H28">
    <cfRule type="cellIs" dxfId="106" priority="213" operator="notEqual">
      <formula>0</formula>
    </cfRule>
  </conditionalFormatting>
  <conditionalFormatting sqref="H35">
    <cfRule type="cellIs" dxfId="105" priority="224" operator="equal">
      <formula>0</formula>
    </cfRule>
  </conditionalFormatting>
  <conditionalFormatting sqref="H37 H39 H41 H43 H45 H47">
    <cfRule type="cellIs" dxfId="104" priority="216" operator="equal">
      <formula>0</formula>
    </cfRule>
  </conditionalFormatting>
  <conditionalFormatting sqref="H37">
    <cfRule type="cellIs" dxfId="103" priority="223" operator="equal">
      <formula>0</formula>
    </cfRule>
  </conditionalFormatting>
  <conditionalFormatting sqref="H39">
    <cfRule type="cellIs" dxfId="102" priority="222" operator="equal">
      <formula>0</formula>
    </cfRule>
  </conditionalFormatting>
  <conditionalFormatting sqref="H41">
    <cfRule type="cellIs" dxfId="101" priority="221" operator="equal">
      <formula>0</formula>
    </cfRule>
  </conditionalFormatting>
  <conditionalFormatting sqref="H43">
    <cfRule type="cellIs" dxfId="100" priority="220" operator="equal">
      <formula>0</formula>
    </cfRule>
  </conditionalFormatting>
  <conditionalFormatting sqref="H45 H47">
    <cfRule type="cellIs" dxfId="99" priority="219" operator="equal">
      <formula>0</formula>
    </cfRule>
  </conditionalFormatting>
  <conditionalFormatting sqref="H68">
    <cfRule type="cellIs" dxfId="98" priority="577" operator="equal">
      <formula>0</formula>
    </cfRule>
  </conditionalFormatting>
  <conditionalFormatting sqref="H83">
    <cfRule type="cellIs" dxfId="97" priority="576" operator="equal">
      <formula>0</formula>
    </cfRule>
  </conditionalFormatting>
  <conditionalFormatting sqref="H98">
    <cfRule type="cellIs" dxfId="96" priority="575" operator="equal">
      <formula>0</formula>
    </cfRule>
  </conditionalFormatting>
  <conditionalFormatting sqref="H113">
    <cfRule type="cellIs" dxfId="95" priority="574" operator="equal">
      <formula>0</formula>
    </cfRule>
  </conditionalFormatting>
  <conditionalFormatting sqref="H128">
    <cfRule type="cellIs" dxfId="94" priority="573" operator="equal">
      <formula>0</formula>
    </cfRule>
  </conditionalFormatting>
  <conditionalFormatting sqref="H143">
    <cfRule type="cellIs" dxfId="93" priority="572" operator="equal">
      <formula>0</formula>
    </cfRule>
  </conditionalFormatting>
  <conditionalFormatting sqref="I54:I66">
    <cfRule type="cellIs" dxfId="92" priority="583" operator="equal">
      <formula>0</formula>
    </cfRule>
  </conditionalFormatting>
  <conditionalFormatting sqref="I69:I81">
    <cfRule type="cellIs" dxfId="91" priority="566" operator="equal">
      <formula>0</formula>
    </cfRule>
  </conditionalFormatting>
  <conditionalFormatting sqref="I84:I96">
    <cfRule type="cellIs" dxfId="90" priority="560" operator="equal">
      <formula>0</formula>
    </cfRule>
  </conditionalFormatting>
  <conditionalFormatting sqref="I99:I111">
    <cfRule type="cellIs" dxfId="89" priority="554" operator="equal">
      <formula>0</formula>
    </cfRule>
  </conditionalFormatting>
  <conditionalFormatting sqref="I114:I126">
    <cfRule type="cellIs" dxfId="88" priority="548" operator="equal">
      <formula>0</formula>
    </cfRule>
  </conditionalFormatting>
  <conditionalFormatting sqref="I129:I141">
    <cfRule type="cellIs" dxfId="87" priority="542" operator="equal">
      <formula>0</formula>
    </cfRule>
  </conditionalFormatting>
  <conditionalFormatting sqref="I144:I156">
    <cfRule type="cellIs" dxfId="86" priority="530" operator="equal">
      <formula>0</formula>
    </cfRule>
  </conditionalFormatting>
  <conditionalFormatting sqref="I49:J49">
    <cfRule type="cellIs" dxfId="85" priority="593" operator="notEqual">
      <formula>0</formula>
    </cfRule>
  </conditionalFormatting>
  <conditionalFormatting sqref="I35:K48">
    <cfRule type="cellIs" dxfId="84" priority="7" operator="equal">
      <formula>0</formula>
    </cfRule>
  </conditionalFormatting>
  <conditionalFormatting sqref="J37:J48">
    <cfRule type="cellIs" dxfId="83" priority="258" operator="equal">
      <formula>0</formula>
    </cfRule>
  </conditionalFormatting>
  <conditionalFormatting sqref="J54:J65">
    <cfRule type="expression" dxfId="82" priority="375">
      <formula>$B54=""</formula>
    </cfRule>
  </conditionalFormatting>
  <conditionalFormatting sqref="J69:J80">
    <cfRule type="expression" dxfId="81" priority="441">
      <formula>$B69=""</formula>
    </cfRule>
  </conditionalFormatting>
  <conditionalFormatting sqref="J84:J95">
    <cfRule type="expression" dxfId="80" priority="439">
      <formula>$B84=""</formula>
    </cfRule>
  </conditionalFormatting>
  <conditionalFormatting sqref="J99:J110">
    <cfRule type="expression" dxfId="79" priority="411">
      <formula>$B99=""</formula>
    </cfRule>
  </conditionalFormatting>
  <conditionalFormatting sqref="J114:J125">
    <cfRule type="expression" dxfId="78" priority="377">
      <formula>$B114=""</formula>
    </cfRule>
  </conditionalFormatting>
  <conditionalFormatting sqref="J129:J140">
    <cfRule type="expression" dxfId="77" priority="376">
      <formula>$B129=""</formula>
    </cfRule>
  </conditionalFormatting>
  <conditionalFormatting sqref="J144:J155">
    <cfRule type="expression" dxfId="76" priority="526">
      <formula>$B144=""</formula>
    </cfRule>
  </conditionalFormatting>
  <conditionalFormatting sqref="K22:K28">
    <cfRule type="cellIs" dxfId="75" priority="363" operator="greaterThan">
      <formula>0</formula>
    </cfRule>
    <cfRule type="cellIs" dxfId="74" priority="362" operator="lessThan">
      <formula>0</formula>
    </cfRule>
  </conditionalFormatting>
  <conditionalFormatting sqref="K22:K29">
    <cfRule type="cellIs" dxfId="73" priority="361" operator="lessThan">
      <formula>0</formula>
    </cfRule>
  </conditionalFormatting>
  <conditionalFormatting sqref="K30:K31">
    <cfRule type="cellIs" dxfId="72" priority="372" operator="notEqual">
      <formula>0</formula>
    </cfRule>
  </conditionalFormatting>
  <conditionalFormatting sqref="L35:L48">
    <cfRule type="cellIs" dxfId="71" priority="289" operator="greaterThan">
      <formula>0</formula>
    </cfRule>
    <cfRule type="expression" dxfId="70" priority="291">
      <formula>0</formula>
    </cfRule>
    <cfRule type="cellIs" dxfId="69" priority="288" operator="lessThan">
      <formula>0</formula>
    </cfRule>
  </conditionalFormatting>
  <conditionalFormatting sqref="M35:M48">
    <cfRule type="expression" dxfId="68" priority="310">
      <formula>$L35&lt;0</formula>
    </cfRule>
  </conditionalFormatting>
  <conditionalFormatting sqref="M35:N48">
    <cfRule type="cellIs" dxfId="67" priority="255" operator="equal">
      <formula>0</formula>
    </cfRule>
  </conditionalFormatting>
  <conditionalFormatting sqref="O54:O66">
    <cfRule type="expression" dxfId="66" priority="469">
      <formula>$D$54=0</formula>
    </cfRule>
  </conditionalFormatting>
  <conditionalFormatting sqref="O55:O65">
    <cfRule type="cellIs" dxfId="65" priority="487" operator="equal">
      <formula>0</formula>
    </cfRule>
  </conditionalFormatting>
  <conditionalFormatting sqref="O69:O81">
    <cfRule type="expression" dxfId="64" priority="468">
      <formula>$D$54=0</formula>
    </cfRule>
  </conditionalFormatting>
  <conditionalFormatting sqref="O70:O80">
    <cfRule type="cellIs" dxfId="63" priority="467" operator="equal">
      <formula>0</formula>
    </cfRule>
  </conditionalFormatting>
  <conditionalFormatting sqref="O84:O96">
    <cfRule type="expression" dxfId="62" priority="466">
      <formula>$D$54=0</formula>
    </cfRule>
  </conditionalFormatting>
  <conditionalFormatting sqref="O85:O95">
    <cfRule type="cellIs" dxfId="61" priority="465" operator="equal">
      <formula>0</formula>
    </cfRule>
  </conditionalFormatting>
  <conditionalFormatting sqref="O99:O111">
    <cfRule type="expression" dxfId="60" priority="464">
      <formula>$D$54=0</formula>
    </cfRule>
  </conditionalFormatting>
  <conditionalFormatting sqref="O100:O110">
    <cfRule type="cellIs" dxfId="59" priority="463" operator="equal">
      <formula>0</formula>
    </cfRule>
  </conditionalFormatting>
  <conditionalFormatting sqref="O114:O126">
    <cfRule type="expression" dxfId="58" priority="462">
      <formula>$D$54=0</formula>
    </cfRule>
  </conditionalFormatting>
  <conditionalFormatting sqref="O115:O125">
    <cfRule type="cellIs" dxfId="57" priority="461" operator="equal">
      <formula>0</formula>
    </cfRule>
  </conditionalFormatting>
  <conditionalFormatting sqref="O129:O141">
    <cfRule type="expression" dxfId="56" priority="460">
      <formula>$D$54=0</formula>
    </cfRule>
  </conditionalFormatting>
  <conditionalFormatting sqref="O130:O140">
    <cfRule type="cellIs" dxfId="55" priority="459" operator="equal">
      <formula>0</formula>
    </cfRule>
  </conditionalFormatting>
  <conditionalFormatting sqref="O144:O156">
    <cfRule type="expression" dxfId="54" priority="458">
      <formula>$D$54=0</formula>
    </cfRule>
  </conditionalFormatting>
  <conditionalFormatting sqref="O145:O155">
    <cfRule type="cellIs" dxfId="53" priority="457" operator="equal">
      <formula>0</formula>
    </cfRule>
  </conditionalFormatting>
  <conditionalFormatting sqref="P5">
    <cfRule type="cellIs" dxfId="52" priority="524" operator="equal">
      <formula>0</formula>
    </cfRule>
  </conditionalFormatting>
  <conditionalFormatting sqref="P10:T13">
    <cfRule type="cellIs" dxfId="44" priority="525" operator="equal">
      <formula>0</formula>
    </cfRule>
  </conditionalFormatting>
  <conditionalFormatting sqref="P5:AD13">
    <cfRule type="cellIs" dxfId="43" priority="523" operator="equal">
      <formula>0</formula>
    </cfRule>
  </conditionalFormatting>
  <conditionalFormatting sqref="P20:AE28">
    <cfRule type="cellIs" dxfId="42" priority="214" operator="equal">
      <formula>0</formula>
    </cfRule>
  </conditionalFormatting>
  <conditionalFormatting sqref="P66:AE67 P68:U68 P81:AE82 P83:U83 P96:AE97 P98:U98 P111:AE112 P113:U113 P126:AE127 P128:U128 P141:AE142 P143:U143 P156:AE157">
    <cfRule type="cellIs" dxfId="41" priority="472" operator="equal">
      <formula>0</formula>
    </cfRule>
  </conditionalFormatting>
  <conditionalFormatting sqref="Q35:Q48">
    <cfRule type="cellIs" dxfId="40" priority="343" operator="equal">
      <formula>0</formula>
    </cfRule>
  </conditionalFormatting>
  <conditionalFormatting sqref="W35:Y48">
    <cfRule type="cellIs" dxfId="25" priority="345" operator="equal">
      <formula>0</formula>
    </cfRule>
  </conditionalFormatting>
  <conditionalFormatting sqref="W68:AE68 AE69:AE80 W83:AE83 AE84:AE95 W98:AE98 AE99:AE110 W113:AE113 AE114:AE125 W128:AE128 AE129:AE140 W143:AE143 AE144:AE155">
    <cfRule type="cellIs" dxfId="24" priority="470" operator="equal">
      <formula>0</formula>
    </cfRule>
  </conditionalFormatting>
  <conditionalFormatting sqref="Y35:Y48">
    <cfRule type="cellIs" dxfId="21" priority="347" operator="lessThan">
      <formula>0</formula>
    </cfRule>
    <cfRule type="cellIs" dxfId="20" priority="346" operator="greaterThan">
      <formula>0</formula>
    </cfRule>
  </conditionalFormatting>
  <conditionalFormatting sqref="AE5:AE13 AE54:AE65">
    <cfRule type="cellIs" dxfId="7" priority="601" operator="equal">
      <formula>0</formula>
    </cfRule>
  </conditionalFormatting>
  <conditionalFormatting sqref="AE15 C54:C65 C99:C110 C114:C125 C129:C140 C144:C155 G157:G192">
    <cfRule type="cellIs" dxfId="6" priority="602" operator="equal">
      <formula>0</formula>
    </cfRule>
  </conditionalFormatting>
  <conditionalFormatting sqref="AF20:AF28">
    <cfRule type="cellIs" dxfId="5" priority="3" operator="equal">
      <formula>0</formula>
    </cfRule>
  </conditionalFormatting>
  <conditionalFormatting sqref="AF21 AF23 AF25 AF27">
    <cfRule type="cellIs" dxfId="4" priority="6" operator="equal">
      <formula>0</formula>
    </cfRule>
  </conditionalFormatting>
  <conditionalFormatting sqref="AG5:AG13">
    <cfRule type="cellIs" dxfId="3" priority="373" operator="equal">
      <formula>0</formula>
    </cfRule>
    <cfRule type="cellIs" dxfId="2" priority="374" operator="equal">
      <formula>0</formula>
    </cfRule>
  </conditionalFormatting>
  <conditionalFormatting sqref="AG20:AG27">
    <cfRule type="cellIs" dxfId="1" priority="2" operator="equal">
      <formula>"""adjustment needed"""</formula>
    </cfRule>
    <cfRule type="cellIs" dxfId="0" priority="1" operator="equal">
      <formula>"adjustment needed"</formula>
    </cfRule>
  </conditionalFormatting>
  <dataValidations count="1">
    <dataValidation type="list" allowBlank="1" showInputMessage="1" showErrorMessage="1" sqref="D13:D14" xr:uid="{003A0027-00EF-4165-A509-00B900C5006A}">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5E00C6-00D1-4722-9B24-0078004C0066}">
            <xm:f>'Basic project data'!$C$7</xm:f>
            <x14:dxf>
              <font>
                <color rgb="FFF2F2F2"/>
              </font>
            </x14:dxf>
          </x14:cfRule>
          <xm:sqref>C69:C80</xm:sqref>
        </x14:conditionalFormatting>
        <x14:conditionalFormatting xmlns:xm="http://schemas.microsoft.com/office/excel/2006/main">
          <x14:cfRule type="cellIs" priority="514" operator="greaterThan" id="{00F4006F-00BA-493A-B805-009E009B0011}">
            <xm:f>'Basic project data'!$C$7</xm:f>
            <x14:dxf>
              <font>
                <color rgb="FFF2F2F2"/>
              </font>
            </x14:dxf>
          </x14:cfRule>
          <xm:sqref>C84:C95</xm:sqref>
        </x14:conditionalFormatting>
        <x14:conditionalFormatting xmlns:xm="http://schemas.microsoft.com/office/excel/2006/main">
          <x14:cfRule type="expression" priority="419" id="{00710050-0067-4F7A-B6EF-00EA0004000E}">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390068-003E-44D3-90C4-00B5003C0001}">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C2000A-00AE-4AB1-B759-00E800E0008A}">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700078-002A-4562-971C-00BB00A80049}">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CA001A-0009-49C9-B781-00B80062002E}">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970052-0096-4C0D-9B39-002E00CF0045}">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3100EA-004E-41E8-86F4-0044003A0076}">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FE00CA-002E-4BCF-8608-00B500A500F7}">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D10024-00C1-4D8B-97BE-00A700820090}">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5E0034-003B-48E8-95E2-00E900520090}">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BE008F-0070-46C7-81B6-00860078007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0300E2-00E1-4472-A53C-00170044001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DA00C0-0081-4C4A-BE94-005D00890064}">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5B001B-00AC-45E5-89F6-007700AA00D4}">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2600A9-0047-4811-BEFA-00B800A10024}">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060001-00ED-43A2-B8B6-000A00C1008C}">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B4009B-00B6-4FE0-B694-00F6005E0076}">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E300A1-008B-4BBF-A23F-007000130060}">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2D0063-0078-49A1-98BF-00CF0059002C}">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D100E2-002D-4E5B-AD31-002B006E0039}">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EF001F-002E-4E8F-A20F-009200D8008B}">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4800E3-00D6-4D1B-AFE1-003500900041}">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6400FE-00E9-442B-8C7A-008500B20030}">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E20083-0023-4E56-9504-004000290057}">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85007A-006D-4B44-96D6-004D001600FB}">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B60060-0068-4D86-BCB6-008500AF00F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2600AA-0085-4ACF-A487-008700E6001B}">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0900E7-005B-430E-8DD5-00D800EB00AE}">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9E003A-000E-47A1-A78A-009400340071}">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4300F9-0017-4A28-9E29-00B700BF00BD}">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B400F2-0033-4705-88EB-0089008000FD}">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970036-00A0-4D26-8E28-00B900CA001E}">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950014-0087-4AD8-B18A-004D00CA00D4}">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E000B2-00D2-49E3-9737-00D900CB0047}">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8D000C-009F-436E-A565-00AD003B0053}">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F00-000000000000}">
          <x14:formula1>
            <xm:f>'Overview reports'!$A$6:$A$10</xm:f>
          </x14:formula1>
          <xm:sqref>H1</xm:sqref>
        </x14:dataValidation>
        <x14:dataValidation type="list" allowBlank="1" showInputMessage="1" showErrorMessage="1" xr:uid="{00000000-0002-0000-0F00-000001000000}">
          <x14:formula1>
            <xm:f>'Drop-down Liste'!$B$2:$B$3</xm:f>
          </x14:formula1>
          <xm:sqref>D11:D12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D133"/>
  <sheetViews>
    <sheetView topLeftCell="A75" zoomScale="80" zoomScaleNormal="80" workbookViewId="0">
      <selection activeCell="C133" sqref="C133"/>
    </sheetView>
  </sheetViews>
  <sheetFormatPr baseColWidth="10" defaultRowHeight="15" x14ac:dyDescent="0.2"/>
  <cols>
    <col min="2" max="2" width="90" customWidth="1"/>
    <col min="3" max="3" width="77.88671875" customWidth="1"/>
  </cols>
  <sheetData>
    <row r="2" spans="1:4" x14ac:dyDescent="0.2">
      <c r="A2" t="s">
        <v>327</v>
      </c>
      <c r="B2" t="s">
        <v>12</v>
      </c>
      <c r="C2" t="s">
        <v>14</v>
      </c>
    </row>
    <row r="3" spans="1:4" x14ac:dyDescent="0.2">
      <c r="A3" t="s">
        <v>328</v>
      </c>
      <c r="B3" t="s">
        <v>329</v>
      </c>
      <c r="C3" t="s">
        <v>330</v>
      </c>
    </row>
    <row r="4" spans="1:4" x14ac:dyDescent="0.2">
      <c r="A4" t="s">
        <v>328</v>
      </c>
      <c r="B4" t="s">
        <v>331</v>
      </c>
      <c r="C4" t="s">
        <v>332</v>
      </c>
    </row>
    <row r="5" spans="1:4" x14ac:dyDescent="0.2">
      <c r="A5" t="s">
        <v>328</v>
      </c>
      <c r="B5" t="s">
        <v>333</v>
      </c>
      <c r="C5" t="s">
        <v>334</v>
      </c>
    </row>
    <row r="6" spans="1:4" x14ac:dyDescent="0.2">
      <c r="A6" t="s">
        <v>328</v>
      </c>
      <c r="B6" t="s">
        <v>335</v>
      </c>
      <c r="C6" t="s">
        <v>336</v>
      </c>
    </row>
    <row r="7" spans="1:4" x14ac:dyDescent="0.2">
      <c r="A7" t="s">
        <v>328</v>
      </c>
      <c r="B7" t="s">
        <v>337</v>
      </c>
      <c r="C7" t="s">
        <v>338</v>
      </c>
    </row>
    <row r="8" spans="1:4" x14ac:dyDescent="0.2">
      <c r="A8" t="s">
        <v>328</v>
      </c>
      <c r="B8" t="s">
        <v>339</v>
      </c>
      <c r="C8" t="s">
        <v>340</v>
      </c>
    </row>
    <row r="9" spans="1:4" x14ac:dyDescent="0.2">
      <c r="A9" t="s">
        <v>328</v>
      </c>
      <c r="B9" t="s">
        <v>341</v>
      </c>
      <c r="C9" t="s">
        <v>342</v>
      </c>
    </row>
    <row r="10" spans="1:4" x14ac:dyDescent="0.2">
      <c r="A10" t="s">
        <v>328</v>
      </c>
      <c r="B10" t="s">
        <v>343</v>
      </c>
      <c r="C10" t="s">
        <v>344</v>
      </c>
    </row>
    <row r="11" spans="1:4" x14ac:dyDescent="0.2">
      <c r="A11" t="s">
        <v>328</v>
      </c>
      <c r="B11" t="s">
        <v>345</v>
      </c>
      <c r="C11" t="s">
        <v>346</v>
      </c>
    </row>
    <row r="12" spans="1:4" x14ac:dyDescent="0.2">
      <c r="A12" t="s">
        <v>328</v>
      </c>
      <c r="B12" t="s">
        <v>347</v>
      </c>
      <c r="C12" t="s">
        <v>348</v>
      </c>
    </row>
    <row r="13" spans="1:4" x14ac:dyDescent="0.2">
      <c r="A13" t="s">
        <v>328</v>
      </c>
      <c r="B13" t="s">
        <v>349</v>
      </c>
      <c r="C13" t="s">
        <v>350</v>
      </c>
    </row>
    <row r="14" spans="1:4" x14ac:dyDescent="0.2">
      <c r="A14" t="s">
        <v>328</v>
      </c>
      <c r="B14" t="s">
        <v>256</v>
      </c>
      <c r="C14" t="s">
        <v>256</v>
      </c>
    </row>
    <row r="15" spans="1:4" x14ac:dyDescent="0.2">
      <c r="A15" t="s">
        <v>328</v>
      </c>
      <c r="B15" t="s">
        <v>440</v>
      </c>
      <c r="C15" t="s">
        <v>440</v>
      </c>
      <c r="D15" s="296"/>
    </row>
    <row r="16" spans="1:4" x14ac:dyDescent="0.2">
      <c r="A16" t="s">
        <v>328</v>
      </c>
      <c r="B16" t="s">
        <v>441</v>
      </c>
      <c r="C16" t="s">
        <v>441</v>
      </c>
    </row>
    <row r="17" spans="1:3" x14ac:dyDescent="0.2">
      <c r="A17" t="s">
        <v>328</v>
      </c>
      <c r="B17" t="s">
        <v>442</v>
      </c>
      <c r="C17" t="s">
        <v>442</v>
      </c>
    </row>
    <row r="18" spans="1:3" x14ac:dyDescent="0.2">
      <c r="A18" t="s">
        <v>328</v>
      </c>
      <c r="B18" t="s">
        <v>351</v>
      </c>
      <c r="C18" t="s">
        <v>351</v>
      </c>
    </row>
    <row r="23" spans="1:3" s="297" customFormat="1" ht="18.75" x14ac:dyDescent="0.2">
      <c r="B23" s="298" t="s">
        <v>352</v>
      </c>
      <c r="C23" s="298" t="s">
        <v>353</v>
      </c>
    </row>
    <row r="24" spans="1:3" s="297" customFormat="1" x14ac:dyDescent="0.2">
      <c r="B24" s="336" t="s">
        <v>446</v>
      </c>
      <c r="C24" s="337" t="s">
        <v>354</v>
      </c>
    </row>
    <row r="25" spans="1:3" s="297" customFormat="1" ht="30" x14ac:dyDescent="0.2">
      <c r="B25" s="23" t="s">
        <v>447</v>
      </c>
      <c r="C25" s="287" t="s">
        <v>355</v>
      </c>
    </row>
    <row r="26" spans="1:3" s="297" customFormat="1" x14ac:dyDescent="0.2">
      <c r="B26" s="336"/>
      <c r="C26" s="337"/>
    </row>
    <row r="27" spans="1:3" s="297" customFormat="1" x14ac:dyDescent="0.2">
      <c r="B27" s="336" t="s">
        <v>356</v>
      </c>
      <c r="C27" s="337" t="s">
        <v>357</v>
      </c>
    </row>
    <row r="28" spans="1:3" s="297" customFormat="1" x14ac:dyDescent="0.2">
      <c r="B28" s="333" t="s">
        <v>358</v>
      </c>
      <c r="C28" s="332" t="s">
        <v>359</v>
      </c>
    </row>
    <row r="29" spans="1:3" s="297" customFormat="1" x14ac:dyDescent="0.2">
      <c r="B29" s="331" t="s">
        <v>360</v>
      </c>
      <c r="C29" s="331" t="s">
        <v>361</v>
      </c>
    </row>
    <row r="30" spans="1:3" s="297" customFormat="1" x14ac:dyDescent="0.2">
      <c r="B30" s="289" t="s">
        <v>362</v>
      </c>
      <c r="C30" s="299" t="s">
        <v>363</v>
      </c>
    </row>
    <row r="31" spans="1:3" s="297" customFormat="1" x14ac:dyDescent="0.2">
      <c r="B31" s="23"/>
      <c r="C31" s="287"/>
    </row>
    <row r="32" spans="1:3" s="297" customFormat="1" ht="18.75" x14ac:dyDescent="0.2">
      <c r="B32" s="288" t="s">
        <v>364</v>
      </c>
      <c r="C32" s="298" t="s">
        <v>365</v>
      </c>
    </row>
    <row r="33" spans="2:3" s="297" customFormat="1" ht="30" x14ac:dyDescent="0.2">
      <c r="B33" s="294" t="s">
        <v>484</v>
      </c>
      <c r="C33" s="294" t="s">
        <v>483</v>
      </c>
    </row>
    <row r="34" spans="2:3" s="297" customFormat="1" x14ac:dyDescent="0.2">
      <c r="B34" s="23"/>
      <c r="C34" s="287"/>
    </row>
    <row r="35" spans="2:3" s="297" customFormat="1" ht="18.75" x14ac:dyDescent="0.2">
      <c r="B35" s="288" t="s">
        <v>366</v>
      </c>
      <c r="C35" s="298" t="s">
        <v>367</v>
      </c>
    </row>
    <row r="36" spans="2:3" s="297" customFormat="1" ht="45" x14ac:dyDescent="0.2">
      <c r="B36" s="337" t="s">
        <v>368</v>
      </c>
      <c r="C36" s="337" t="s">
        <v>369</v>
      </c>
    </row>
    <row r="37" spans="2:3" s="297" customFormat="1" ht="45" x14ac:dyDescent="0.2">
      <c r="B37" s="290" t="s">
        <v>370</v>
      </c>
      <c r="C37" s="290" t="s">
        <v>371</v>
      </c>
    </row>
    <row r="38" spans="2:3" s="297" customFormat="1" ht="60" x14ac:dyDescent="0.2">
      <c r="B38" s="290" t="s">
        <v>372</v>
      </c>
      <c r="C38" s="290" t="s">
        <v>373</v>
      </c>
    </row>
    <row r="39" spans="2:3" s="297" customFormat="1" x14ac:dyDescent="0.2">
      <c r="B39" s="337"/>
      <c r="C39" s="337"/>
    </row>
    <row r="40" spans="2:3" s="297" customFormat="1" ht="18.75" x14ac:dyDescent="0.2">
      <c r="B40" s="288" t="s">
        <v>374</v>
      </c>
      <c r="C40" s="298" t="s">
        <v>375</v>
      </c>
    </row>
    <row r="41" spans="2:3" s="297" customFormat="1" ht="60" x14ac:dyDescent="0.2">
      <c r="B41" s="23" t="s">
        <v>448</v>
      </c>
      <c r="C41" s="287" t="s">
        <v>376</v>
      </c>
    </row>
    <row r="42" spans="2:3" s="297" customFormat="1" ht="30" x14ac:dyDescent="0.2">
      <c r="B42" s="291" t="s">
        <v>377</v>
      </c>
      <c r="C42" s="290" t="s">
        <v>378</v>
      </c>
    </row>
    <row r="43" spans="2:3" s="297" customFormat="1" ht="60" x14ac:dyDescent="0.2">
      <c r="B43" s="291" t="s">
        <v>449</v>
      </c>
      <c r="C43" s="290" t="s">
        <v>379</v>
      </c>
    </row>
    <row r="44" spans="2:3" s="297" customFormat="1" ht="30" x14ac:dyDescent="0.2">
      <c r="B44" s="291" t="s">
        <v>450</v>
      </c>
      <c r="C44" s="287" t="s">
        <v>380</v>
      </c>
    </row>
    <row r="45" spans="2:3" s="297" customFormat="1" ht="60" x14ac:dyDescent="0.2">
      <c r="B45" s="336" t="s">
        <v>451</v>
      </c>
      <c r="C45" s="287" t="s">
        <v>452</v>
      </c>
    </row>
    <row r="46" spans="2:3" s="297" customFormat="1" ht="60" x14ac:dyDescent="0.2">
      <c r="B46" s="291" t="s">
        <v>381</v>
      </c>
      <c r="C46" s="290" t="s">
        <v>382</v>
      </c>
    </row>
    <row r="47" spans="2:3" s="297" customFormat="1" x14ac:dyDescent="0.2">
      <c r="B47" s="290" t="s">
        <v>383</v>
      </c>
      <c r="C47" s="290" t="s">
        <v>384</v>
      </c>
    </row>
    <row r="48" spans="2:3" s="297" customFormat="1" x14ac:dyDescent="0.2">
      <c r="B48" s="290"/>
      <c r="C48" s="290"/>
    </row>
    <row r="49" spans="2:3" s="297" customFormat="1" ht="18.75" x14ac:dyDescent="0.2">
      <c r="B49" s="288" t="s">
        <v>385</v>
      </c>
      <c r="C49" s="298" t="s">
        <v>386</v>
      </c>
    </row>
    <row r="50" spans="2:3" s="297" customFormat="1" ht="30" x14ac:dyDescent="0.2">
      <c r="B50" s="336" t="s">
        <v>453</v>
      </c>
      <c r="C50" s="337" t="s">
        <v>387</v>
      </c>
    </row>
    <row r="51" spans="2:3" s="297" customFormat="1" ht="45" x14ac:dyDescent="0.2">
      <c r="B51" s="291" t="s">
        <v>388</v>
      </c>
      <c r="C51" s="290" t="s">
        <v>389</v>
      </c>
    </row>
    <row r="52" spans="2:3" s="297" customFormat="1" ht="30" x14ac:dyDescent="0.2">
      <c r="B52" s="291" t="s">
        <v>390</v>
      </c>
      <c r="C52" s="290" t="s">
        <v>391</v>
      </c>
    </row>
    <row r="53" spans="2:3" s="297" customFormat="1" ht="45" x14ac:dyDescent="0.2">
      <c r="B53" s="23" t="s">
        <v>392</v>
      </c>
      <c r="C53" s="290" t="s">
        <v>393</v>
      </c>
    </row>
    <row r="54" spans="2:3" s="297" customFormat="1" ht="45" x14ac:dyDescent="0.2">
      <c r="B54" s="336" t="s">
        <v>394</v>
      </c>
      <c r="C54" s="337" t="s">
        <v>395</v>
      </c>
    </row>
    <row r="55" spans="2:3" s="297" customFormat="1" x14ac:dyDescent="0.2">
      <c r="B55" s="291"/>
      <c r="C55" s="337"/>
    </row>
    <row r="56" spans="2:3" s="297" customFormat="1" ht="75" x14ac:dyDescent="0.2">
      <c r="B56" s="291" t="s">
        <v>396</v>
      </c>
      <c r="C56" s="290" t="s">
        <v>397</v>
      </c>
    </row>
    <row r="57" spans="2:3" s="297" customFormat="1" ht="30" x14ac:dyDescent="0.2">
      <c r="B57" s="291" t="s">
        <v>398</v>
      </c>
      <c r="C57" s="290" t="s">
        <v>399</v>
      </c>
    </row>
    <row r="58" spans="2:3" s="297" customFormat="1" x14ac:dyDescent="0.2">
      <c r="B58" s="291"/>
      <c r="C58" s="290"/>
    </row>
    <row r="59" spans="2:3" s="297" customFormat="1" ht="18.75" x14ac:dyDescent="0.2">
      <c r="B59" s="288" t="s">
        <v>400</v>
      </c>
      <c r="C59" s="298" t="s">
        <v>401</v>
      </c>
    </row>
    <row r="60" spans="2:3" s="297" customFormat="1" ht="75" x14ac:dyDescent="0.2">
      <c r="B60" s="290" t="s">
        <v>402</v>
      </c>
      <c r="C60" s="290" t="s">
        <v>403</v>
      </c>
    </row>
    <row r="61" spans="2:3" s="297" customFormat="1" ht="99" customHeight="1" x14ac:dyDescent="0.2">
      <c r="B61" s="292" t="s">
        <v>404</v>
      </c>
      <c r="C61" s="290" t="s">
        <v>405</v>
      </c>
    </row>
    <row r="62" spans="2:3" s="297" customFormat="1" ht="25.5" customHeight="1" x14ac:dyDescent="0.2">
      <c r="B62" s="300" t="s">
        <v>454</v>
      </c>
      <c r="C62" s="301" t="s">
        <v>455</v>
      </c>
    </row>
    <row r="63" spans="2:3" s="297" customFormat="1" ht="257.25" customHeight="1" x14ac:dyDescent="0.2">
      <c r="B63" s="290" t="s">
        <v>456</v>
      </c>
      <c r="C63" s="290" t="s">
        <v>457</v>
      </c>
    </row>
    <row r="64" spans="2:3" s="297" customFormat="1" ht="113.25" customHeight="1" x14ac:dyDescent="0.2">
      <c r="B64" s="290" t="s">
        <v>458</v>
      </c>
      <c r="C64" s="302" t="s">
        <v>459</v>
      </c>
    </row>
    <row r="65" spans="2:3" s="297" customFormat="1" x14ac:dyDescent="0.2">
      <c r="B65" s="336" t="s">
        <v>460</v>
      </c>
      <c r="C65" s="290" t="s">
        <v>461</v>
      </c>
    </row>
    <row r="66" spans="2:3" s="297" customFormat="1" ht="105" x14ac:dyDescent="0.2">
      <c r="B66" s="290" t="s">
        <v>462</v>
      </c>
      <c r="C66" s="290" t="s">
        <v>463</v>
      </c>
    </row>
    <row r="67" spans="2:3" s="297" customFormat="1" x14ac:dyDescent="0.2">
      <c r="B67" s="291"/>
      <c r="C67" s="290"/>
    </row>
    <row r="68" spans="2:3" s="297" customFormat="1" ht="18.75" x14ac:dyDescent="0.2">
      <c r="B68" s="288" t="s">
        <v>406</v>
      </c>
      <c r="C68" s="298" t="s">
        <v>407</v>
      </c>
    </row>
    <row r="69" spans="2:3" s="297" customFormat="1" x14ac:dyDescent="0.2">
      <c r="B69" s="291" t="s">
        <v>408</v>
      </c>
      <c r="C69" s="337" t="s">
        <v>409</v>
      </c>
    </row>
    <row r="70" spans="2:3" s="297" customFormat="1" ht="30" x14ac:dyDescent="0.2">
      <c r="B70" s="291" t="s">
        <v>410</v>
      </c>
      <c r="C70" s="303" t="s">
        <v>411</v>
      </c>
    </row>
    <row r="71" spans="2:3" s="297" customFormat="1" ht="30" x14ac:dyDescent="0.2">
      <c r="B71" s="292" t="s">
        <v>412</v>
      </c>
      <c r="C71" s="303" t="s">
        <v>413</v>
      </c>
    </row>
    <row r="72" spans="2:3" s="297" customFormat="1" x14ac:dyDescent="0.2">
      <c r="B72" s="292" t="s">
        <v>414</v>
      </c>
      <c r="C72" s="334" t="s">
        <v>415</v>
      </c>
    </row>
    <row r="73" spans="2:3" s="297" customFormat="1" x14ac:dyDescent="0.2">
      <c r="B73" s="291"/>
      <c r="C73" s="337"/>
    </row>
    <row r="74" spans="2:3" s="297" customFormat="1" ht="30" x14ac:dyDescent="0.2">
      <c r="B74" s="291" t="s">
        <v>416</v>
      </c>
      <c r="C74" s="337" t="s">
        <v>417</v>
      </c>
    </row>
    <row r="75" spans="2:3" s="297" customFormat="1" ht="30" x14ac:dyDescent="0.2">
      <c r="B75" s="291" t="s">
        <v>418</v>
      </c>
      <c r="C75" s="287" t="s">
        <v>419</v>
      </c>
    </row>
    <row r="76" spans="2:3" s="297" customFormat="1" ht="60" x14ac:dyDescent="0.2">
      <c r="B76" s="291" t="s">
        <v>420</v>
      </c>
      <c r="C76" s="290" t="s">
        <v>421</v>
      </c>
    </row>
    <row r="77" spans="2:3" s="297" customFormat="1" x14ac:dyDescent="0.2">
      <c r="B77" s="291"/>
      <c r="C77" s="290"/>
    </row>
    <row r="78" spans="2:3" s="297" customFormat="1" ht="45" x14ac:dyDescent="0.2">
      <c r="B78" s="291" t="s">
        <v>464</v>
      </c>
      <c r="C78" s="287" t="s">
        <v>422</v>
      </c>
    </row>
    <row r="79" spans="2:3" s="297" customFormat="1" x14ac:dyDescent="0.2">
      <c r="B79" s="291"/>
      <c r="C79" s="337"/>
    </row>
    <row r="80" spans="2:3" s="297" customFormat="1" ht="18.75" x14ac:dyDescent="0.2">
      <c r="B80" s="288" t="s">
        <v>423</v>
      </c>
      <c r="C80" s="298" t="s">
        <v>424</v>
      </c>
    </row>
    <row r="81" spans="2:3" s="297" customFormat="1" ht="18.75" x14ac:dyDescent="0.2">
      <c r="B81" s="291"/>
      <c r="C81" s="304"/>
    </row>
    <row r="82" spans="2:3" s="297" customFormat="1" ht="18.75" x14ac:dyDescent="0.2">
      <c r="B82" s="293"/>
      <c r="C82" s="304"/>
    </row>
    <row r="83" spans="2:3" s="297" customFormat="1" ht="18.75" x14ac:dyDescent="0.2">
      <c r="B83" s="293"/>
      <c r="C83" s="304"/>
    </row>
    <row r="84" spans="2:3" s="297" customFormat="1" ht="18.75" x14ac:dyDescent="0.2">
      <c r="B84" s="293"/>
      <c r="C84" s="304"/>
    </row>
    <row r="85" spans="2:3" s="297" customFormat="1" ht="18.75" x14ac:dyDescent="0.2">
      <c r="B85" s="293"/>
      <c r="C85" s="304"/>
    </row>
    <row r="86" spans="2:3" s="297" customFormat="1" ht="18.75" x14ac:dyDescent="0.2">
      <c r="B86" s="293"/>
      <c r="C86" s="304"/>
    </row>
    <row r="87" spans="2:3" s="297" customFormat="1" ht="18.75" x14ac:dyDescent="0.2">
      <c r="B87" s="293"/>
      <c r="C87" s="304"/>
    </row>
    <row r="88" spans="2:3" s="297" customFormat="1" ht="18.75" x14ac:dyDescent="0.2">
      <c r="B88" s="293"/>
      <c r="C88" s="304"/>
    </row>
    <row r="89" spans="2:3" s="297" customFormat="1" ht="18.75" x14ac:dyDescent="0.2">
      <c r="B89" s="293"/>
      <c r="C89" s="304"/>
    </row>
    <row r="90" spans="2:3" s="297" customFormat="1" ht="18.75" x14ac:dyDescent="0.2">
      <c r="B90" s="293"/>
      <c r="C90" s="304"/>
    </row>
    <row r="91" spans="2:3" s="297" customFormat="1" ht="18.75" x14ac:dyDescent="0.2">
      <c r="B91" s="293"/>
      <c r="C91" s="304"/>
    </row>
    <row r="92" spans="2:3" s="297" customFormat="1" ht="18.75" x14ac:dyDescent="0.2">
      <c r="B92" s="293"/>
      <c r="C92" s="304"/>
    </row>
    <row r="93" spans="2:3" s="297" customFormat="1" ht="18.75" x14ac:dyDescent="0.2">
      <c r="B93" s="293"/>
      <c r="C93" s="304"/>
    </row>
    <row r="94" spans="2:3" s="297" customFormat="1" ht="18.75" x14ac:dyDescent="0.2">
      <c r="B94" s="293"/>
      <c r="C94" s="304"/>
    </row>
    <row r="95" spans="2:3" s="297" customFormat="1" ht="18.75" x14ac:dyDescent="0.2">
      <c r="B95" s="293"/>
      <c r="C95" s="304"/>
    </row>
    <row r="96" spans="2:3" s="297" customFormat="1" ht="18.75" x14ac:dyDescent="0.2">
      <c r="B96" s="293"/>
      <c r="C96" s="304"/>
    </row>
    <row r="97" spans="2:3" s="297" customFormat="1" ht="18.75" x14ac:dyDescent="0.2">
      <c r="B97" s="293"/>
      <c r="C97" s="304"/>
    </row>
    <row r="98" spans="2:3" s="297" customFormat="1" ht="18.75" x14ac:dyDescent="0.2">
      <c r="B98" s="293"/>
      <c r="C98" s="304"/>
    </row>
    <row r="99" spans="2:3" s="297" customFormat="1" ht="18.75" x14ac:dyDescent="0.2">
      <c r="B99" s="293"/>
      <c r="C99" s="304"/>
    </row>
    <row r="100" spans="2:3" s="297" customFormat="1" ht="18.75" x14ac:dyDescent="0.2">
      <c r="B100" s="293"/>
      <c r="C100" s="304"/>
    </row>
    <row r="101" spans="2:3" s="297" customFormat="1" ht="18.75" x14ac:dyDescent="0.2">
      <c r="B101" s="293"/>
      <c r="C101" s="304"/>
    </row>
    <row r="102" spans="2:3" s="297" customFormat="1" ht="18.75" x14ac:dyDescent="0.2">
      <c r="B102" s="293"/>
      <c r="C102" s="304"/>
    </row>
    <row r="103" spans="2:3" s="297" customFormat="1" ht="18.75" x14ac:dyDescent="0.2">
      <c r="B103" s="293"/>
      <c r="C103" s="304"/>
    </row>
    <row r="104" spans="2:3" s="297" customFormat="1" ht="18.75" x14ac:dyDescent="0.2">
      <c r="B104" s="23"/>
      <c r="C104" s="304"/>
    </row>
    <row r="105" spans="2:3" s="297" customFormat="1" ht="60" x14ac:dyDescent="0.2">
      <c r="B105" s="23" t="s">
        <v>465</v>
      </c>
      <c r="C105" s="287" t="s">
        <v>466</v>
      </c>
    </row>
    <row r="106" spans="2:3" s="297" customFormat="1" x14ac:dyDescent="0.2">
      <c r="B106" s="23"/>
      <c r="C106" s="287"/>
    </row>
    <row r="107" spans="2:3" s="297" customFormat="1" ht="18.75" x14ac:dyDescent="0.2">
      <c r="B107" s="288" t="s">
        <v>425</v>
      </c>
      <c r="C107" s="298" t="s">
        <v>338</v>
      </c>
    </row>
    <row r="108" spans="2:3" s="297" customFormat="1" ht="60" x14ac:dyDescent="0.2">
      <c r="B108" s="23" t="s">
        <v>467</v>
      </c>
      <c r="C108" s="287" t="s">
        <v>468</v>
      </c>
    </row>
    <row r="109" spans="2:3" s="297" customFormat="1" x14ac:dyDescent="0.2">
      <c r="B109" s="23"/>
      <c r="C109" s="287"/>
    </row>
    <row r="110" spans="2:3" s="297" customFormat="1" ht="18.75" x14ac:dyDescent="0.2">
      <c r="B110" s="288" t="s">
        <v>426</v>
      </c>
      <c r="C110" s="298" t="s">
        <v>427</v>
      </c>
    </row>
    <row r="111" spans="2:3" s="297" customFormat="1" ht="75" x14ac:dyDescent="0.2">
      <c r="B111" s="23" t="s">
        <v>469</v>
      </c>
      <c r="C111" s="305" t="s">
        <v>470</v>
      </c>
    </row>
    <row r="112" spans="2:3" s="297" customFormat="1" x14ac:dyDescent="0.2">
      <c r="B112" s="23"/>
      <c r="C112" s="305"/>
    </row>
    <row r="113" spans="2:3" s="297" customFormat="1" ht="18.75" x14ac:dyDescent="0.2">
      <c r="B113" s="288" t="s">
        <v>428</v>
      </c>
      <c r="C113" s="306" t="s">
        <v>340</v>
      </c>
    </row>
    <row r="114" spans="2:3" s="297" customFormat="1" ht="180" x14ac:dyDescent="0.2">
      <c r="B114" s="287" t="s">
        <v>471</v>
      </c>
      <c r="C114" s="287" t="s">
        <v>429</v>
      </c>
    </row>
    <row r="115" spans="2:3" s="297" customFormat="1" x14ac:dyDescent="0.2">
      <c r="B115" s="23"/>
      <c r="C115" s="287"/>
    </row>
    <row r="116" spans="2:3" s="297" customFormat="1" ht="18.75" x14ac:dyDescent="0.2">
      <c r="B116" s="288" t="s">
        <v>341</v>
      </c>
      <c r="C116" s="306" t="s">
        <v>342</v>
      </c>
    </row>
    <row r="117" spans="2:3" s="297" customFormat="1" ht="60" x14ac:dyDescent="0.2">
      <c r="B117" s="291" t="s">
        <v>472</v>
      </c>
      <c r="C117" s="302" t="s">
        <v>473</v>
      </c>
    </row>
    <row r="118" spans="2:3" s="297" customFormat="1" x14ac:dyDescent="0.2">
      <c r="B118" s="335"/>
      <c r="C118" s="287"/>
    </row>
    <row r="119" spans="2:3" s="297" customFormat="1" ht="18.75" x14ac:dyDescent="0.2">
      <c r="B119" s="288" t="s">
        <v>430</v>
      </c>
      <c r="C119" s="298" t="s">
        <v>344</v>
      </c>
    </row>
    <row r="120" spans="2:3" s="297" customFormat="1" ht="240" x14ac:dyDescent="0.2">
      <c r="B120" s="23" t="s">
        <v>474</v>
      </c>
      <c r="C120" s="287" t="s">
        <v>475</v>
      </c>
    </row>
    <row r="121" spans="2:3" s="297" customFormat="1" x14ac:dyDescent="0.2">
      <c r="B121" s="335"/>
      <c r="C121" s="287"/>
    </row>
    <row r="122" spans="2:3" s="297" customFormat="1" ht="18.75" x14ac:dyDescent="0.2">
      <c r="B122" s="288" t="s">
        <v>431</v>
      </c>
      <c r="C122" s="298" t="s">
        <v>346</v>
      </c>
    </row>
    <row r="123" spans="2:3" s="297" customFormat="1" ht="135" x14ac:dyDescent="0.2">
      <c r="B123" s="336" t="s">
        <v>432</v>
      </c>
      <c r="C123" s="287" t="s">
        <v>476</v>
      </c>
    </row>
    <row r="124" spans="2:3" s="297" customFormat="1" x14ac:dyDescent="0.2">
      <c r="B124" s="336"/>
      <c r="C124" s="287"/>
    </row>
    <row r="125" spans="2:3" s="297" customFormat="1" ht="18.75" x14ac:dyDescent="0.2">
      <c r="B125" s="288" t="s">
        <v>347</v>
      </c>
      <c r="C125" s="298" t="s">
        <v>348</v>
      </c>
    </row>
    <row r="126" spans="2:3" s="297" customFormat="1" ht="90" x14ac:dyDescent="0.2">
      <c r="B126" s="287" t="s">
        <v>477</v>
      </c>
      <c r="C126" s="287" t="s">
        <v>478</v>
      </c>
    </row>
    <row r="127" spans="2:3" s="297" customFormat="1" x14ac:dyDescent="0.2">
      <c r="B127" s="335"/>
      <c r="C127" s="287"/>
    </row>
    <row r="128" spans="2:3" s="297" customFormat="1" ht="18.75" x14ac:dyDescent="0.2">
      <c r="B128" s="288" t="s">
        <v>349</v>
      </c>
      <c r="C128" s="298" t="s">
        <v>350</v>
      </c>
    </row>
    <row r="129" spans="2:3" s="297" customFormat="1" ht="277.5" customHeight="1" x14ac:dyDescent="0.2">
      <c r="B129" s="336" t="s">
        <v>479</v>
      </c>
      <c r="C129" s="287" t="s">
        <v>489</v>
      </c>
    </row>
    <row r="130" spans="2:3" s="297" customFormat="1" x14ac:dyDescent="0.2">
      <c r="B130" s="336"/>
      <c r="C130" s="287"/>
    </row>
    <row r="131" spans="2:3" s="297" customFormat="1" ht="18.75" x14ac:dyDescent="0.2">
      <c r="B131" s="288" t="s">
        <v>433</v>
      </c>
      <c r="C131" s="298" t="s">
        <v>256</v>
      </c>
    </row>
    <row r="132" spans="2:3" s="297" customFormat="1" ht="90" x14ac:dyDescent="0.2">
      <c r="B132" s="336" t="s">
        <v>480</v>
      </c>
      <c r="C132" s="287" t="s">
        <v>490</v>
      </c>
    </row>
    <row r="133" spans="2:3" s="297" customFormat="1" x14ac:dyDescent="0.2">
      <c r="B133" s="335"/>
      <c r="C133" s="287"/>
    </row>
  </sheetData>
  <phoneticPr fontId="53" type="noConversion"/>
  <pageMargins left="0.7" right="0.7" top="0.78740157500000008" bottom="0.78740157500000008"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118"/>
  <sheetViews>
    <sheetView showGridLines="0" zoomScale="90" zoomScaleNormal="90" workbookViewId="0">
      <selection activeCell="A7" sqref="A7"/>
    </sheetView>
  </sheetViews>
  <sheetFormatPr baseColWidth="10" defaultColWidth="11.5546875" defaultRowHeight="15" x14ac:dyDescent="0.25"/>
  <cols>
    <col min="1" max="1" width="135.44140625" style="309" customWidth="1"/>
    <col min="2" max="2" width="93.88671875" style="309" customWidth="1"/>
    <col min="3" max="3" width="11.5546875" style="309"/>
    <col min="4" max="4" width="38.109375" style="309" customWidth="1"/>
    <col min="5" max="16384" width="11.5546875" style="309"/>
  </cols>
  <sheetData>
    <row r="1" spans="1:96" customFormat="1" ht="15.75" x14ac:dyDescent="0.25">
      <c r="A1" s="307" t="s">
        <v>482</v>
      </c>
    </row>
    <row r="2" spans="1:96" customFormat="1" ht="15.75" x14ac:dyDescent="0.25">
      <c r="A2" s="308">
        <v>46010</v>
      </c>
      <c r="B2" s="2"/>
      <c r="C2" s="309"/>
      <c r="D2" s="309"/>
      <c r="E2" s="309"/>
      <c r="F2" s="309"/>
      <c r="G2" s="309"/>
    </row>
    <row r="3" spans="1:96" x14ac:dyDescent="0.25">
      <c r="C3" s="19"/>
      <c r="I3" s="309" t="s">
        <v>12</v>
      </c>
    </row>
    <row r="4" spans="1:96" s="20" customFormat="1" ht="18.75" x14ac:dyDescent="0.3">
      <c r="A4" s="310" t="s">
        <v>13</v>
      </c>
      <c r="I4" s="309" t="s">
        <v>14</v>
      </c>
    </row>
    <row r="5" spans="1:96" s="20" customFormat="1" ht="18.75" x14ac:dyDescent="0.3">
      <c r="A5" s="323" t="s">
        <v>14</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row>
    <row r="6" spans="1:96" s="20" customFormat="1" ht="18.75" x14ac:dyDescent="0.3">
      <c r="A6" s="309"/>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row>
    <row r="7" spans="1:96" ht="18.75" x14ac:dyDescent="0.3">
      <c r="A7" s="21" t="s">
        <v>353</v>
      </c>
    </row>
    <row r="8" spans="1:96" x14ac:dyDescent="0.25">
      <c r="A8" s="330" t="s">
        <v>354</v>
      </c>
    </row>
    <row r="9" spans="1:96" ht="30" x14ac:dyDescent="0.25">
      <c r="A9" s="311" t="s">
        <v>355</v>
      </c>
    </row>
    <row r="10" spans="1:96" x14ac:dyDescent="0.25">
      <c r="A10" s="330"/>
    </row>
    <row r="11" spans="1:96" x14ac:dyDescent="0.25">
      <c r="A11" s="330" t="s">
        <v>357</v>
      </c>
    </row>
    <row r="12" spans="1:96" x14ac:dyDescent="0.25">
      <c r="A12" s="329" t="s">
        <v>359</v>
      </c>
    </row>
    <row r="13" spans="1:96" x14ac:dyDescent="0.25">
      <c r="A13" s="324" t="s">
        <v>361</v>
      </c>
    </row>
    <row r="14" spans="1:96" x14ac:dyDescent="0.25">
      <c r="A14" s="312" t="s">
        <v>363</v>
      </c>
    </row>
    <row r="15" spans="1:96" x14ac:dyDescent="0.25">
      <c r="A15" s="311"/>
    </row>
    <row r="16" spans="1:96" ht="18.75" x14ac:dyDescent="0.3">
      <c r="A16" s="21" t="s">
        <v>365</v>
      </c>
    </row>
    <row r="17" spans="1:3" x14ac:dyDescent="0.25">
      <c r="A17" s="311" t="s">
        <v>483</v>
      </c>
      <c r="C17" s="19"/>
    </row>
    <row r="18" spans="1:3" x14ac:dyDescent="0.25">
      <c r="A18" s="311"/>
    </row>
    <row r="19" spans="1:3" ht="18.75" x14ac:dyDescent="0.3">
      <c r="A19" s="21" t="s">
        <v>367</v>
      </c>
    </row>
    <row r="20" spans="1:3" ht="29.25" customHeight="1" x14ac:dyDescent="0.25">
      <c r="A20" s="328" t="s">
        <v>369</v>
      </c>
    </row>
    <row r="21" spans="1:3" ht="30" x14ac:dyDescent="0.25">
      <c r="A21" s="313" t="s">
        <v>371</v>
      </c>
      <c r="C21" s="19"/>
    </row>
    <row r="22" spans="1:3" ht="30" x14ac:dyDescent="0.25">
      <c r="A22" s="313" t="s">
        <v>373</v>
      </c>
    </row>
    <row r="23" spans="1:3" x14ac:dyDescent="0.25">
      <c r="A23" s="328"/>
    </row>
    <row r="24" spans="1:3" ht="18.75" x14ac:dyDescent="0.3">
      <c r="A24" s="21" t="s">
        <v>375</v>
      </c>
    </row>
    <row r="25" spans="1:3" ht="30" x14ac:dyDescent="0.25">
      <c r="A25" s="311" t="s">
        <v>376</v>
      </c>
    </row>
    <row r="26" spans="1:3" x14ac:dyDescent="0.25">
      <c r="A26" s="7" t="s">
        <v>378</v>
      </c>
    </row>
    <row r="27" spans="1:3" ht="30" x14ac:dyDescent="0.25">
      <c r="A27" s="7" t="s">
        <v>379</v>
      </c>
    </row>
    <row r="28" spans="1:3" x14ac:dyDescent="0.25">
      <c r="A28" s="7" t="s">
        <v>380</v>
      </c>
    </row>
    <row r="29" spans="1:3" ht="30" x14ac:dyDescent="0.25">
      <c r="A29" s="330" t="s">
        <v>452</v>
      </c>
    </row>
    <row r="30" spans="1:3" ht="30" x14ac:dyDescent="0.25">
      <c r="A30" s="330" t="s">
        <v>382</v>
      </c>
    </row>
    <row r="31" spans="1:3" ht="29.25" customHeight="1" x14ac:dyDescent="0.25">
      <c r="A31" s="7" t="s">
        <v>384</v>
      </c>
    </row>
    <row r="32" spans="1:3" x14ac:dyDescent="0.25">
      <c r="A32" s="7"/>
    </row>
    <row r="33" spans="1:3" ht="18.75" x14ac:dyDescent="0.3">
      <c r="A33" s="21" t="s">
        <v>386</v>
      </c>
    </row>
    <row r="34" spans="1:3" x14ac:dyDescent="0.25">
      <c r="A34" s="7" t="s">
        <v>387</v>
      </c>
    </row>
    <row r="35" spans="1:3" ht="30" x14ac:dyDescent="0.25">
      <c r="A35" s="330" t="s">
        <v>389</v>
      </c>
      <c r="B35" s="22"/>
    </row>
    <row r="36" spans="1:3" x14ac:dyDescent="0.25">
      <c r="A36" s="7" t="s">
        <v>391</v>
      </c>
      <c r="C36" s="19"/>
    </row>
    <row r="37" spans="1:3" ht="30" x14ac:dyDescent="0.25">
      <c r="A37" s="7" t="s">
        <v>393</v>
      </c>
      <c r="B37" s="19"/>
    </row>
    <row r="38" spans="1:3" ht="30" customHeight="1" x14ac:dyDescent="0.25">
      <c r="A38" s="311" t="s">
        <v>395</v>
      </c>
    </row>
    <row r="39" spans="1:3" x14ac:dyDescent="0.25">
      <c r="A39" s="330"/>
    </row>
    <row r="40" spans="1:3" ht="45" x14ac:dyDescent="0.25">
      <c r="A40" s="7" t="s">
        <v>397</v>
      </c>
    </row>
    <row r="41" spans="1:3" ht="27" customHeight="1" x14ac:dyDescent="0.25">
      <c r="A41" s="7" t="s">
        <v>399</v>
      </c>
    </row>
    <row r="42" spans="1:3" x14ac:dyDescent="0.25">
      <c r="A42" s="7"/>
    </row>
    <row r="43" spans="1:3" ht="18.75" x14ac:dyDescent="0.3">
      <c r="A43" s="21" t="s">
        <v>401</v>
      </c>
    </row>
    <row r="44" spans="1:3" ht="57" customHeight="1" x14ac:dyDescent="0.25">
      <c r="A44" s="313" t="s">
        <v>403</v>
      </c>
    </row>
    <row r="45" spans="1:3" ht="45" x14ac:dyDescent="0.25">
      <c r="A45" s="313" t="s">
        <v>405</v>
      </c>
    </row>
    <row r="46" spans="1:3" x14ac:dyDescent="0.25">
      <c r="A46" s="314" t="s">
        <v>455</v>
      </c>
    </row>
    <row r="47" spans="1:3" ht="166.5" customHeight="1" x14ac:dyDescent="0.25">
      <c r="A47" s="338" t="s">
        <v>457</v>
      </c>
    </row>
    <row r="48" spans="1:3" ht="60" x14ac:dyDescent="0.25">
      <c r="A48" s="313" t="s">
        <v>459</v>
      </c>
    </row>
    <row r="49" spans="1:3" ht="30" customHeight="1" x14ac:dyDescent="0.25">
      <c r="A49" s="313" t="s">
        <v>461</v>
      </c>
    </row>
    <row r="50" spans="1:3" x14ac:dyDescent="0.25">
      <c r="A50" s="313"/>
    </row>
    <row r="51" spans="1:3" ht="285.75" customHeight="1" x14ac:dyDescent="0.25">
      <c r="A51" s="341"/>
      <c r="B51" s="315"/>
    </row>
    <row r="52" spans="1:3" ht="75" x14ac:dyDescent="0.25">
      <c r="A52" s="330" t="s">
        <v>463</v>
      </c>
    </row>
    <row r="53" spans="1:3" ht="18.75" x14ac:dyDescent="0.3">
      <c r="A53" s="21" t="s">
        <v>407</v>
      </c>
      <c r="C53" s="19"/>
    </row>
    <row r="54" spans="1:3" x14ac:dyDescent="0.25">
      <c r="A54" s="7" t="s">
        <v>409</v>
      </c>
    </row>
    <row r="55" spans="1:3" x14ac:dyDescent="0.25">
      <c r="A55" s="311" t="s">
        <v>411</v>
      </c>
    </row>
    <row r="56" spans="1:3" x14ac:dyDescent="0.25">
      <c r="A56" s="7" t="s">
        <v>413</v>
      </c>
    </row>
    <row r="57" spans="1:3" x14ac:dyDescent="0.25">
      <c r="A57" s="7" t="s">
        <v>415</v>
      </c>
    </row>
    <row r="58" spans="1:3" x14ac:dyDescent="0.25">
      <c r="A58" s="7"/>
    </row>
    <row r="59" spans="1:3" x14ac:dyDescent="0.25">
      <c r="A59" s="316" t="s">
        <v>417</v>
      </c>
    </row>
    <row r="60" spans="1:3" x14ac:dyDescent="0.25">
      <c r="A60" s="316" t="s">
        <v>419</v>
      </c>
    </row>
    <row r="61" spans="1:3" ht="30" x14ac:dyDescent="0.25">
      <c r="A61" s="7" t="s">
        <v>421</v>
      </c>
    </row>
    <row r="62" spans="1:3" x14ac:dyDescent="0.25">
      <c r="A62" s="7"/>
    </row>
    <row r="63" spans="1:3" ht="30" x14ac:dyDescent="0.25">
      <c r="A63" s="7" t="s">
        <v>422</v>
      </c>
    </row>
    <row r="64" spans="1:3" x14ac:dyDescent="0.25">
      <c r="A64" s="7"/>
    </row>
    <row r="65" spans="1:3" ht="18.75" x14ac:dyDescent="0.3">
      <c r="A65" s="21" t="s">
        <v>424</v>
      </c>
    </row>
    <row r="66" spans="1:3" ht="110.25" customHeight="1" x14ac:dyDescent="0.25">
      <c r="A66" s="340"/>
    </row>
    <row r="67" spans="1:3" x14ac:dyDescent="0.25">
      <c r="A67" s="340"/>
    </row>
    <row r="68" spans="1:3" x14ac:dyDescent="0.25">
      <c r="A68" s="340"/>
      <c r="C68" s="19"/>
    </row>
    <row r="69" spans="1:3" x14ac:dyDescent="0.25">
      <c r="A69" s="340"/>
    </row>
    <row r="70" spans="1:3" ht="18.75" x14ac:dyDescent="0.3">
      <c r="A70" s="342"/>
    </row>
    <row r="71" spans="1:3" ht="18.75" x14ac:dyDescent="0.3">
      <c r="A71" s="342"/>
    </row>
    <row r="72" spans="1:3" ht="18.75" x14ac:dyDescent="0.3">
      <c r="A72" s="342"/>
    </row>
    <row r="73" spans="1:3" ht="18.75" x14ac:dyDescent="0.3">
      <c r="A73" s="342"/>
    </row>
    <row r="74" spans="1:3" ht="18.75" x14ac:dyDescent="0.3">
      <c r="A74" s="342"/>
    </row>
    <row r="75" spans="1:3" ht="18.75" x14ac:dyDescent="0.3">
      <c r="A75" s="342"/>
    </row>
    <row r="76" spans="1:3" ht="100.5" customHeight="1" x14ac:dyDescent="0.3">
      <c r="A76" s="342"/>
    </row>
    <row r="77" spans="1:3" ht="18.75" x14ac:dyDescent="0.3">
      <c r="A77" s="342"/>
    </row>
    <row r="78" spans="1:3" ht="18.75" x14ac:dyDescent="0.3">
      <c r="A78" s="342"/>
    </row>
    <row r="79" spans="1:3" ht="18.75" x14ac:dyDescent="0.3">
      <c r="A79" s="342"/>
    </row>
    <row r="80" spans="1:3" ht="18.75" x14ac:dyDescent="0.3">
      <c r="A80" s="342"/>
    </row>
    <row r="81" spans="1:3" ht="18.75" x14ac:dyDescent="0.3">
      <c r="A81" s="342"/>
    </row>
    <row r="82" spans="1:3" ht="18.75" x14ac:dyDescent="0.3">
      <c r="A82" s="342"/>
    </row>
    <row r="83" spans="1:3" ht="18.75" x14ac:dyDescent="0.3">
      <c r="A83" s="342"/>
    </row>
    <row r="84" spans="1:3" ht="18.75" x14ac:dyDescent="0.3">
      <c r="A84" s="342"/>
    </row>
    <row r="85" spans="1:3" ht="18.75" x14ac:dyDescent="0.3">
      <c r="A85" s="342"/>
    </row>
    <row r="86" spans="1:3" ht="18.75" x14ac:dyDescent="0.3">
      <c r="A86" s="342"/>
      <c r="B86" s="19"/>
    </row>
    <row r="87" spans="1:3" ht="18.75" x14ac:dyDescent="0.3">
      <c r="A87" s="342"/>
    </row>
    <row r="88" spans="1:3" ht="18.75" x14ac:dyDescent="0.3">
      <c r="A88" s="342"/>
    </row>
    <row r="89" spans="1:3" ht="18.75" x14ac:dyDescent="0.3">
      <c r="A89" s="342"/>
    </row>
    <row r="90" spans="1:3" ht="30" x14ac:dyDescent="0.25">
      <c r="A90" s="318" t="s">
        <v>485</v>
      </c>
    </row>
    <row r="91" spans="1:3" ht="18.75" x14ac:dyDescent="0.3">
      <c r="A91" s="317"/>
    </row>
    <row r="92" spans="1:3" ht="18.75" x14ac:dyDescent="0.3">
      <c r="A92" s="21" t="s">
        <v>338</v>
      </c>
    </row>
    <row r="93" spans="1:3" ht="45" x14ac:dyDescent="0.25">
      <c r="A93" s="318" t="s">
        <v>486</v>
      </c>
    </row>
    <row r="94" spans="1:3" x14ac:dyDescent="0.25">
      <c r="A94" s="318"/>
    </row>
    <row r="95" spans="1:3" ht="18.75" x14ac:dyDescent="0.3">
      <c r="A95" s="21" t="s">
        <v>427</v>
      </c>
      <c r="C95" s="19"/>
    </row>
    <row r="96" spans="1:3" ht="45" x14ac:dyDescent="0.25">
      <c r="A96" s="23" t="s">
        <v>487</v>
      </c>
    </row>
    <row r="97" spans="1:4" x14ac:dyDescent="0.25">
      <c r="A97" s="23"/>
    </row>
    <row r="98" spans="1:4" ht="18.75" x14ac:dyDescent="0.3">
      <c r="A98" s="319" t="s">
        <v>340</v>
      </c>
      <c r="C98" s="19"/>
    </row>
    <row r="99" spans="1:4" ht="105" x14ac:dyDescent="0.25">
      <c r="A99" s="318" t="s">
        <v>429</v>
      </c>
    </row>
    <row r="100" spans="1:4" x14ac:dyDescent="0.25">
      <c r="A100" s="318"/>
    </row>
    <row r="101" spans="1:4" ht="18.75" x14ac:dyDescent="0.3">
      <c r="A101" s="319" t="s">
        <v>342</v>
      </c>
      <c r="C101" s="19"/>
    </row>
    <row r="102" spans="1:4" ht="45" x14ac:dyDescent="0.25">
      <c r="A102" s="24" t="s">
        <v>473</v>
      </c>
      <c r="B102" s="22"/>
      <c r="C102" s="19"/>
    </row>
    <row r="103" spans="1:4" x14ac:dyDescent="0.25">
      <c r="A103" s="318"/>
    </row>
    <row r="104" spans="1:4" ht="18.75" x14ac:dyDescent="0.3">
      <c r="A104" s="21" t="s">
        <v>344</v>
      </c>
      <c r="C104" s="19"/>
    </row>
    <row r="105" spans="1:4" ht="135" x14ac:dyDescent="0.25">
      <c r="A105" s="320" t="s">
        <v>475</v>
      </c>
      <c r="B105" s="315"/>
      <c r="C105" s="315"/>
    </row>
    <row r="106" spans="1:4" x14ac:dyDescent="0.25">
      <c r="A106" s="325"/>
    </row>
    <row r="107" spans="1:4" s="25" customFormat="1" ht="18.75" x14ac:dyDescent="0.3">
      <c r="A107" s="21" t="s">
        <v>346</v>
      </c>
    </row>
    <row r="108" spans="1:4" ht="75" x14ac:dyDescent="0.25">
      <c r="A108" s="23" t="s">
        <v>476</v>
      </c>
      <c r="B108" s="22"/>
    </row>
    <row r="109" spans="1:4" x14ac:dyDescent="0.25">
      <c r="A109" s="325"/>
    </row>
    <row r="110" spans="1:4" ht="18.75" x14ac:dyDescent="0.3">
      <c r="A110" s="21" t="s">
        <v>348</v>
      </c>
      <c r="C110" s="19"/>
    </row>
    <row r="111" spans="1:4" ht="60" x14ac:dyDescent="0.25">
      <c r="A111" s="336" t="s">
        <v>478</v>
      </c>
      <c r="B111" s="22"/>
      <c r="C111" s="26"/>
      <c r="D111" s="321"/>
    </row>
    <row r="112" spans="1:4" x14ac:dyDescent="0.25">
      <c r="A112" s="330"/>
    </row>
    <row r="113" spans="1:3" ht="18.75" x14ac:dyDescent="0.3">
      <c r="A113" s="21" t="s">
        <v>350</v>
      </c>
      <c r="C113" s="19"/>
    </row>
    <row r="114" spans="1:3" ht="199.9" customHeight="1" x14ac:dyDescent="0.25">
      <c r="A114" s="24" t="s">
        <v>488</v>
      </c>
      <c r="B114" s="22"/>
      <c r="C114" s="322"/>
    </row>
    <row r="115" spans="1:3" x14ac:dyDescent="0.25">
      <c r="A115" s="325"/>
    </row>
    <row r="116" spans="1:3" ht="18.75" x14ac:dyDescent="0.3">
      <c r="A116" s="21" t="s">
        <v>256</v>
      </c>
      <c r="C116" s="19"/>
    </row>
    <row r="117" spans="1:3" ht="60" x14ac:dyDescent="0.25">
      <c r="A117" s="330" t="s">
        <v>481</v>
      </c>
      <c r="B117" s="22"/>
    </row>
    <row r="118" spans="1:3" x14ac:dyDescent="0.25">
      <c r="A118" s="330"/>
    </row>
  </sheetData>
  <dataValidations count="1">
    <dataValidation type="list" allowBlank="1" showInputMessage="1" showErrorMessage="1" sqref="B6:CR6 CS5:XFD6 A5" xr:uid="{2D8F1791-59F0-4788-8C49-F0F77825889A}">
      <formula1>$I$3:$I$4</formula1>
    </dataValidation>
  </dataValidations>
  <pageMargins left="0.7" right="0.7" top="0.78740157500000008" bottom="0.78740157500000008" header="0.3" footer="0.3"/>
  <pageSetup paperSize="9" scale="67" orientation="portrait" r:id="rId1"/>
  <rowBreaks count="2" manualBreakCount="2">
    <brk id="67" man="1"/>
    <brk id="10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5"/>
  <sheetViews>
    <sheetView showGridLines="0" workbookViewId="0"/>
  </sheetViews>
  <sheetFormatPr baseColWidth="10" defaultColWidth="11.5546875" defaultRowHeight="15" outlineLevelRow="1" x14ac:dyDescent="0.25"/>
  <cols>
    <col min="1" max="1" width="15.109375" style="3" customWidth="1"/>
    <col min="2" max="2" width="9.33203125" style="3" customWidth="1"/>
    <col min="3" max="3" width="9.5546875" style="3" customWidth="1"/>
    <col min="4" max="16384" width="11.5546875" style="3"/>
  </cols>
  <sheetData>
    <row r="1" spans="1:8" ht="24" customHeight="1" x14ac:dyDescent="0.25">
      <c r="A1" s="27" t="str">
        <f>INDEX(languages!B3:C3,1,MATCH('Liesmich Readme'!$A$5,languages!$B$2:$C$2,0))</f>
        <v>BASIC PROJECT DATA</v>
      </c>
      <c r="B1" s="28"/>
      <c r="C1" s="28"/>
      <c r="D1" s="28"/>
      <c r="E1" s="28"/>
      <c r="F1" s="28"/>
      <c r="G1" s="29"/>
    </row>
    <row r="2" spans="1:8" x14ac:dyDescent="0.25">
      <c r="A2" s="347" t="s">
        <v>15</v>
      </c>
      <c r="B2" s="347"/>
      <c r="C2" s="352"/>
      <c r="D2" s="353"/>
      <c r="E2" s="12"/>
      <c r="F2" s="12"/>
      <c r="G2" s="12"/>
      <c r="H2" s="12"/>
    </row>
    <row r="3" spans="1:8" x14ac:dyDescent="0.25">
      <c r="A3" s="347" t="s">
        <v>16</v>
      </c>
      <c r="B3" s="347"/>
      <c r="C3" s="352"/>
      <c r="D3" s="353"/>
      <c r="E3" s="30"/>
      <c r="F3" s="12"/>
      <c r="G3" s="12"/>
      <c r="H3" s="12"/>
    </row>
    <row r="4" spans="1:8" x14ac:dyDescent="0.25">
      <c r="A4" s="347" t="s">
        <v>17</v>
      </c>
      <c r="B4" s="347"/>
      <c r="C4" s="352"/>
      <c r="D4" s="353"/>
      <c r="F4" s="12"/>
      <c r="G4" s="12"/>
      <c r="H4" s="12"/>
    </row>
    <row r="5" spans="1:8" x14ac:dyDescent="0.25">
      <c r="A5" s="347" t="s">
        <v>18</v>
      </c>
      <c r="B5" s="347"/>
      <c r="C5" s="348"/>
      <c r="D5" s="349"/>
      <c r="E5" s="30"/>
      <c r="F5" s="12"/>
      <c r="G5" s="12"/>
      <c r="H5" s="12"/>
    </row>
    <row r="6" spans="1:8" x14ac:dyDescent="0.25">
      <c r="A6" s="347" t="s">
        <v>19</v>
      </c>
      <c r="B6" s="347"/>
      <c r="C6" s="348"/>
      <c r="D6" s="349"/>
      <c r="E6" s="12"/>
      <c r="F6" s="12"/>
      <c r="G6" s="12"/>
      <c r="H6" s="12"/>
    </row>
    <row r="7" spans="1:8" x14ac:dyDescent="0.25">
      <c r="A7" s="347" t="s">
        <v>20</v>
      </c>
      <c r="B7" s="347"/>
      <c r="C7" s="350" t="str">
        <f>IF(C5=0,"",IF(C6=0,"",IF(((YEAR(C6)-YEAR(C5))*12+MONTH(C6)-MONTH(C5)+1)&lt;=0,"Projektzeitraum prüfen!",(YEAR(C6)-YEAR(C5))*12+MONTH(C6)-MONTH(C5)+1)))</f>
        <v/>
      </c>
      <c r="D7" s="351"/>
      <c r="E7" s="12"/>
      <c r="F7" s="12"/>
      <c r="G7" s="12"/>
      <c r="H7" s="12"/>
    </row>
    <row r="8" spans="1:8" x14ac:dyDescent="0.25">
      <c r="D8" s="12"/>
      <c r="E8" s="12"/>
      <c r="F8" s="12"/>
      <c r="G8" s="12"/>
      <c r="H8" s="12"/>
    </row>
    <row r="9" spans="1:8" x14ac:dyDescent="0.25">
      <c r="A9" s="31"/>
      <c r="B9" s="30"/>
      <c r="C9" s="32"/>
      <c r="D9" s="12"/>
      <c r="E9" s="12"/>
      <c r="F9" s="12"/>
      <c r="G9" s="12"/>
      <c r="H9" s="12"/>
    </row>
    <row r="10" spans="1:8" x14ac:dyDescent="0.25">
      <c r="A10" s="344" t="s">
        <v>21</v>
      </c>
      <c r="B10" s="345" t="s">
        <v>22</v>
      </c>
      <c r="C10" s="345"/>
      <c r="D10" s="345" t="s">
        <v>23</v>
      </c>
      <c r="E10" s="345"/>
      <c r="F10" s="344" t="s">
        <v>24</v>
      </c>
      <c r="G10" s="346" t="s">
        <v>25</v>
      </c>
      <c r="H10" s="12"/>
    </row>
    <row r="11" spans="1:8" x14ac:dyDescent="0.25">
      <c r="A11" s="344"/>
      <c r="B11" s="34" t="s">
        <v>26</v>
      </c>
      <c r="C11" s="34" t="s">
        <v>27</v>
      </c>
      <c r="D11" s="34" t="s">
        <v>26</v>
      </c>
      <c r="E11" s="34" t="s">
        <v>27</v>
      </c>
      <c r="F11" s="344"/>
      <c r="G11" s="346"/>
      <c r="H11" s="12"/>
    </row>
    <row r="12" spans="1:8" x14ac:dyDescent="0.25">
      <c r="A12" s="35" t="s">
        <v>28</v>
      </c>
      <c r="B12" s="36"/>
      <c r="C12" s="36"/>
      <c r="D12" s="37" t="str">
        <f t="shared" ref="D12:D16" si="0">IF(B12&gt;0,EDATE($C$5,B12-1),"")</f>
        <v/>
      </c>
      <c r="E12" s="37" t="str">
        <f t="shared" ref="E12:E16" si="1">IF(C12&gt;0,EDATE($C$5,C12)-1,"")</f>
        <v/>
      </c>
      <c r="F12" s="38" t="str">
        <f t="shared" ref="F12:F16" si="2">IFERROR(DATEDIF(D12,E12,"m")+1,"")</f>
        <v/>
      </c>
      <c r="G12" s="37" t="str">
        <f t="shared" ref="G12:G16" si="3">IFERROR(E12+60,"")</f>
        <v/>
      </c>
      <c r="H12" s="12"/>
    </row>
    <row r="13" spans="1:8" x14ac:dyDescent="0.25">
      <c r="A13" s="39" t="s">
        <v>29</v>
      </c>
      <c r="B13" s="36"/>
      <c r="C13" s="36"/>
      <c r="D13" s="37" t="str">
        <f t="shared" si="0"/>
        <v/>
      </c>
      <c r="E13" s="37" t="str">
        <f t="shared" si="1"/>
        <v/>
      </c>
      <c r="F13" s="38" t="str">
        <f t="shared" si="2"/>
        <v/>
      </c>
      <c r="G13" s="37" t="str">
        <f t="shared" si="3"/>
        <v/>
      </c>
      <c r="H13" s="12"/>
    </row>
    <row r="14" spans="1:8" x14ac:dyDescent="0.25">
      <c r="A14" s="40" t="s">
        <v>30</v>
      </c>
      <c r="B14" s="36"/>
      <c r="C14" s="41"/>
      <c r="D14" s="37" t="str">
        <f t="shared" si="0"/>
        <v/>
      </c>
      <c r="E14" s="37" t="str">
        <f t="shared" si="1"/>
        <v/>
      </c>
      <c r="F14" s="38" t="str">
        <f t="shared" si="2"/>
        <v/>
      </c>
      <c r="G14" s="37" t="str">
        <f t="shared" si="3"/>
        <v/>
      </c>
      <c r="H14" s="12"/>
    </row>
    <row r="15" spans="1:8" x14ac:dyDescent="0.25">
      <c r="A15" s="42" t="s">
        <v>31</v>
      </c>
      <c r="B15" s="36"/>
      <c r="C15" s="41"/>
      <c r="D15" s="37" t="str">
        <f t="shared" si="0"/>
        <v/>
      </c>
      <c r="E15" s="37" t="str">
        <f t="shared" si="1"/>
        <v/>
      </c>
      <c r="F15" s="38" t="str">
        <f t="shared" si="2"/>
        <v/>
      </c>
      <c r="G15" s="37" t="str">
        <f t="shared" si="3"/>
        <v/>
      </c>
      <c r="H15" s="12"/>
    </row>
    <row r="16" spans="1:8" x14ac:dyDescent="0.25">
      <c r="A16" s="43" t="s">
        <v>32</v>
      </c>
      <c r="B16" s="36"/>
      <c r="C16" s="36"/>
      <c r="D16" s="37" t="str">
        <f t="shared" si="0"/>
        <v/>
      </c>
      <c r="E16" s="37" t="str">
        <f t="shared" si="1"/>
        <v/>
      </c>
      <c r="F16" s="38" t="str">
        <f t="shared" si="2"/>
        <v/>
      </c>
      <c r="G16" s="37" t="str">
        <f t="shared" si="3"/>
        <v/>
      </c>
      <c r="H16" s="12"/>
    </row>
    <row r="17" spans="1:8" x14ac:dyDescent="0.25">
      <c r="A17" s="4"/>
      <c r="B17" s="44"/>
      <c r="C17" s="45"/>
      <c r="D17" s="46"/>
      <c r="E17" s="46"/>
      <c r="F17" s="30"/>
      <c r="G17" s="47"/>
      <c r="H17" s="12"/>
    </row>
    <row r="18" spans="1:8" x14ac:dyDescent="0.25">
      <c r="A18" s="4"/>
      <c r="B18" s="44"/>
      <c r="C18" s="45"/>
      <c r="D18" s="46"/>
      <c r="E18" s="46"/>
      <c r="F18" s="30"/>
      <c r="G18" s="47"/>
      <c r="H18" s="12"/>
    </row>
    <row r="19" spans="1:8" s="48" customFormat="1" ht="30" x14ac:dyDescent="0.25">
      <c r="A19" s="49" t="s">
        <v>33</v>
      </c>
      <c r="B19" s="49" t="s">
        <v>34</v>
      </c>
      <c r="C19" s="49" t="s">
        <v>35</v>
      </c>
      <c r="D19" s="49" t="s">
        <v>36</v>
      </c>
      <c r="E19" s="49" t="s">
        <v>37</v>
      </c>
      <c r="F19" s="49" t="s">
        <v>38</v>
      </c>
      <c r="G19" s="49" t="s">
        <v>39</v>
      </c>
      <c r="H19" s="12"/>
    </row>
    <row r="20" spans="1:8" x14ac:dyDescent="0.25">
      <c r="A20" s="50" t="s">
        <v>40</v>
      </c>
      <c r="B20" s="50"/>
      <c r="C20" s="50"/>
      <c r="D20" s="51" t="str">
        <f t="shared" ref="D20:D34" si="4">IF(B20&gt;0,EDATE($C$5,(B20-1)),"")</f>
        <v/>
      </c>
      <c r="E20" s="51" t="str">
        <f t="shared" ref="E20:E34" si="5">IF(C20&gt;0,EOMONTH($C$5,(C20-1)),"")</f>
        <v/>
      </c>
      <c r="F20" s="50"/>
      <c r="G20" s="52"/>
      <c r="H20" s="12"/>
    </row>
    <row r="21" spans="1:8" x14ac:dyDescent="0.25">
      <c r="A21" s="50" t="s">
        <v>41</v>
      </c>
      <c r="B21" s="50"/>
      <c r="C21" s="50"/>
      <c r="D21" s="51" t="str">
        <f t="shared" si="4"/>
        <v/>
      </c>
      <c r="E21" s="51" t="str">
        <f t="shared" si="5"/>
        <v/>
      </c>
      <c r="F21" s="50"/>
      <c r="G21" s="52"/>
      <c r="H21" s="12"/>
    </row>
    <row r="22" spans="1:8" x14ac:dyDescent="0.25">
      <c r="A22" s="50" t="s">
        <v>42</v>
      </c>
      <c r="B22" s="50"/>
      <c r="C22" s="50"/>
      <c r="D22" s="51" t="str">
        <f t="shared" si="4"/>
        <v/>
      </c>
      <c r="E22" s="51" t="str">
        <f t="shared" si="5"/>
        <v/>
      </c>
      <c r="F22" s="50"/>
      <c r="G22" s="52"/>
      <c r="H22" s="12"/>
    </row>
    <row r="23" spans="1:8" x14ac:dyDescent="0.25">
      <c r="A23" s="50" t="s">
        <v>43</v>
      </c>
      <c r="B23" s="50"/>
      <c r="C23" s="50"/>
      <c r="D23" s="51" t="str">
        <f t="shared" si="4"/>
        <v/>
      </c>
      <c r="E23" s="51" t="str">
        <f t="shared" si="5"/>
        <v/>
      </c>
      <c r="F23" s="50"/>
      <c r="G23" s="52"/>
      <c r="H23" s="12"/>
    </row>
    <row r="24" spans="1:8" x14ac:dyDescent="0.25">
      <c r="A24" s="50" t="s">
        <v>44</v>
      </c>
      <c r="B24" s="50"/>
      <c r="C24" s="50"/>
      <c r="D24" s="51" t="str">
        <f t="shared" si="4"/>
        <v/>
      </c>
      <c r="E24" s="51" t="str">
        <f t="shared" si="5"/>
        <v/>
      </c>
      <c r="F24" s="50"/>
      <c r="G24" s="52"/>
      <c r="H24" s="12"/>
    </row>
    <row r="25" spans="1:8" outlineLevel="1" x14ac:dyDescent="0.25">
      <c r="A25" s="50" t="s">
        <v>45</v>
      </c>
      <c r="B25" s="50"/>
      <c r="C25" s="50"/>
      <c r="D25" s="51" t="str">
        <f t="shared" si="4"/>
        <v/>
      </c>
      <c r="E25" s="51" t="str">
        <f t="shared" si="5"/>
        <v/>
      </c>
      <c r="F25" s="50"/>
      <c r="G25" s="52"/>
      <c r="H25" s="12"/>
    </row>
    <row r="26" spans="1:8" outlineLevel="1" x14ac:dyDescent="0.25">
      <c r="A26" s="50" t="s">
        <v>46</v>
      </c>
      <c r="B26" s="50"/>
      <c r="C26" s="50"/>
      <c r="D26" s="51" t="str">
        <f t="shared" si="4"/>
        <v/>
      </c>
      <c r="E26" s="51" t="str">
        <f t="shared" si="5"/>
        <v/>
      </c>
      <c r="F26" s="50"/>
      <c r="G26" s="52"/>
      <c r="H26" s="12"/>
    </row>
    <row r="27" spans="1:8" outlineLevel="1" x14ac:dyDescent="0.25">
      <c r="A27" s="50" t="s">
        <v>47</v>
      </c>
      <c r="B27" s="50"/>
      <c r="C27" s="50"/>
      <c r="D27" s="51" t="str">
        <f t="shared" si="4"/>
        <v/>
      </c>
      <c r="E27" s="51" t="str">
        <f t="shared" si="5"/>
        <v/>
      </c>
      <c r="F27" s="50"/>
      <c r="G27" s="52"/>
      <c r="H27" s="12"/>
    </row>
    <row r="28" spans="1:8" outlineLevel="1" x14ac:dyDescent="0.25">
      <c r="A28" s="50" t="s">
        <v>48</v>
      </c>
      <c r="B28" s="50"/>
      <c r="C28" s="50"/>
      <c r="D28" s="51" t="str">
        <f t="shared" si="4"/>
        <v/>
      </c>
      <c r="E28" s="51" t="str">
        <f t="shared" si="5"/>
        <v/>
      </c>
      <c r="F28" s="50"/>
      <c r="G28" s="52"/>
      <c r="H28" s="12"/>
    </row>
    <row r="29" spans="1:8" outlineLevel="1" x14ac:dyDescent="0.25">
      <c r="A29" s="50" t="s">
        <v>49</v>
      </c>
      <c r="B29" s="50"/>
      <c r="C29" s="50"/>
      <c r="D29" s="51" t="str">
        <f t="shared" si="4"/>
        <v/>
      </c>
      <c r="E29" s="51" t="str">
        <f t="shared" si="5"/>
        <v/>
      </c>
      <c r="F29" s="50"/>
      <c r="G29" s="52"/>
      <c r="H29" s="12"/>
    </row>
    <row r="30" spans="1:8" outlineLevel="1" x14ac:dyDescent="0.25">
      <c r="A30" s="50" t="s">
        <v>50</v>
      </c>
      <c r="B30" s="50"/>
      <c r="C30" s="50"/>
      <c r="D30" s="51" t="str">
        <f t="shared" si="4"/>
        <v/>
      </c>
      <c r="E30" s="51" t="str">
        <f t="shared" si="5"/>
        <v/>
      </c>
      <c r="F30" s="50"/>
      <c r="G30" s="52"/>
      <c r="H30" s="12"/>
    </row>
    <row r="31" spans="1:8" outlineLevel="1" x14ac:dyDescent="0.25">
      <c r="A31" s="50" t="s">
        <v>51</v>
      </c>
      <c r="B31" s="50"/>
      <c r="C31" s="50"/>
      <c r="D31" s="51" t="str">
        <f t="shared" si="4"/>
        <v/>
      </c>
      <c r="E31" s="51" t="str">
        <f t="shared" si="5"/>
        <v/>
      </c>
      <c r="F31" s="50"/>
      <c r="G31" s="52"/>
      <c r="H31" s="12"/>
    </row>
    <row r="32" spans="1:8" outlineLevel="1" x14ac:dyDescent="0.25">
      <c r="A32" s="50" t="s">
        <v>52</v>
      </c>
      <c r="B32" s="50"/>
      <c r="C32" s="50"/>
      <c r="D32" s="51" t="str">
        <f t="shared" si="4"/>
        <v/>
      </c>
      <c r="E32" s="51" t="str">
        <f t="shared" si="5"/>
        <v/>
      </c>
      <c r="F32" s="50"/>
      <c r="G32" s="52"/>
      <c r="H32" s="12"/>
    </row>
    <row r="33" spans="1:8" outlineLevel="1" x14ac:dyDescent="0.25">
      <c r="A33" s="50" t="s">
        <v>53</v>
      </c>
      <c r="B33" s="50"/>
      <c r="C33" s="50"/>
      <c r="D33" s="51" t="str">
        <f t="shared" si="4"/>
        <v/>
      </c>
      <c r="E33" s="51" t="str">
        <f t="shared" si="5"/>
        <v/>
      </c>
      <c r="F33" s="50"/>
      <c r="G33" s="52"/>
      <c r="H33" s="12"/>
    </row>
    <row r="34" spans="1:8" outlineLevel="1" x14ac:dyDescent="0.25">
      <c r="A34" s="50" t="s">
        <v>54</v>
      </c>
      <c r="B34" s="50"/>
      <c r="C34" s="50"/>
      <c r="D34" s="51" t="str">
        <f t="shared" si="4"/>
        <v/>
      </c>
      <c r="E34" s="51" t="str">
        <f t="shared" si="5"/>
        <v/>
      </c>
      <c r="F34" s="50"/>
      <c r="G34" s="52"/>
      <c r="H34" s="12"/>
    </row>
    <row r="35" spans="1:8" x14ac:dyDescent="0.25">
      <c r="A35" s="12"/>
      <c r="B35" s="12"/>
      <c r="C35" s="12"/>
      <c r="D35" s="12"/>
      <c r="E35" s="12"/>
      <c r="F35" s="12"/>
      <c r="G35" s="12"/>
      <c r="H35" s="12"/>
    </row>
    <row r="36" spans="1:8" x14ac:dyDescent="0.25">
      <c r="A36" s="12"/>
      <c r="B36" s="12"/>
      <c r="C36" s="12"/>
      <c r="D36" s="12"/>
      <c r="E36" s="12"/>
      <c r="F36" s="12"/>
      <c r="G36" s="12"/>
      <c r="H36" s="12"/>
    </row>
    <row r="37" spans="1:8" x14ac:dyDescent="0.25">
      <c r="A37" s="12"/>
      <c r="B37" s="12"/>
      <c r="C37" s="12"/>
      <c r="D37" s="12"/>
      <c r="E37" s="12"/>
      <c r="F37" s="12"/>
      <c r="G37" s="12"/>
      <c r="H37" s="12"/>
    </row>
    <row r="38" spans="1:8" x14ac:dyDescent="0.25">
      <c r="A38" s="12"/>
      <c r="B38" s="12"/>
      <c r="C38" s="12"/>
      <c r="D38" s="12"/>
      <c r="E38" s="12"/>
      <c r="F38" s="12"/>
      <c r="G38" s="12"/>
      <c r="H38" s="12"/>
    </row>
    <row r="39" spans="1:8" x14ac:dyDescent="0.25">
      <c r="A39" s="12"/>
      <c r="B39" s="12"/>
      <c r="C39" s="12"/>
      <c r="D39" s="12"/>
      <c r="E39" s="12"/>
      <c r="F39" s="12"/>
      <c r="G39" s="12"/>
      <c r="H39" s="12"/>
    </row>
    <row r="115" spans="15:15" x14ac:dyDescent="0.25">
      <c r="O115" s="3" t="s">
        <v>55</v>
      </c>
    </row>
  </sheetData>
  <mergeCells count="17">
    <mergeCell ref="A2:B2"/>
    <mergeCell ref="C2:D2"/>
    <mergeCell ref="A3:B3"/>
    <mergeCell ref="C3:D3"/>
    <mergeCell ref="A4:B4"/>
    <mergeCell ref="C4:D4"/>
    <mergeCell ref="A5:B5"/>
    <mergeCell ref="C5:D5"/>
    <mergeCell ref="A6:B6"/>
    <mergeCell ref="C6:D6"/>
    <mergeCell ref="A7:B7"/>
    <mergeCell ref="C7:D7"/>
    <mergeCell ref="A10:A11"/>
    <mergeCell ref="B10:C10"/>
    <mergeCell ref="D10:E10"/>
    <mergeCell ref="F10:F11"/>
    <mergeCell ref="G10:G11"/>
  </mergeCells>
  <conditionalFormatting sqref="A10:G11 B17:G18">
    <cfRule type="containsText" dxfId="1926" priority="170" operator="containsText" text="Adjustment P1">
      <formula>NOT(ISERROR(SEARCH("Adjustment P1",A10)))</formula>
    </cfRule>
    <cfRule type="containsText" dxfId="1925" priority="164" operator="containsText" text="P4">
      <formula>NOT(ISERROR(SEARCH("P4",A10)))</formula>
    </cfRule>
    <cfRule type="containsText" dxfId="1924" priority="165" operator="containsText" text="Adjustment P3">
      <formula>NOT(ISERROR(SEARCH("Adjustment P3",A10)))</formula>
    </cfRule>
    <cfRule type="containsText" dxfId="1923" priority="166" operator="containsText" text="Adjustment P2">
      <formula>NOT(ISERROR(SEARCH("Adjustment P2",A10)))</formula>
    </cfRule>
    <cfRule type="containsText" dxfId="1922" priority="167" operator="containsText" text="P3">
      <formula>NOT(ISERROR(SEARCH("P3",A10)))</formula>
    </cfRule>
    <cfRule type="containsText" dxfId="1921" priority="168" operator="containsText" text="P2">
      <formula>NOT(ISERROR(SEARCH("P2",A10)))</formula>
    </cfRule>
    <cfRule type="containsText" dxfId="1920" priority="169" operator="containsText" text="P1">
      <formula>NOT(ISERROR(SEARCH("P1",A10)))</formula>
    </cfRule>
  </conditionalFormatting>
  <conditionalFormatting sqref="B12:C13">
    <cfRule type="cellIs" dxfId="1919" priority="4" operator="greaterThan">
      <formula>$C$6</formula>
    </cfRule>
    <cfRule type="containsText" dxfId="1918" priority="6" operator="containsText" text="P4">
      <formula>NOT(ISERROR(SEARCH("P4",B12)))</formula>
    </cfRule>
    <cfRule type="containsText" dxfId="1917" priority="7" operator="containsText" text="Adjustment P3">
      <formula>NOT(ISERROR(SEARCH("Adjustment P3",B12)))</formula>
    </cfRule>
    <cfRule type="containsText" dxfId="1916" priority="8" operator="containsText" text="Adjustment P2">
      <formula>NOT(ISERROR(SEARCH("Adjustment P2",B12)))</formula>
    </cfRule>
    <cfRule type="containsText" dxfId="1915" priority="9" operator="containsText" text="P3">
      <formula>NOT(ISERROR(SEARCH("P3",B12)))</formula>
    </cfRule>
    <cfRule type="containsText" dxfId="1914" priority="10" operator="containsText" text="P2">
      <formula>NOT(ISERROR(SEARCH("P2",B12)))</formula>
    </cfRule>
    <cfRule type="containsText" dxfId="1913" priority="11" operator="containsText" text="P1">
      <formula>NOT(ISERROR(SEARCH("P1",B12)))</formula>
    </cfRule>
    <cfRule type="containsText" dxfId="1912" priority="12" operator="containsText" text="Adjustment P1">
      <formula>NOT(ISERROR(SEARCH("Adjustment P1",B12)))</formula>
    </cfRule>
  </conditionalFormatting>
  <conditionalFormatting sqref="B14:C16">
    <cfRule type="containsText" dxfId="1911" priority="53" operator="containsText" text="P1">
      <formula>NOT(ISERROR(SEARCH("P1",B14)))</formula>
    </cfRule>
    <cfRule type="containsText" dxfId="1910" priority="54" operator="containsText" text="Adjustment P1">
      <formula>NOT(ISERROR(SEARCH("Adjustment P1",B14)))</formula>
    </cfRule>
    <cfRule type="cellIs" dxfId="1909" priority="46" operator="greaterThan">
      <formula>$C$7</formula>
    </cfRule>
    <cfRule type="containsText" dxfId="1908" priority="48" operator="containsText" text="P4">
      <formula>NOT(ISERROR(SEARCH("P4",B14)))</formula>
    </cfRule>
    <cfRule type="containsText" dxfId="1907" priority="49" operator="containsText" text="Adjustment P3">
      <formula>NOT(ISERROR(SEARCH("Adjustment P3",B14)))</formula>
    </cfRule>
    <cfRule type="containsText" dxfId="1906" priority="50" operator="containsText" text="Adjustment P2">
      <formula>NOT(ISERROR(SEARCH("Adjustment P2",B14)))</formula>
    </cfRule>
    <cfRule type="containsText" dxfId="1905" priority="51" operator="containsText" text="P3">
      <formula>NOT(ISERROR(SEARCH("P3",B14)))</formula>
    </cfRule>
    <cfRule type="containsText" dxfId="1904" priority="52" operator="containsText" text="P2">
      <formula>NOT(ISERROR(SEARCH("P2",B14)))</formula>
    </cfRule>
  </conditionalFormatting>
  <conditionalFormatting sqref="B20:C34">
    <cfRule type="cellIs" dxfId="1903" priority="1" operator="greaterThan">
      <formula>$C$6</formula>
    </cfRule>
  </conditionalFormatting>
  <conditionalFormatting sqref="D20:E34">
    <cfRule type="cellIs" dxfId="1902" priority="87" operator="lessThan">
      <formula>$C$5</formula>
    </cfRule>
    <cfRule type="cellIs" dxfId="1901" priority="88" operator="greaterThan">
      <formula>$C$6</formula>
    </cfRule>
  </conditionalFormatting>
  <conditionalFormatting sqref="F12:G16">
    <cfRule type="containsText" dxfId="1900" priority="70" operator="containsText" text="Adjustment P1">
      <formula>NOT(ISERROR(SEARCH("Adjustment P1",F12)))</formula>
    </cfRule>
    <cfRule type="containsText" dxfId="1899" priority="64" operator="containsText" text="P4">
      <formula>NOT(ISERROR(SEARCH("P4",F12)))</formula>
    </cfRule>
    <cfRule type="containsText" dxfId="1898" priority="65" operator="containsText" text="Adjustment P3">
      <formula>NOT(ISERROR(SEARCH("Adjustment P3",F12)))</formula>
    </cfRule>
    <cfRule type="containsText" dxfId="1897" priority="66" operator="containsText" text="Adjustment P2">
      <formula>NOT(ISERROR(SEARCH("Adjustment P2",F12)))</formula>
    </cfRule>
    <cfRule type="containsText" dxfId="1896" priority="67" operator="containsText" text="P3">
      <formula>NOT(ISERROR(SEARCH("P3",F12)))</formula>
    </cfRule>
    <cfRule type="containsText" dxfId="1895" priority="68" operator="containsText" text="P2">
      <formula>NOT(ISERROR(SEARCH("P2",F12)))</formula>
    </cfRule>
    <cfRule type="containsText" dxfId="1894" priority="69" operator="containsText" text="P1">
      <formula>NOT(ISERROR(SEARCH("P1",F12)))</formula>
    </cfRule>
  </conditionalFormatting>
  <dataValidations count="1">
    <dataValidation type="list" allowBlank="1" showInputMessage="1" showErrorMessage="1" sqref="F20:F34" xr:uid="{008A0041-00F8-4EBF-8C2E-0041009000FB}">
      <formula1>$O$114:$O$115</formula1>
    </dataValidation>
  </dataValidations>
  <pageMargins left="0.7" right="0.7" top="0.78740157500000008" bottom="0.78740157500000008" header="0.3" footer="0.3"/>
  <pageSetup paperSize="9"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15"/>
  <sheetViews>
    <sheetView showGridLines="0" workbookViewId="0">
      <pane xSplit="6" ySplit="6" topLeftCell="G80" activePane="bottomRight" state="frozen"/>
      <selection pane="topRight"/>
      <selection pane="bottomLeft"/>
      <selection pane="bottomRight" activeCell="B105" sqref="B105:T105"/>
    </sheetView>
  </sheetViews>
  <sheetFormatPr baseColWidth="10" defaultColWidth="11.5546875" defaultRowHeight="15" outlineLevelRow="1" outlineLevelCol="1" x14ac:dyDescent="0.2"/>
  <cols>
    <col min="1" max="1" width="15.44140625" customWidth="1"/>
    <col min="2" max="2" width="12.6640625" customWidth="1"/>
    <col min="3" max="3" width="11.5546875" style="53"/>
    <col min="4" max="4" width="12.21875" customWidth="1"/>
    <col min="5" max="5" width="9.44140625" bestFit="1" customWidth="1"/>
    <col min="8" max="10" width="9.6640625" customWidth="1"/>
    <col min="11" max="20" width="9.6640625" hidden="1" customWidth="1" outlineLevel="1"/>
    <col min="21" max="21" width="4.21875" customWidth="1" collapsed="1"/>
    <col min="22" max="22" width="5.44140625" hidden="1" customWidth="1"/>
    <col min="23" max="23" width="3.5546875" hidden="1" customWidth="1"/>
    <col min="24" max="24" width="5.21875" hidden="1" customWidth="1"/>
    <col min="25" max="25" width="3.21875" style="54" hidden="1" customWidth="1"/>
    <col min="26" max="26" width="3.109375" style="54" hidden="1" customWidth="1"/>
    <col min="27" max="27" width="5.77734375" hidden="1" customWidth="1"/>
    <col min="28" max="28" width="2.6640625" hidden="1" customWidth="1"/>
    <col min="29" max="29" width="4.88671875" hidden="1" customWidth="1"/>
    <col min="30" max="30" width="4.44140625" hidden="1" customWidth="1"/>
    <col min="31" max="31" width="4.6640625" hidden="1" customWidth="1"/>
    <col min="32" max="32" width="6.33203125" hidden="1" customWidth="1"/>
    <col min="33" max="33" width="4.88671875" hidden="1" customWidth="1"/>
    <col min="34" max="34" width="6.33203125" hidden="1" customWidth="1"/>
    <col min="35" max="35" width="5.21875" hidden="1" customWidth="1"/>
    <col min="36" max="36" width="3.77734375" hidden="1" customWidth="1"/>
    <col min="37" max="37" width="6.6640625" hidden="1" customWidth="1"/>
    <col min="38" max="38" width="5.88671875" hidden="1" customWidth="1"/>
    <col min="39" max="39" width="9.21875" hidden="1" customWidth="1"/>
    <col min="40" max="40" width="6.33203125" hidden="1" customWidth="1"/>
    <col min="41" max="41" width="4" hidden="1" customWidth="1"/>
    <col min="42" max="42" width="4.109375" customWidth="1"/>
    <col min="43" max="79" width="5.44140625" customWidth="1"/>
    <col min="80" max="84" width="11.5546875" customWidth="1"/>
  </cols>
  <sheetData>
    <row r="1" spans="1:41" ht="18.75" x14ac:dyDescent="0.2">
      <c r="A1" s="55" t="str">
        <f>INDEX(languages!B5:C5,1,MATCH('Liesmich Readme'!$A$5,languages!$B$2:$C$2,0))</f>
        <v>OVERVIEW EMPLOYEES</v>
      </c>
      <c r="B1" s="56"/>
      <c r="C1" s="57"/>
      <c r="D1" s="57"/>
      <c r="E1" s="58" t="s">
        <v>56</v>
      </c>
      <c r="F1" s="59" t="s">
        <v>57</v>
      </c>
      <c r="G1" s="59" t="s">
        <v>58</v>
      </c>
      <c r="H1" s="59" t="s">
        <v>59</v>
      </c>
      <c r="I1" s="59" t="s">
        <v>60</v>
      </c>
      <c r="J1" s="59" t="s">
        <v>61</v>
      </c>
      <c r="K1" s="59" t="s">
        <v>62</v>
      </c>
      <c r="L1" s="59" t="s">
        <v>63</v>
      </c>
      <c r="M1" s="59" t="s">
        <v>64</v>
      </c>
      <c r="N1" s="59" t="s">
        <v>65</v>
      </c>
      <c r="O1" s="59" t="s">
        <v>66</v>
      </c>
      <c r="P1" s="59" t="s">
        <v>67</v>
      </c>
      <c r="Q1" s="59" t="s">
        <v>68</v>
      </c>
      <c r="R1" s="59" t="s">
        <v>69</v>
      </c>
      <c r="S1" s="59" t="s">
        <v>70</v>
      </c>
      <c r="T1" s="59" t="s">
        <v>71</v>
      </c>
    </row>
    <row r="2" spans="1:41" ht="15.6" customHeight="1" x14ac:dyDescent="0.2">
      <c r="A2" s="56"/>
      <c r="B2" s="56"/>
      <c r="C2" s="60" t="s">
        <v>39</v>
      </c>
      <c r="D2" s="61"/>
      <c r="E2" s="62">
        <f t="shared" ref="E2:E15" si="0">SUM(F2:T2)</f>
        <v>0</v>
      </c>
      <c r="F2" s="62">
        <f>'Overview reports'!E2</f>
        <v>0</v>
      </c>
      <c r="G2" s="62">
        <f>'Overview reports'!F2</f>
        <v>0</v>
      </c>
      <c r="H2" s="62">
        <f>'Overview reports'!G2</f>
        <v>0</v>
      </c>
      <c r="I2" s="62">
        <f>'Overview reports'!H2</f>
        <v>0</v>
      </c>
      <c r="J2" s="62">
        <f>'Overview reports'!I2</f>
        <v>0</v>
      </c>
      <c r="K2" s="62">
        <f>'Overview reports'!J2</f>
        <v>0</v>
      </c>
      <c r="L2" s="62">
        <f>'Overview reports'!K2</f>
        <v>0</v>
      </c>
      <c r="M2" s="62">
        <f>'Overview reports'!L2</f>
        <v>0</v>
      </c>
      <c r="N2" s="62">
        <f>'Overview reports'!M2</f>
        <v>0</v>
      </c>
      <c r="O2" s="62">
        <f>'Overview reports'!N2</f>
        <v>0</v>
      </c>
      <c r="P2" s="62">
        <f>'Overview reports'!O2</f>
        <v>0</v>
      </c>
      <c r="Q2" s="62">
        <f>'Overview reports'!P2</f>
        <v>0</v>
      </c>
      <c r="R2" s="62">
        <f>'Overview reports'!Q2</f>
        <v>0</v>
      </c>
      <c r="S2" s="62">
        <f>'Overview reports'!R2</f>
        <v>0</v>
      </c>
      <c r="T2" s="62">
        <f>'Overview reports'!S2</f>
        <v>0</v>
      </c>
    </row>
    <row r="3" spans="1:41" ht="15.6" customHeight="1" x14ac:dyDescent="0.2">
      <c r="A3" s="56"/>
      <c r="B3" s="56"/>
      <c r="C3" s="60" t="s">
        <v>72</v>
      </c>
      <c r="D3" s="61"/>
      <c r="E3" s="62">
        <f t="shared" ca="1" si="0"/>
        <v>0</v>
      </c>
      <c r="F3" s="62">
        <f ca="1">SUMIF($B:$B,"TOTAL",F:F)</f>
        <v>0</v>
      </c>
      <c r="G3" s="62">
        <f t="shared" ref="G3:T3" ca="1" si="1">SUMIF($B:$B,"TOTAL",G:G)</f>
        <v>0</v>
      </c>
      <c r="H3" s="62">
        <f t="shared" ca="1" si="1"/>
        <v>0</v>
      </c>
      <c r="I3" s="62">
        <f t="shared" ca="1" si="1"/>
        <v>0</v>
      </c>
      <c r="J3" s="62">
        <f t="shared" ca="1" si="1"/>
        <v>0</v>
      </c>
      <c r="K3" s="62">
        <f t="shared" ca="1" si="1"/>
        <v>0</v>
      </c>
      <c r="L3" s="62">
        <f t="shared" ca="1" si="1"/>
        <v>0</v>
      </c>
      <c r="M3" s="62">
        <f t="shared" ca="1" si="1"/>
        <v>0</v>
      </c>
      <c r="N3" s="62">
        <f t="shared" ca="1" si="1"/>
        <v>0</v>
      </c>
      <c r="O3" s="62">
        <f t="shared" ca="1" si="1"/>
        <v>0</v>
      </c>
      <c r="P3" s="62">
        <f t="shared" ca="1" si="1"/>
        <v>0</v>
      </c>
      <c r="Q3" s="62">
        <f t="shared" ca="1" si="1"/>
        <v>0</v>
      </c>
      <c r="R3" s="62">
        <f t="shared" ca="1" si="1"/>
        <v>0</v>
      </c>
      <c r="S3" s="62">
        <f t="shared" ca="1" si="1"/>
        <v>0</v>
      </c>
      <c r="T3" s="62">
        <f t="shared" ca="1" si="1"/>
        <v>0</v>
      </c>
    </row>
    <row r="4" spans="1:41" ht="15.75" x14ac:dyDescent="0.25">
      <c r="A4" s="56"/>
      <c r="B4" s="56"/>
      <c r="C4" s="63" t="s">
        <v>73</v>
      </c>
      <c r="D4" s="61"/>
      <c r="E4" s="62">
        <f t="shared" ca="1" si="0"/>
        <v>0</v>
      </c>
      <c r="F4" s="64">
        <f ca="1">F2-F3</f>
        <v>0</v>
      </c>
      <c r="G4" s="64">
        <f t="shared" ref="G4:T4" ca="1" si="2">G2-G3</f>
        <v>0</v>
      </c>
      <c r="H4" s="64">
        <f t="shared" ca="1" si="2"/>
        <v>0</v>
      </c>
      <c r="I4" s="64">
        <f t="shared" ca="1" si="2"/>
        <v>0</v>
      </c>
      <c r="J4" s="64">
        <f t="shared" ca="1" si="2"/>
        <v>0</v>
      </c>
      <c r="K4" s="64">
        <f t="shared" ca="1" si="2"/>
        <v>0</v>
      </c>
      <c r="L4" s="64">
        <f t="shared" ca="1" si="2"/>
        <v>0</v>
      </c>
      <c r="M4" s="64">
        <f t="shared" ca="1" si="2"/>
        <v>0</v>
      </c>
      <c r="N4" s="64">
        <f t="shared" ca="1" si="2"/>
        <v>0</v>
      </c>
      <c r="O4" s="64">
        <f t="shared" ca="1" si="2"/>
        <v>0</v>
      </c>
      <c r="P4" s="64">
        <f t="shared" ca="1" si="2"/>
        <v>0</v>
      </c>
      <c r="Q4" s="64">
        <f t="shared" ca="1" si="2"/>
        <v>0</v>
      </c>
      <c r="R4" s="64">
        <f t="shared" ca="1" si="2"/>
        <v>0</v>
      </c>
      <c r="S4" s="64">
        <f t="shared" ca="1" si="2"/>
        <v>0</v>
      </c>
      <c r="T4" s="64">
        <f t="shared" ca="1" si="2"/>
        <v>0</v>
      </c>
    </row>
    <row r="5" spans="1:41" s="65" customFormat="1" ht="6.6" customHeight="1" x14ac:dyDescent="0.25">
      <c r="A5" s="66"/>
      <c r="B5" s="67"/>
      <c r="C5" s="67"/>
      <c r="D5" s="67"/>
      <c r="E5" s="68"/>
      <c r="F5" s="69"/>
      <c r="G5" s="69"/>
      <c r="H5" s="69"/>
      <c r="I5" s="69"/>
      <c r="J5" s="69"/>
      <c r="K5" s="69"/>
      <c r="L5" s="69"/>
      <c r="M5" s="69"/>
      <c r="N5" s="69"/>
      <c r="O5" s="69"/>
      <c r="P5" s="69"/>
      <c r="Q5" s="69"/>
      <c r="R5" s="69"/>
      <c r="S5" s="69"/>
      <c r="T5" s="69"/>
      <c r="Y5" s="70"/>
      <c r="Z5" s="70"/>
    </row>
    <row r="6" spans="1:41" ht="15.75" x14ac:dyDescent="0.25">
      <c r="A6" s="71" t="s">
        <v>434</v>
      </c>
      <c r="B6" s="72" t="s">
        <v>74</v>
      </c>
      <c r="C6" s="72" t="s">
        <v>75</v>
      </c>
      <c r="D6" s="72" t="s">
        <v>76</v>
      </c>
      <c r="E6" s="73"/>
      <c r="F6" s="74"/>
      <c r="G6" s="74"/>
      <c r="H6" s="74"/>
      <c r="I6" s="74"/>
      <c r="J6" s="74"/>
      <c r="K6" s="74"/>
      <c r="L6" s="74"/>
      <c r="M6" s="74"/>
      <c r="N6" s="74"/>
      <c r="O6" s="74"/>
      <c r="P6" s="74"/>
      <c r="Q6" s="74"/>
      <c r="R6" s="74"/>
      <c r="S6" s="74"/>
      <c r="T6" s="75"/>
    </row>
    <row r="7" spans="1:41" ht="15.75" outlineLevel="1" x14ac:dyDescent="0.25">
      <c r="A7" s="76">
        <f ca="1">INDIRECT($V7&amp;"!"&amp;W7)</f>
        <v>0</v>
      </c>
      <c r="B7" s="77" t="s">
        <v>28</v>
      </c>
      <c r="C7" s="354">
        <f ca="1">INDIRECT($V7&amp;"!"&amp;X7)</f>
        <v>0</v>
      </c>
      <c r="D7" s="78">
        <f t="shared" ref="D7:D15" ca="1" si="3">INDIRECT($V7&amp;"!"&amp;Y7)</f>
        <v>0</v>
      </c>
      <c r="E7" s="79">
        <f t="shared" ca="1" si="0"/>
        <v>0</v>
      </c>
      <c r="F7" s="343">
        <f ca="1">ROUND(INDIRECT($V7&amp;"!"&amp;AA7)/215*12,2)</f>
        <v>0</v>
      </c>
      <c r="G7" s="343">
        <f t="shared" ref="G7:T15" ca="1" si="4">ROUND(INDIRECT($V7&amp;"!"&amp;AB7)/215*12,2)</f>
        <v>0</v>
      </c>
      <c r="H7" s="343">
        <f t="shared" ca="1" si="4"/>
        <v>0</v>
      </c>
      <c r="I7" s="343">
        <f t="shared" ca="1" si="4"/>
        <v>0</v>
      </c>
      <c r="J7" s="343">
        <f t="shared" ca="1" si="4"/>
        <v>0</v>
      </c>
      <c r="K7" s="343">
        <f t="shared" ca="1" si="4"/>
        <v>0</v>
      </c>
      <c r="L7" s="343">
        <f t="shared" ca="1" si="4"/>
        <v>0</v>
      </c>
      <c r="M7" s="343">
        <f t="shared" ca="1" si="4"/>
        <v>0</v>
      </c>
      <c r="N7" s="343">
        <f t="shared" ca="1" si="4"/>
        <v>0</v>
      </c>
      <c r="O7" s="343">
        <f t="shared" ca="1" si="4"/>
        <v>0</v>
      </c>
      <c r="P7" s="343">
        <f t="shared" ca="1" si="4"/>
        <v>0</v>
      </c>
      <c r="Q7" s="343">
        <f t="shared" ca="1" si="4"/>
        <v>0</v>
      </c>
      <c r="R7" s="343">
        <f t="shared" ca="1" si="4"/>
        <v>0</v>
      </c>
      <c r="S7" s="343">
        <f t="shared" ca="1" si="4"/>
        <v>0</v>
      </c>
      <c r="T7" s="343">
        <f t="shared" ca="1" si="4"/>
        <v>0</v>
      </c>
      <c r="V7" t="str">
        <f>A6</f>
        <v>Name_1</v>
      </c>
      <c r="W7" t="s">
        <v>77</v>
      </c>
      <c r="X7" t="s">
        <v>78</v>
      </c>
      <c r="Y7" s="54" t="s">
        <v>79</v>
      </c>
      <c r="Z7" s="54" t="s">
        <v>80</v>
      </c>
      <c r="AA7" t="s">
        <v>32</v>
      </c>
      <c r="AB7" t="s">
        <v>81</v>
      </c>
      <c r="AC7" t="s">
        <v>82</v>
      </c>
      <c r="AD7" t="s">
        <v>83</v>
      </c>
      <c r="AE7" t="s">
        <v>84</v>
      </c>
      <c r="AF7" t="s">
        <v>85</v>
      </c>
      <c r="AG7" t="s">
        <v>86</v>
      </c>
      <c r="AH7" t="s">
        <v>87</v>
      </c>
      <c r="AI7" t="s">
        <v>88</v>
      </c>
      <c r="AJ7" t="s">
        <v>89</v>
      </c>
      <c r="AK7" t="s">
        <v>90</v>
      </c>
      <c r="AL7" t="s">
        <v>91</v>
      </c>
      <c r="AM7" t="s">
        <v>92</v>
      </c>
      <c r="AN7" t="s">
        <v>93</v>
      </c>
      <c r="AO7" t="s">
        <v>94</v>
      </c>
    </row>
    <row r="8" spans="1:41" ht="15.75" outlineLevel="1" x14ac:dyDescent="0.25">
      <c r="A8" s="76">
        <f t="shared" ref="A8:A16" ca="1" si="5">INDIRECT($V7&amp;"!"&amp;W7)</f>
        <v>0</v>
      </c>
      <c r="B8" s="80" t="s">
        <v>95</v>
      </c>
      <c r="C8" s="355"/>
      <c r="D8" s="78">
        <f t="shared" ca="1" si="3"/>
        <v>0</v>
      </c>
      <c r="E8" s="79">
        <f t="shared" ca="1" si="0"/>
        <v>0</v>
      </c>
      <c r="F8" s="343">
        <f t="shared" ref="F8:F15" ca="1" si="6">ROUND(INDIRECT($V8&amp;"!"&amp;AA8)/215*12,2)</f>
        <v>0</v>
      </c>
      <c r="G8" s="343">
        <f t="shared" ca="1" si="4"/>
        <v>0</v>
      </c>
      <c r="H8" s="343">
        <f t="shared" ca="1" si="4"/>
        <v>0</v>
      </c>
      <c r="I8" s="343">
        <f t="shared" ca="1" si="4"/>
        <v>0</v>
      </c>
      <c r="J8" s="343">
        <f t="shared" ca="1" si="4"/>
        <v>0</v>
      </c>
      <c r="K8" s="343">
        <f t="shared" ca="1" si="4"/>
        <v>0</v>
      </c>
      <c r="L8" s="343">
        <f t="shared" ca="1" si="4"/>
        <v>0</v>
      </c>
      <c r="M8" s="343">
        <f t="shared" ca="1" si="4"/>
        <v>0</v>
      </c>
      <c r="N8" s="343">
        <f t="shared" ca="1" si="4"/>
        <v>0</v>
      </c>
      <c r="O8" s="343">
        <f t="shared" ca="1" si="4"/>
        <v>0</v>
      </c>
      <c r="P8" s="343">
        <f t="shared" ca="1" si="4"/>
        <v>0</v>
      </c>
      <c r="Q8" s="343">
        <f t="shared" ca="1" si="4"/>
        <v>0</v>
      </c>
      <c r="R8" s="343">
        <f t="shared" ca="1" si="4"/>
        <v>0</v>
      </c>
      <c r="S8" s="343">
        <f t="shared" ca="1" si="4"/>
        <v>0</v>
      </c>
      <c r="T8" s="343">
        <f t="shared" ca="1" si="4"/>
        <v>0</v>
      </c>
      <c r="V8" t="str">
        <f t="shared" ref="V8:V14" si="7">V7</f>
        <v>Name_1</v>
      </c>
      <c r="W8" t="s">
        <v>77</v>
      </c>
      <c r="Y8" s="54" t="s">
        <v>96</v>
      </c>
      <c r="Z8" s="54" t="s">
        <v>97</v>
      </c>
      <c r="AA8" t="s">
        <v>98</v>
      </c>
      <c r="AB8" t="s">
        <v>99</v>
      </c>
      <c r="AC8" t="s">
        <v>100</v>
      </c>
      <c r="AD8" t="s">
        <v>101</v>
      </c>
      <c r="AE8" t="s">
        <v>102</v>
      </c>
      <c r="AF8" t="s">
        <v>103</v>
      </c>
      <c r="AG8" t="s">
        <v>104</v>
      </c>
      <c r="AH8" t="s">
        <v>105</v>
      </c>
      <c r="AI8" t="s">
        <v>106</v>
      </c>
      <c r="AJ8" t="s">
        <v>107</v>
      </c>
      <c r="AK8" t="s">
        <v>108</v>
      </c>
      <c r="AL8" t="s">
        <v>109</v>
      </c>
      <c r="AM8" t="s">
        <v>110</v>
      </c>
      <c r="AN8" t="s">
        <v>111</v>
      </c>
      <c r="AO8" t="s">
        <v>112</v>
      </c>
    </row>
    <row r="9" spans="1:41" ht="15.75" outlineLevel="1" x14ac:dyDescent="0.25">
      <c r="A9" s="76">
        <f t="shared" ca="1" si="5"/>
        <v>0</v>
      </c>
      <c r="B9" s="81" t="s">
        <v>29</v>
      </c>
      <c r="C9" s="354">
        <f ca="1">INDIRECT($V9&amp;"!"&amp;X9)</f>
        <v>0</v>
      </c>
      <c r="D9" s="78">
        <f t="shared" ca="1" si="3"/>
        <v>0</v>
      </c>
      <c r="E9" s="79">
        <f t="shared" ca="1" si="0"/>
        <v>0</v>
      </c>
      <c r="F9" s="343">
        <f t="shared" ca="1" si="6"/>
        <v>0</v>
      </c>
      <c r="G9" s="343">
        <f t="shared" ca="1" si="4"/>
        <v>0</v>
      </c>
      <c r="H9" s="343">
        <f t="shared" ca="1" si="4"/>
        <v>0</v>
      </c>
      <c r="I9" s="343">
        <f t="shared" ca="1" si="4"/>
        <v>0</v>
      </c>
      <c r="J9" s="343">
        <f t="shared" ca="1" si="4"/>
        <v>0</v>
      </c>
      <c r="K9" s="343">
        <f t="shared" ca="1" si="4"/>
        <v>0</v>
      </c>
      <c r="L9" s="343">
        <f t="shared" ca="1" si="4"/>
        <v>0</v>
      </c>
      <c r="M9" s="343">
        <f t="shared" ca="1" si="4"/>
        <v>0</v>
      </c>
      <c r="N9" s="343">
        <f t="shared" ca="1" si="4"/>
        <v>0</v>
      </c>
      <c r="O9" s="343">
        <f t="shared" ca="1" si="4"/>
        <v>0</v>
      </c>
      <c r="P9" s="343">
        <f t="shared" ca="1" si="4"/>
        <v>0</v>
      </c>
      <c r="Q9" s="343">
        <f t="shared" ca="1" si="4"/>
        <v>0</v>
      </c>
      <c r="R9" s="343">
        <f t="shared" ca="1" si="4"/>
        <v>0</v>
      </c>
      <c r="S9" s="343">
        <f t="shared" ca="1" si="4"/>
        <v>0</v>
      </c>
      <c r="T9" s="343">
        <f t="shared" ca="1" si="4"/>
        <v>0</v>
      </c>
      <c r="V9" t="str">
        <f t="shared" si="7"/>
        <v>Name_1</v>
      </c>
      <c r="W9" t="s">
        <v>77</v>
      </c>
      <c r="X9" t="s">
        <v>113</v>
      </c>
      <c r="Y9" s="54" t="s">
        <v>114</v>
      </c>
      <c r="Z9" s="54" t="s">
        <v>115</v>
      </c>
      <c r="AA9" t="s">
        <v>116</v>
      </c>
      <c r="AB9" t="s">
        <v>117</v>
      </c>
      <c r="AC9" t="s">
        <v>118</v>
      </c>
      <c r="AD9" t="s">
        <v>119</v>
      </c>
      <c r="AE9" t="s">
        <v>120</v>
      </c>
      <c r="AF9" t="s">
        <v>121</v>
      </c>
      <c r="AG9" t="s">
        <v>122</v>
      </c>
      <c r="AH9" t="s">
        <v>123</v>
      </c>
      <c r="AI9" t="s">
        <v>124</v>
      </c>
      <c r="AJ9" t="s">
        <v>125</v>
      </c>
      <c r="AK9" t="s">
        <v>126</v>
      </c>
      <c r="AL9" t="s">
        <v>127</v>
      </c>
      <c r="AM9" t="s">
        <v>128</v>
      </c>
      <c r="AN9" t="s">
        <v>129</v>
      </c>
      <c r="AO9" t="s">
        <v>130</v>
      </c>
    </row>
    <row r="10" spans="1:41" ht="15.75" outlineLevel="1" x14ac:dyDescent="0.25">
      <c r="A10" s="76">
        <f t="shared" ca="1" si="5"/>
        <v>0</v>
      </c>
      <c r="B10" s="82" t="s">
        <v>131</v>
      </c>
      <c r="C10" s="355"/>
      <c r="D10" s="78">
        <f t="shared" ca="1" si="3"/>
        <v>0</v>
      </c>
      <c r="E10" s="79">
        <f t="shared" ca="1" si="0"/>
        <v>0</v>
      </c>
      <c r="F10" s="343">
        <f t="shared" ca="1" si="6"/>
        <v>0</v>
      </c>
      <c r="G10" s="343">
        <f t="shared" ca="1" si="4"/>
        <v>0</v>
      </c>
      <c r="H10" s="343">
        <f t="shared" ca="1" si="4"/>
        <v>0</v>
      </c>
      <c r="I10" s="343">
        <f t="shared" ca="1" si="4"/>
        <v>0</v>
      </c>
      <c r="J10" s="343">
        <f t="shared" ca="1" si="4"/>
        <v>0</v>
      </c>
      <c r="K10" s="343">
        <f t="shared" ca="1" si="4"/>
        <v>0</v>
      </c>
      <c r="L10" s="343">
        <f t="shared" ca="1" si="4"/>
        <v>0</v>
      </c>
      <c r="M10" s="343">
        <f t="shared" ca="1" si="4"/>
        <v>0</v>
      </c>
      <c r="N10" s="343">
        <f t="shared" ca="1" si="4"/>
        <v>0</v>
      </c>
      <c r="O10" s="343">
        <f t="shared" ca="1" si="4"/>
        <v>0</v>
      </c>
      <c r="P10" s="343">
        <f t="shared" ca="1" si="4"/>
        <v>0</v>
      </c>
      <c r="Q10" s="343">
        <f t="shared" ca="1" si="4"/>
        <v>0</v>
      </c>
      <c r="R10" s="343">
        <f t="shared" ca="1" si="4"/>
        <v>0</v>
      </c>
      <c r="S10" s="343">
        <f t="shared" ca="1" si="4"/>
        <v>0</v>
      </c>
      <c r="T10" s="343">
        <f t="shared" ca="1" si="4"/>
        <v>0</v>
      </c>
      <c r="V10" t="str">
        <f t="shared" si="7"/>
        <v>Name_1</v>
      </c>
      <c r="W10" t="s">
        <v>77</v>
      </c>
      <c r="Y10" s="54" t="s">
        <v>132</v>
      </c>
      <c r="Z10" s="54" t="s">
        <v>133</v>
      </c>
      <c r="AA10" t="s">
        <v>134</v>
      </c>
      <c r="AB10" t="s">
        <v>135</v>
      </c>
      <c r="AC10" t="s">
        <v>136</v>
      </c>
      <c r="AD10" t="s">
        <v>137</v>
      </c>
      <c r="AE10" t="s">
        <v>138</v>
      </c>
      <c r="AF10" t="s">
        <v>139</v>
      </c>
      <c r="AG10" t="s">
        <v>140</v>
      </c>
      <c r="AH10" t="s">
        <v>141</v>
      </c>
      <c r="AI10" t="s">
        <v>142</v>
      </c>
      <c r="AJ10" t="s">
        <v>143</v>
      </c>
      <c r="AK10" t="s">
        <v>144</v>
      </c>
      <c r="AL10" t="s">
        <v>145</v>
      </c>
      <c r="AM10" t="s">
        <v>146</v>
      </c>
      <c r="AN10" t="s">
        <v>147</v>
      </c>
      <c r="AO10" t="s">
        <v>148</v>
      </c>
    </row>
    <row r="11" spans="1:41" ht="15.75" outlineLevel="1" x14ac:dyDescent="0.25">
      <c r="A11" s="76">
        <f t="shared" ca="1" si="5"/>
        <v>0</v>
      </c>
      <c r="B11" s="83" t="s">
        <v>30</v>
      </c>
      <c r="C11" s="354">
        <f ca="1">INDIRECT($V11&amp;"!"&amp;X11)</f>
        <v>0</v>
      </c>
      <c r="D11" s="78">
        <f t="shared" ca="1" si="3"/>
        <v>0</v>
      </c>
      <c r="E11" s="79">
        <f t="shared" ca="1" si="0"/>
        <v>0</v>
      </c>
      <c r="F11" s="343">
        <f t="shared" ca="1" si="6"/>
        <v>0</v>
      </c>
      <c r="G11" s="343">
        <f t="shared" ca="1" si="4"/>
        <v>0</v>
      </c>
      <c r="H11" s="343">
        <f t="shared" ca="1" si="4"/>
        <v>0</v>
      </c>
      <c r="I11" s="343">
        <f t="shared" ca="1" si="4"/>
        <v>0</v>
      </c>
      <c r="J11" s="343">
        <f t="shared" ca="1" si="4"/>
        <v>0</v>
      </c>
      <c r="K11" s="343">
        <f t="shared" ca="1" si="4"/>
        <v>0</v>
      </c>
      <c r="L11" s="343">
        <f t="shared" ca="1" si="4"/>
        <v>0</v>
      </c>
      <c r="M11" s="343">
        <f t="shared" ca="1" si="4"/>
        <v>0</v>
      </c>
      <c r="N11" s="343">
        <f t="shared" ca="1" si="4"/>
        <v>0</v>
      </c>
      <c r="O11" s="343">
        <f t="shared" ca="1" si="4"/>
        <v>0</v>
      </c>
      <c r="P11" s="343">
        <f t="shared" ca="1" si="4"/>
        <v>0</v>
      </c>
      <c r="Q11" s="343">
        <f t="shared" ca="1" si="4"/>
        <v>0</v>
      </c>
      <c r="R11" s="343">
        <f t="shared" ca="1" si="4"/>
        <v>0</v>
      </c>
      <c r="S11" s="343">
        <f t="shared" ca="1" si="4"/>
        <v>0</v>
      </c>
      <c r="T11" s="343">
        <f t="shared" ca="1" si="4"/>
        <v>0</v>
      </c>
      <c r="V11" t="str">
        <f t="shared" si="7"/>
        <v>Name_1</v>
      </c>
      <c r="W11" t="s">
        <v>77</v>
      </c>
      <c r="X11" t="s">
        <v>149</v>
      </c>
      <c r="Y11" s="54" t="s">
        <v>150</v>
      </c>
      <c r="Z11" s="54" t="s">
        <v>151</v>
      </c>
      <c r="AA11" t="s">
        <v>152</v>
      </c>
      <c r="AB11" t="s">
        <v>153</v>
      </c>
      <c r="AC11" t="s">
        <v>154</v>
      </c>
      <c r="AD11" t="s">
        <v>155</v>
      </c>
      <c r="AE11" t="s">
        <v>156</v>
      </c>
      <c r="AF11" t="s">
        <v>157</v>
      </c>
      <c r="AG11" t="s">
        <v>158</v>
      </c>
      <c r="AH11" t="s">
        <v>159</v>
      </c>
      <c r="AI11" t="s">
        <v>160</v>
      </c>
      <c r="AJ11" t="s">
        <v>161</v>
      </c>
      <c r="AK11" t="s">
        <v>162</v>
      </c>
      <c r="AL11" t="s">
        <v>163</v>
      </c>
      <c r="AM11" t="s">
        <v>164</v>
      </c>
      <c r="AN11" t="s">
        <v>165</v>
      </c>
      <c r="AO11" t="s">
        <v>166</v>
      </c>
    </row>
    <row r="12" spans="1:41" ht="15.75" outlineLevel="1" x14ac:dyDescent="0.25">
      <c r="A12" s="76">
        <f t="shared" ca="1" si="5"/>
        <v>0</v>
      </c>
      <c r="B12" s="84" t="s">
        <v>167</v>
      </c>
      <c r="C12" s="355"/>
      <c r="D12" s="78">
        <f t="shared" ca="1" si="3"/>
        <v>0</v>
      </c>
      <c r="E12" s="79">
        <f t="shared" ca="1" si="0"/>
        <v>0</v>
      </c>
      <c r="F12" s="343">
        <f t="shared" ca="1" si="6"/>
        <v>0</v>
      </c>
      <c r="G12" s="343">
        <f t="shared" ca="1" si="4"/>
        <v>0</v>
      </c>
      <c r="H12" s="343">
        <f t="shared" ca="1" si="4"/>
        <v>0</v>
      </c>
      <c r="I12" s="343">
        <f t="shared" ca="1" si="4"/>
        <v>0</v>
      </c>
      <c r="J12" s="343">
        <f t="shared" ca="1" si="4"/>
        <v>0</v>
      </c>
      <c r="K12" s="343">
        <f t="shared" ca="1" si="4"/>
        <v>0</v>
      </c>
      <c r="L12" s="343">
        <f t="shared" ca="1" si="4"/>
        <v>0</v>
      </c>
      <c r="M12" s="343">
        <f t="shared" ca="1" si="4"/>
        <v>0</v>
      </c>
      <c r="N12" s="343">
        <f t="shared" ca="1" si="4"/>
        <v>0</v>
      </c>
      <c r="O12" s="343">
        <f t="shared" ca="1" si="4"/>
        <v>0</v>
      </c>
      <c r="P12" s="343">
        <f t="shared" ca="1" si="4"/>
        <v>0</v>
      </c>
      <c r="Q12" s="343">
        <f t="shared" ca="1" si="4"/>
        <v>0</v>
      </c>
      <c r="R12" s="343">
        <f t="shared" ca="1" si="4"/>
        <v>0</v>
      </c>
      <c r="S12" s="343">
        <f t="shared" ca="1" si="4"/>
        <v>0</v>
      </c>
      <c r="T12" s="343">
        <f t="shared" ca="1" si="4"/>
        <v>0</v>
      </c>
      <c r="V12" t="str">
        <f t="shared" si="7"/>
        <v>Name_1</v>
      </c>
      <c r="W12" t="s">
        <v>77</v>
      </c>
      <c r="Y12" s="54" t="s">
        <v>168</v>
      </c>
      <c r="Z12" s="54" t="s">
        <v>169</v>
      </c>
      <c r="AA12" t="s">
        <v>170</v>
      </c>
      <c r="AB12" t="s">
        <v>171</v>
      </c>
      <c r="AC12" t="s">
        <v>172</v>
      </c>
      <c r="AD12" t="s">
        <v>173</v>
      </c>
      <c r="AE12" t="s">
        <v>174</v>
      </c>
      <c r="AF12" t="s">
        <v>175</v>
      </c>
      <c r="AG12" t="s">
        <v>176</v>
      </c>
      <c r="AH12" t="s">
        <v>177</v>
      </c>
      <c r="AI12" t="s">
        <v>178</v>
      </c>
      <c r="AJ12" t="s">
        <v>179</v>
      </c>
      <c r="AK12" t="s">
        <v>180</v>
      </c>
      <c r="AL12" t="s">
        <v>181</v>
      </c>
      <c r="AM12" t="s">
        <v>182</v>
      </c>
      <c r="AN12" t="s">
        <v>183</v>
      </c>
      <c r="AO12" t="s">
        <v>184</v>
      </c>
    </row>
    <row r="13" spans="1:41" ht="15.75" outlineLevel="1" x14ac:dyDescent="0.25">
      <c r="A13" s="76">
        <f t="shared" ca="1" si="5"/>
        <v>0</v>
      </c>
      <c r="B13" s="85" t="s">
        <v>31</v>
      </c>
      <c r="C13" s="354">
        <f ca="1">INDIRECT($V13&amp;"!"&amp;X13)</f>
        <v>0</v>
      </c>
      <c r="D13" s="78">
        <f t="shared" ca="1" si="3"/>
        <v>0</v>
      </c>
      <c r="E13" s="79">
        <f t="shared" ca="1" si="0"/>
        <v>0</v>
      </c>
      <c r="F13" s="343">
        <f t="shared" ca="1" si="6"/>
        <v>0</v>
      </c>
      <c r="G13" s="343">
        <f t="shared" ca="1" si="4"/>
        <v>0</v>
      </c>
      <c r="H13" s="343">
        <f t="shared" ca="1" si="4"/>
        <v>0</v>
      </c>
      <c r="I13" s="343">
        <f t="shared" ca="1" si="4"/>
        <v>0</v>
      </c>
      <c r="J13" s="343">
        <f t="shared" ca="1" si="4"/>
        <v>0</v>
      </c>
      <c r="K13" s="343">
        <f t="shared" ca="1" si="4"/>
        <v>0</v>
      </c>
      <c r="L13" s="343">
        <f t="shared" ca="1" si="4"/>
        <v>0</v>
      </c>
      <c r="M13" s="343">
        <f t="shared" ca="1" si="4"/>
        <v>0</v>
      </c>
      <c r="N13" s="343">
        <f t="shared" ca="1" si="4"/>
        <v>0</v>
      </c>
      <c r="O13" s="343">
        <f t="shared" ca="1" si="4"/>
        <v>0</v>
      </c>
      <c r="P13" s="343">
        <f t="shared" ca="1" si="4"/>
        <v>0</v>
      </c>
      <c r="Q13" s="343">
        <f t="shared" ca="1" si="4"/>
        <v>0</v>
      </c>
      <c r="R13" s="343">
        <f t="shared" ca="1" si="4"/>
        <v>0</v>
      </c>
      <c r="S13" s="343">
        <f t="shared" ca="1" si="4"/>
        <v>0</v>
      </c>
      <c r="T13" s="343">
        <f t="shared" ca="1" si="4"/>
        <v>0</v>
      </c>
      <c r="V13" t="str">
        <f t="shared" si="7"/>
        <v>Name_1</v>
      </c>
      <c r="W13" t="s">
        <v>77</v>
      </c>
      <c r="X13" t="s">
        <v>185</v>
      </c>
      <c r="Y13" s="54" t="s">
        <v>186</v>
      </c>
      <c r="Z13" s="54" t="s">
        <v>187</v>
      </c>
      <c r="AA13" t="s">
        <v>188</v>
      </c>
      <c r="AB13" t="s">
        <v>189</v>
      </c>
      <c r="AC13" t="s">
        <v>190</v>
      </c>
      <c r="AD13" t="s">
        <v>191</v>
      </c>
      <c r="AE13" t="s">
        <v>192</v>
      </c>
      <c r="AF13" t="s">
        <v>193</v>
      </c>
      <c r="AG13" t="s">
        <v>194</v>
      </c>
      <c r="AH13" t="s">
        <v>195</v>
      </c>
      <c r="AI13" t="s">
        <v>196</v>
      </c>
      <c r="AJ13" t="s">
        <v>197</v>
      </c>
      <c r="AK13" t="s">
        <v>198</v>
      </c>
      <c r="AL13" t="s">
        <v>199</v>
      </c>
      <c r="AM13" t="s">
        <v>200</v>
      </c>
      <c r="AN13" t="s">
        <v>201</v>
      </c>
      <c r="AO13" t="s">
        <v>202</v>
      </c>
    </row>
    <row r="14" spans="1:41" ht="15.75" outlineLevel="1" x14ac:dyDescent="0.25">
      <c r="A14" s="76">
        <f t="shared" ca="1" si="5"/>
        <v>0</v>
      </c>
      <c r="B14" s="85" t="s">
        <v>203</v>
      </c>
      <c r="C14" s="355"/>
      <c r="D14" s="78">
        <f t="shared" ca="1" si="3"/>
        <v>0</v>
      </c>
      <c r="E14" s="79">
        <f t="shared" ca="1" si="0"/>
        <v>0</v>
      </c>
      <c r="F14" s="343">
        <f t="shared" ca="1" si="6"/>
        <v>0</v>
      </c>
      <c r="G14" s="343">
        <f t="shared" ca="1" si="4"/>
        <v>0</v>
      </c>
      <c r="H14" s="343">
        <f t="shared" ca="1" si="4"/>
        <v>0</v>
      </c>
      <c r="I14" s="343">
        <f t="shared" ca="1" si="4"/>
        <v>0</v>
      </c>
      <c r="J14" s="343">
        <f t="shared" ca="1" si="4"/>
        <v>0</v>
      </c>
      <c r="K14" s="343">
        <f t="shared" ca="1" si="4"/>
        <v>0</v>
      </c>
      <c r="L14" s="343">
        <f t="shared" ca="1" si="4"/>
        <v>0</v>
      </c>
      <c r="M14" s="343">
        <f t="shared" ca="1" si="4"/>
        <v>0</v>
      </c>
      <c r="N14" s="343">
        <f t="shared" ca="1" si="4"/>
        <v>0</v>
      </c>
      <c r="O14" s="343">
        <f t="shared" ca="1" si="4"/>
        <v>0</v>
      </c>
      <c r="P14" s="343">
        <f t="shared" ca="1" si="4"/>
        <v>0</v>
      </c>
      <c r="Q14" s="343">
        <f t="shared" ca="1" si="4"/>
        <v>0</v>
      </c>
      <c r="R14" s="343">
        <f t="shared" ca="1" si="4"/>
        <v>0</v>
      </c>
      <c r="S14" s="343">
        <f t="shared" ca="1" si="4"/>
        <v>0</v>
      </c>
      <c r="T14" s="343">
        <f t="shared" ca="1" si="4"/>
        <v>0</v>
      </c>
      <c r="V14" t="str">
        <f t="shared" si="7"/>
        <v>Name_1</v>
      </c>
      <c r="W14" t="s">
        <v>77</v>
      </c>
      <c r="Y14" s="54" t="s">
        <v>204</v>
      </c>
      <c r="Z14" s="54" t="s">
        <v>205</v>
      </c>
      <c r="AA14" t="s">
        <v>206</v>
      </c>
      <c r="AB14" t="s">
        <v>207</v>
      </c>
      <c r="AC14" t="s">
        <v>208</v>
      </c>
      <c r="AD14" t="s">
        <v>209</v>
      </c>
      <c r="AE14" t="s">
        <v>210</v>
      </c>
      <c r="AF14" t="s">
        <v>211</v>
      </c>
      <c r="AG14" t="s">
        <v>212</v>
      </c>
      <c r="AH14" t="s">
        <v>213</v>
      </c>
      <c r="AI14" t="s">
        <v>214</v>
      </c>
      <c r="AJ14" t="s">
        <v>215</v>
      </c>
      <c r="AK14" t="s">
        <v>216</v>
      </c>
      <c r="AL14" t="s">
        <v>217</v>
      </c>
      <c r="AM14" t="s">
        <v>218</v>
      </c>
      <c r="AN14" t="s">
        <v>219</v>
      </c>
      <c r="AO14" t="s">
        <v>220</v>
      </c>
    </row>
    <row r="15" spans="1:41" ht="15.75" outlineLevel="1" x14ac:dyDescent="0.25">
      <c r="A15" s="76">
        <f t="shared" ca="1" si="5"/>
        <v>0</v>
      </c>
      <c r="B15" s="86" t="s">
        <v>32</v>
      </c>
      <c r="C15" s="87">
        <f ca="1">INDIRECT($V15&amp;"!"&amp;X15)</f>
        <v>0</v>
      </c>
      <c r="D15" s="78">
        <f t="shared" ca="1" si="3"/>
        <v>0</v>
      </c>
      <c r="E15" s="79">
        <f t="shared" ca="1" si="0"/>
        <v>0</v>
      </c>
      <c r="F15" s="343">
        <f t="shared" ca="1" si="6"/>
        <v>0</v>
      </c>
      <c r="G15" s="343">
        <f t="shared" ca="1" si="4"/>
        <v>0</v>
      </c>
      <c r="H15" s="343">
        <f t="shared" ca="1" si="4"/>
        <v>0</v>
      </c>
      <c r="I15" s="343">
        <f t="shared" ca="1" si="4"/>
        <v>0</v>
      </c>
      <c r="J15" s="343">
        <f t="shared" ca="1" si="4"/>
        <v>0</v>
      </c>
      <c r="K15" s="343">
        <f t="shared" ca="1" si="4"/>
        <v>0</v>
      </c>
      <c r="L15" s="343">
        <f t="shared" ca="1" si="4"/>
        <v>0</v>
      </c>
      <c r="M15" s="343">
        <f t="shared" ca="1" si="4"/>
        <v>0</v>
      </c>
      <c r="N15" s="343">
        <f t="shared" ca="1" si="4"/>
        <v>0</v>
      </c>
      <c r="O15" s="343">
        <f t="shared" ca="1" si="4"/>
        <v>0</v>
      </c>
      <c r="P15" s="343">
        <f t="shared" ca="1" si="4"/>
        <v>0</v>
      </c>
      <c r="Q15" s="343">
        <f t="shared" ca="1" si="4"/>
        <v>0</v>
      </c>
      <c r="R15" s="343">
        <f t="shared" ca="1" si="4"/>
        <v>0</v>
      </c>
      <c r="S15" s="343">
        <f t="shared" ca="1" si="4"/>
        <v>0</v>
      </c>
      <c r="T15" s="343">
        <f t="shared" ca="1" si="4"/>
        <v>0</v>
      </c>
      <c r="V15" t="str">
        <f>V14</f>
        <v>Name_1</v>
      </c>
      <c r="W15" t="s">
        <v>77</v>
      </c>
      <c r="X15" t="s">
        <v>221</v>
      </c>
      <c r="Y15" s="54" t="s">
        <v>222</v>
      </c>
      <c r="Z15" s="54" t="s">
        <v>223</v>
      </c>
      <c r="AA15" t="s">
        <v>224</v>
      </c>
      <c r="AB15" t="s">
        <v>225</v>
      </c>
      <c r="AC15" t="s">
        <v>226</v>
      </c>
      <c r="AD15" t="s">
        <v>227</v>
      </c>
      <c r="AE15" t="s">
        <v>228</v>
      </c>
      <c r="AF15" t="s">
        <v>229</v>
      </c>
      <c r="AG15" t="s">
        <v>230</v>
      </c>
      <c r="AH15" t="s">
        <v>231</v>
      </c>
      <c r="AI15" t="s">
        <v>232</v>
      </c>
      <c r="AJ15" t="s">
        <v>233</v>
      </c>
      <c r="AK15" t="s">
        <v>234</v>
      </c>
      <c r="AL15" t="s">
        <v>235</v>
      </c>
      <c r="AM15" t="s">
        <v>236</v>
      </c>
      <c r="AN15" t="s">
        <v>237</v>
      </c>
      <c r="AO15" t="s">
        <v>238</v>
      </c>
    </row>
    <row r="16" spans="1:41" s="88" customFormat="1" ht="15.75" outlineLevel="1" x14ac:dyDescent="0.25">
      <c r="A16" s="76">
        <f t="shared" ca="1" si="5"/>
        <v>0</v>
      </c>
      <c r="B16" s="89" t="s">
        <v>56</v>
      </c>
      <c r="C16" s="90">
        <f ca="1">SUM(C7:C15)</f>
        <v>0</v>
      </c>
      <c r="D16" s="91">
        <f ca="1">SUM(D7:D15)</f>
        <v>0</v>
      </c>
      <c r="E16" s="92">
        <f ca="1">SUM(E7:E15)</f>
        <v>0</v>
      </c>
      <c r="F16" s="92">
        <f t="shared" ref="F16:T16" ca="1" si="8">SUM(F7:F15)</f>
        <v>0</v>
      </c>
      <c r="G16" s="92">
        <f t="shared" ca="1" si="8"/>
        <v>0</v>
      </c>
      <c r="H16" s="92">
        <f t="shared" ca="1" si="8"/>
        <v>0</v>
      </c>
      <c r="I16" s="92">
        <f t="shared" ca="1" si="8"/>
        <v>0</v>
      </c>
      <c r="J16" s="92">
        <f t="shared" ca="1" si="8"/>
        <v>0</v>
      </c>
      <c r="K16" s="92">
        <f t="shared" ca="1" si="8"/>
        <v>0</v>
      </c>
      <c r="L16" s="92">
        <f t="shared" ca="1" si="8"/>
        <v>0</v>
      </c>
      <c r="M16" s="92">
        <f t="shared" ca="1" si="8"/>
        <v>0</v>
      </c>
      <c r="N16" s="92">
        <f t="shared" ca="1" si="8"/>
        <v>0</v>
      </c>
      <c r="O16" s="92">
        <f t="shared" ca="1" si="8"/>
        <v>0</v>
      </c>
      <c r="P16" s="92">
        <f t="shared" ca="1" si="8"/>
        <v>0</v>
      </c>
      <c r="Q16" s="92">
        <f t="shared" ca="1" si="8"/>
        <v>0</v>
      </c>
      <c r="R16" s="92">
        <f t="shared" ca="1" si="8"/>
        <v>0</v>
      </c>
      <c r="S16" s="92">
        <f t="shared" ca="1" si="8"/>
        <v>0</v>
      </c>
      <c r="T16" s="92">
        <f t="shared" ca="1" si="8"/>
        <v>0</v>
      </c>
      <c r="Y16" s="93"/>
      <c r="Z16" s="93"/>
    </row>
    <row r="17" spans="1:41" ht="15.75" x14ac:dyDescent="0.25">
      <c r="A17" s="71" t="s">
        <v>435</v>
      </c>
      <c r="B17" s="74"/>
      <c r="C17" s="94"/>
      <c r="D17" s="74"/>
      <c r="E17" s="74"/>
      <c r="F17" s="74"/>
      <c r="G17" s="74"/>
      <c r="H17" s="74"/>
      <c r="I17" s="74"/>
      <c r="J17" s="74"/>
      <c r="K17" s="74"/>
      <c r="L17" s="74"/>
      <c r="M17" s="74"/>
      <c r="N17" s="74"/>
      <c r="O17" s="74"/>
      <c r="P17" s="74"/>
      <c r="Q17" s="74"/>
      <c r="R17" s="74"/>
      <c r="S17" s="74"/>
      <c r="T17" s="75"/>
    </row>
    <row r="18" spans="1:41" ht="15.75" outlineLevel="1" x14ac:dyDescent="0.25">
      <c r="A18" s="76">
        <f ca="1">INDIRECT($V18&amp;"!"&amp;W18)</f>
        <v>0</v>
      </c>
      <c r="B18" s="77" t="s">
        <v>28</v>
      </c>
      <c r="C18" s="354">
        <f ca="1">INDIRECT($V18&amp;"!"&amp;X18)</f>
        <v>0</v>
      </c>
      <c r="D18" s="78">
        <f t="shared" ref="D18:D26" ca="1" si="9">INDIRECT($V18&amp;"!"&amp;Y18)</f>
        <v>0</v>
      </c>
      <c r="E18" s="79">
        <f t="shared" ref="E18:E26" ca="1" si="10">SUM(F18:T18)</f>
        <v>0</v>
      </c>
      <c r="F18" s="343">
        <f ca="1">ROUND(INDIRECT($V18&amp;"!"&amp;AA18)/215*12,2)</f>
        <v>0</v>
      </c>
      <c r="G18" s="343">
        <f t="shared" ref="G18:T26" ca="1" si="11">ROUND(INDIRECT($V18&amp;"!"&amp;AB18)/215*12,2)</f>
        <v>0</v>
      </c>
      <c r="H18" s="343">
        <f t="shared" ca="1" si="11"/>
        <v>0</v>
      </c>
      <c r="I18" s="343">
        <f t="shared" ca="1" si="11"/>
        <v>0</v>
      </c>
      <c r="J18" s="343">
        <f t="shared" ca="1" si="11"/>
        <v>0</v>
      </c>
      <c r="K18" s="343">
        <f t="shared" ca="1" si="11"/>
        <v>0</v>
      </c>
      <c r="L18" s="343">
        <f t="shared" ca="1" si="11"/>
        <v>0</v>
      </c>
      <c r="M18" s="343">
        <f t="shared" ca="1" si="11"/>
        <v>0</v>
      </c>
      <c r="N18" s="343">
        <f t="shared" ca="1" si="11"/>
        <v>0</v>
      </c>
      <c r="O18" s="343">
        <f t="shared" ca="1" si="11"/>
        <v>0</v>
      </c>
      <c r="P18" s="343">
        <f t="shared" ca="1" si="11"/>
        <v>0</v>
      </c>
      <c r="Q18" s="343">
        <f t="shared" ca="1" si="11"/>
        <v>0</v>
      </c>
      <c r="R18" s="343">
        <f t="shared" ca="1" si="11"/>
        <v>0</v>
      </c>
      <c r="S18" s="343">
        <f t="shared" ca="1" si="11"/>
        <v>0</v>
      </c>
      <c r="T18" s="343">
        <f t="shared" ca="1" si="11"/>
        <v>0</v>
      </c>
      <c r="V18" t="str">
        <f>A17</f>
        <v>Name_2</v>
      </c>
      <c r="W18" t="s">
        <v>77</v>
      </c>
      <c r="X18" t="s">
        <v>78</v>
      </c>
      <c r="Y18" s="54" t="s">
        <v>79</v>
      </c>
      <c r="Z18" s="54" t="s">
        <v>80</v>
      </c>
      <c r="AA18" t="s">
        <v>32</v>
      </c>
      <c r="AB18" t="s">
        <v>81</v>
      </c>
      <c r="AC18" t="s">
        <v>82</v>
      </c>
      <c r="AD18" t="s">
        <v>83</v>
      </c>
      <c r="AE18" t="s">
        <v>84</v>
      </c>
      <c r="AF18" t="s">
        <v>85</v>
      </c>
      <c r="AG18" t="s">
        <v>86</v>
      </c>
      <c r="AH18" t="s">
        <v>87</v>
      </c>
      <c r="AI18" t="s">
        <v>88</v>
      </c>
      <c r="AJ18" t="s">
        <v>89</v>
      </c>
      <c r="AK18" t="s">
        <v>90</v>
      </c>
      <c r="AL18" t="s">
        <v>91</v>
      </c>
      <c r="AM18" t="s">
        <v>92</v>
      </c>
      <c r="AN18" t="s">
        <v>93</v>
      </c>
      <c r="AO18" t="s">
        <v>94</v>
      </c>
    </row>
    <row r="19" spans="1:41" ht="15.75" outlineLevel="1" x14ac:dyDescent="0.25">
      <c r="A19" s="76">
        <f t="shared" ref="A19:A27" ca="1" si="12">INDIRECT($V18&amp;"!"&amp;W18)</f>
        <v>0</v>
      </c>
      <c r="B19" s="80" t="s">
        <v>95</v>
      </c>
      <c r="C19" s="355"/>
      <c r="D19" s="78">
        <f t="shared" ca="1" si="9"/>
        <v>0</v>
      </c>
      <c r="E19" s="79">
        <f t="shared" ca="1" si="10"/>
        <v>0</v>
      </c>
      <c r="F19" s="343">
        <f t="shared" ref="F19:F26" ca="1" si="13">ROUND(INDIRECT($V19&amp;"!"&amp;AA19)/215*12,2)</f>
        <v>0</v>
      </c>
      <c r="G19" s="343">
        <f t="shared" ca="1" si="11"/>
        <v>0</v>
      </c>
      <c r="H19" s="343">
        <f t="shared" ca="1" si="11"/>
        <v>0</v>
      </c>
      <c r="I19" s="343">
        <f t="shared" ca="1" si="11"/>
        <v>0</v>
      </c>
      <c r="J19" s="343">
        <f t="shared" ca="1" si="11"/>
        <v>0</v>
      </c>
      <c r="K19" s="343">
        <f t="shared" ca="1" si="11"/>
        <v>0</v>
      </c>
      <c r="L19" s="343">
        <f t="shared" ca="1" si="11"/>
        <v>0</v>
      </c>
      <c r="M19" s="343">
        <f t="shared" ca="1" si="11"/>
        <v>0</v>
      </c>
      <c r="N19" s="343">
        <f t="shared" ca="1" si="11"/>
        <v>0</v>
      </c>
      <c r="O19" s="343">
        <f t="shared" ca="1" si="11"/>
        <v>0</v>
      </c>
      <c r="P19" s="343">
        <f t="shared" ca="1" si="11"/>
        <v>0</v>
      </c>
      <c r="Q19" s="343">
        <f t="shared" ca="1" si="11"/>
        <v>0</v>
      </c>
      <c r="R19" s="343">
        <f t="shared" ca="1" si="11"/>
        <v>0</v>
      </c>
      <c r="S19" s="343">
        <f t="shared" ca="1" si="11"/>
        <v>0</v>
      </c>
      <c r="T19" s="343">
        <f t="shared" ca="1" si="11"/>
        <v>0</v>
      </c>
      <c r="V19" t="str">
        <f t="shared" ref="V19:V26" si="14">V18</f>
        <v>Name_2</v>
      </c>
      <c r="W19" t="s">
        <v>77</v>
      </c>
      <c r="Y19" s="54" t="s">
        <v>96</v>
      </c>
      <c r="Z19" s="54" t="s">
        <v>97</v>
      </c>
      <c r="AA19" t="s">
        <v>98</v>
      </c>
      <c r="AB19" t="s">
        <v>99</v>
      </c>
      <c r="AC19" t="s">
        <v>100</v>
      </c>
      <c r="AD19" t="s">
        <v>101</v>
      </c>
      <c r="AE19" t="s">
        <v>102</v>
      </c>
      <c r="AF19" t="s">
        <v>103</v>
      </c>
      <c r="AG19" t="s">
        <v>104</v>
      </c>
      <c r="AH19" t="s">
        <v>105</v>
      </c>
      <c r="AI19" t="s">
        <v>106</v>
      </c>
      <c r="AJ19" t="s">
        <v>107</v>
      </c>
      <c r="AK19" t="s">
        <v>108</v>
      </c>
      <c r="AL19" t="s">
        <v>109</v>
      </c>
      <c r="AM19" t="s">
        <v>110</v>
      </c>
      <c r="AN19" t="s">
        <v>111</v>
      </c>
      <c r="AO19" t="s">
        <v>112</v>
      </c>
    </row>
    <row r="20" spans="1:41" ht="15.75" outlineLevel="1" x14ac:dyDescent="0.25">
      <c r="A20" s="76">
        <f t="shared" ca="1" si="12"/>
        <v>0</v>
      </c>
      <c r="B20" s="81" t="s">
        <v>29</v>
      </c>
      <c r="C20" s="354">
        <f ca="1">INDIRECT($V20&amp;"!"&amp;X20)</f>
        <v>0</v>
      </c>
      <c r="D20" s="78">
        <f t="shared" ca="1" si="9"/>
        <v>0</v>
      </c>
      <c r="E20" s="79">
        <f t="shared" ca="1" si="10"/>
        <v>0</v>
      </c>
      <c r="F20" s="343">
        <f t="shared" ca="1" si="13"/>
        <v>0</v>
      </c>
      <c r="G20" s="343">
        <f t="shared" ca="1" si="11"/>
        <v>0</v>
      </c>
      <c r="H20" s="343">
        <f t="shared" ca="1" si="11"/>
        <v>0</v>
      </c>
      <c r="I20" s="343">
        <f t="shared" ca="1" si="11"/>
        <v>0</v>
      </c>
      <c r="J20" s="343">
        <f t="shared" ca="1" si="11"/>
        <v>0</v>
      </c>
      <c r="K20" s="343">
        <f t="shared" ca="1" si="11"/>
        <v>0</v>
      </c>
      <c r="L20" s="343">
        <f t="shared" ca="1" si="11"/>
        <v>0</v>
      </c>
      <c r="M20" s="343">
        <f t="shared" ca="1" si="11"/>
        <v>0</v>
      </c>
      <c r="N20" s="343">
        <f t="shared" ca="1" si="11"/>
        <v>0</v>
      </c>
      <c r="O20" s="343">
        <f t="shared" ca="1" si="11"/>
        <v>0</v>
      </c>
      <c r="P20" s="343">
        <f t="shared" ca="1" si="11"/>
        <v>0</v>
      </c>
      <c r="Q20" s="343">
        <f t="shared" ca="1" si="11"/>
        <v>0</v>
      </c>
      <c r="R20" s="343">
        <f t="shared" ca="1" si="11"/>
        <v>0</v>
      </c>
      <c r="S20" s="343">
        <f t="shared" ca="1" si="11"/>
        <v>0</v>
      </c>
      <c r="T20" s="343">
        <f t="shared" ca="1" si="11"/>
        <v>0</v>
      </c>
      <c r="V20" t="str">
        <f t="shared" si="14"/>
        <v>Name_2</v>
      </c>
      <c r="W20" t="s">
        <v>77</v>
      </c>
      <c r="X20" t="s">
        <v>113</v>
      </c>
      <c r="Y20" s="54" t="s">
        <v>114</v>
      </c>
      <c r="Z20" s="54" t="s">
        <v>115</v>
      </c>
      <c r="AA20" t="s">
        <v>116</v>
      </c>
      <c r="AB20" t="s">
        <v>117</v>
      </c>
      <c r="AC20" t="s">
        <v>118</v>
      </c>
      <c r="AD20" t="s">
        <v>119</v>
      </c>
      <c r="AE20" t="s">
        <v>120</v>
      </c>
      <c r="AF20" t="s">
        <v>121</v>
      </c>
      <c r="AG20" t="s">
        <v>122</v>
      </c>
      <c r="AH20" t="s">
        <v>123</v>
      </c>
      <c r="AI20" t="s">
        <v>124</v>
      </c>
      <c r="AJ20" t="s">
        <v>125</v>
      </c>
      <c r="AK20" t="s">
        <v>126</v>
      </c>
      <c r="AL20" t="s">
        <v>127</v>
      </c>
      <c r="AM20" t="s">
        <v>128</v>
      </c>
      <c r="AN20" t="s">
        <v>129</v>
      </c>
      <c r="AO20" t="s">
        <v>130</v>
      </c>
    </row>
    <row r="21" spans="1:41" ht="15.75" outlineLevel="1" x14ac:dyDescent="0.25">
      <c r="A21" s="76">
        <f t="shared" ca="1" si="12"/>
        <v>0</v>
      </c>
      <c r="B21" s="82" t="s">
        <v>131</v>
      </c>
      <c r="C21" s="355"/>
      <c r="D21" s="78">
        <f t="shared" ca="1" si="9"/>
        <v>0</v>
      </c>
      <c r="E21" s="79">
        <f t="shared" ca="1" si="10"/>
        <v>0</v>
      </c>
      <c r="F21" s="343">
        <f t="shared" ca="1" si="13"/>
        <v>0</v>
      </c>
      <c r="G21" s="343">
        <f t="shared" ca="1" si="11"/>
        <v>0</v>
      </c>
      <c r="H21" s="343">
        <f t="shared" ca="1" si="11"/>
        <v>0</v>
      </c>
      <c r="I21" s="343">
        <f t="shared" ca="1" si="11"/>
        <v>0</v>
      </c>
      <c r="J21" s="343">
        <f t="shared" ca="1" si="11"/>
        <v>0</v>
      </c>
      <c r="K21" s="343">
        <f t="shared" ca="1" si="11"/>
        <v>0</v>
      </c>
      <c r="L21" s="343">
        <f t="shared" ca="1" si="11"/>
        <v>0</v>
      </c>
      <c r="M21" s="343">
        <f t="shared" ca="1" si="11"/>
        <v>0</v>
      </c>
      <c r="N21" s="343">
        <f t="shared" ca="1" si="11"/>
        <v>0</v>
      </c>
      <c r="O21" s="343">
        <f t="shared" ca="1" si="11"/>
        <v>0</v>
      </c>
      <c r="P21" s="343">
        <f t="shared" ca="1" si="11"/>
        <v>0</v>
      </c>
      <c r="Q21" s="343">
        <f t="shared" ca="1" si="11"/>
        <v>0</v>
      </c>
      <c r="R21" s="343">
        <f t="shared" ca="1" si="11"/>
        <v>0</v>
      </c>
      <c r="S21" s="343">
        <f t="shared" ca="1" si="11"/>
        <v>0</v>
      </c>
      <c r="T21" s="343">
        <f t="shared" ca="1" si="11"/>
        <v>0</v>
      </c>
      <c r="V21" t="str">
        <f t="shared" si="14"/>
        <v>Name_2</v>
      </c>
      <c r="W21" t="s">
        <v>77</v>
      </c>
      <c r="Y21" s="54" t="s">
        <v>132</v>
      </c>
      <c r="Z21" s="54" t="s">
        <v>133</v>
      </c>
      <c r="AA21" t="s">
        <v>134</v>
      </c>
      <c r="AB21" t="s">
        <v>135</v>
      </c>
      <c r="AC21" t="s">
        <v>136</v>
      </c>
      <c r="AD21" t="s">
        <v>137</v>
      </c>
      <c r="AE21" t="s">
        <v>138</v>
      </c>
      <c r="AF21" t="s">
        <v>139</v>
      </c>
      <c r="AG21" t="s">
        <v>140</v>
      </c>
      <c r="AH21" t="s">
        <v>141</v>
      </c>
      <c r="AI21" t="s">
        <v>142</v>
      </c>
      <c r="AJ21" t="s">
        <v>143</v>
      </c>
      <c r="AK21" t="s">
        <v>144</v>
      </c>
      <c r="AL21" t="s">
        <v>145</v>
      </c>
      <c r="AM21" t="s">
        <v>146</v>
      </c>
      <c r="AN21" t="s">
        <v>147</v>
      </c>
      <c r="AO21" t="s">
        <v>148</v>
      </c>
    </row>
    <row r="22" spans="1:41" ht="15.75" outlineLevel="1" x14ac:dyDescent="0.25">
      <c r="A22" s="76">
        <f t="shared" ca="1" si="12"/>
        <v>0</v>
      </c>
      <c r="B22" s="83" t="s">
        <v>30</v>
      </c>
      <c r="C22" s="354">
        <f ca="1">INDIRECT($V22&amp;"!"&amp;X22)</f>
        <v>0</v>
      </c>
      <c r="D22" s="78">
        <f t="shared" ca="1" si="9"/>
        <v>0</v>
      </c>
      <c r="E22" s="79">
        <f t="shared" ca="1" si="10"/>
        <v>0</v>
      </c>
      <c r="F22" s="343">
        <f t="shared" ca="1" si="13"/>
        <v>0</v>
      </c>
      <c r="G22" s="343">
        <f t="shared" ca="1" si="11"/>
        <v>0</v>
      </c>
      <c r="H22" s="343">
        <f t="shared" ca="1" si="11"/>
        <v>0</v>
      </c>
      <c r="I22" s="343">
        <f t="shared" ca="1" si="11"/>
        <v>0</v>
      </c>
      <c r="J22" s="343">
        <f t="shared" ca="1" si="11"/>
        <v>0</v>
      </c>
      <c r="K22" s="343">
        <f t="shared" ca="1" si="11"/>
        <v>0</v>
      </c>
      <c r="L22" s="343">
        <f t="shared" ca="1" si="11"/>
        <v>0</v>
      </c>
      <c r="M22" s="343">
        <f t="shared" ca="1" si="11"/>
        <v>0</v>
      </c>
      <c r="N22" s="343">
        <f t="shared" ca="1" si="11"/>
        <v>0</v>
      </c>
      <c r="O22" s="343">
        <f t="shared" ca="1" si="11"/>
        <v>0</v>
      </c>
      <c r="P22" s="343">
        <f t="shared" ca="1" si="11"/>
        <v>0</v>
      </c>
      <c r="Q22" s="343">
        <f t="shared" ca="1" si="11"/>
        <v>0</v>
      </c>
      <c r="R22" s="343">
        <f t="shared" ca="1" si="11"/>
        <v>0</v>
      </c>
      <c r="S22" s="343">
        <f t="shared" ca="1" si="11"/>
        <v>0</v>
      </c>
      <c r="T22" s="343">
        <f t="shared" ca="1" si="11"/>
        <v>0</v>
      </c>
      <c r="V22" t="str">
        <f t="shared" si="14"/>
        <v>Name_2</v>
      </c>
      <c r="W22" t="s">
        <v>77</v>
      </c>
      <c r="X22" t="s">
        <v>149</v>
      </c>
      <c r="Y22" s="54" t="s">
        <v>150</v>
      </c>
      <c r="Z22" s="54" t="s">
        <v>151</v>
      </c>
      <c r="AA22" t="s">
        <v>152</v>
      </c>
      <c r="AB22" t="s">
        <v>153</v>
      </c>
      <c r="AC22" t="s">
        <v>154</v>
      </c>
      <c r="AD22" t="s">
        <v>155</v>
      </c>
      <c r="AE22" t="s">
        <v>156</v>
      </c>
      <c r="AF22" t="s">
        <v>157</v>
      </c>
      <c r="AG22" t="s">
        <v>158</v>
      </c>
      <c r="AH22" t="s">
        <v>159</v>
      </c>
      <c r="AI22" t="s">
        <v>160</v>
      </c>
      <c r="AJ22" t="s">
        <v>161</v>
      </c>
      <c r="AK22" t="s">
        <v>162</v>
      </c>
      <c r="AL22" t="s">
        <v>163</v>
      </c>
      <c r="AM22" t="s">
        <v>164</v>
      </c>
      <c r="AN22" t="s">
        <v>165</v>
      </c>
      <c r="AO22" t="s">
        <v>166</v>
      </c>
    </row>
    <row r="23" spans="1:41" ht="15.75" outlineLevel="1" x14ac:dyDescent="0.25">
      <c r="A23" s="76">
        <f t="shared" ca="1" si="12"/>
        <v>0</v>
      </c>
      <c r="B23" s="84" t="s">
        <v>167</v>
      </c>
      <c r="C23" s="355"/>
      <c r="D23" s="78">
        <f t="shared" ca="1" si="9"/>
        <v>0</v>
      </c>
      <c r="E23" s="79">
        <f t="shared" ca="1" si="10"/>
        <v>0</v>
      </c>
      <c r="F23" s="343">
        <f t="shared" ca="1" si="13"/>
        <v>0</v>
      </c>
      <c r="G23" s="343">
        <f t="shared" ca="1" si="11"/>
        <v>0</v>
      </c>
      <c r="H23" s="343">
        <f t="shared" ca="1" si="11"/>
        <v>0</v>
      </c>
      <c r="I23" s="343">
        <f t="shared" ca="1" si="11"/>
        <v>0</v>
      </c>
      <c r="J23" s="343">
        <f t="shared" ca="1" si="11"/>
        <v>0</v>
      </c>
      <c r="K23" s="343">
        <f t="shared" ca="1" si="11"/>
        <v>0</v>
      </c>
      <c r="L23" s="343">
        <f t="shared" ca="1" si="11"/>
        <v>0</v>
      </c>
      <c r="M23" s="343">
        <f t="shared" ca="1" si="11"/>
        <v>0</v>
      </c>
      <c r="N23" s="343">
        <f t="shared" ca="1" si="11"/>
        <v>0</v>
      </c>
      <c r="O23" s="343">
        <f t="shared" ca="1" si="11"/>
        <v>0</v>
      </c>
      <c r="P23" s="343">
        <f t="shared" ca="1" si="11"/>
        <v>0</v>
      </c>
      <c r="Q23" s="343">
        <f t="shared" ca="1" si="11"/>
        <v>0</v>
      </c>
      <c r="R23" s="343">
        <f t="shared" ca="1" si="11"/>
        <v>0</v>
      </c>
      <c r="S23" s="343">
        <f t="shared" ca="1" si="11"/>
        <v>0</v>
      </c>
      <c r="T23" s="343">
        <f t="shared" ca="1" si="11"/>
        <v>0</v>
      </c>
      <c r="V23" t="str">
        <f t="shared" si="14"/>
        <v>Name_2</v>
      </c>
      <c r="W23" t="s">
        <v>77</v>
      </c>
      <c r="Y23" s="54" t="s">
        <v>168</v>
      </c>
      <c r="Z23" s="54" t="s">
        <v>169</v>
      </c>
      <c r="AA23" t="s">
        <v>170</v>
      </c>
      <c r="AB23" t="s">
        <v>171</v>
      </c>
      <c r="AC23" t="s">
        <v>172</v>
      </c>
      <c r="AD23" t="s">
        <v>173</v>
      </c>
      <c r="AE23" t="s">
        <v>174</v>
      </c>
      <c r="AF23" t="s">
        <v>175</v>
      </c>
      <c r="AG23" t="s">
        <v>176</v>
      </c>
      <c r="AH23" t="s">
        <v>177</v>
      </c>
      <c r="AI23" t="s">
        <v>178</v>
      </c>
      <c r="AJ23" t="s">
        <v>179</v>
      </c>
      <c r="AK23" t="s">
        <v>180</v>
      </c>
      <c r="AL23" t="s">
        <v>181</v>
      </c>
      <c r="AM23" t="s">
        <v>182</v>
      </c>
      <c r="AN23" t="s">
        <v>183</v>
      </c>
      <c r="AO23" t="s">
        <v>184</v>
      </c>
    </row>
    <row r="24" spans="1:41" ht="15.75" outlineLevel="1" x14ac:dyDescent="0.25">
      <c r="A24" s="76">
        <f t="shared" ca="1" si="12"/>
        <v>0</v>
      </c>
      <c r="B24" s="85" t="s">
        <v>31</v>
      </c>
      <c r="C24" s="354">
        <f ca="1">INDIRECT($V24&amp;"!"&amp;X24)</f>
        <v>0</v>
      </c>
      <c r="D24" s="78">
        <f t="shared" ca="1" si="9"/>
        <v>0</v>
      </c>
      <c r="E24" s="79">
        <f t="shared" ca="1" si="10"/>
        <v>0</v>
      </c>
      <c r="F24" s="343">
        <f t="shared" ca="1" si="13"/>
        <v>0</v>
      </c>
      <c r="G24" s="343">
        <f t="shared" ca="1" si="11"/>
        <v>0</v>
      </c>
      <c r="H24" s="343">
        <f t="shared" ca="1" si="11"/>
        <v>0</v>
      </c>
      <c r="I24" s="343">
        <f t="shared" ca="1" si="11"/>
        <v>0</v>
      </c>
      <c r="J24" s="343">
        <f t="shared" ca="1" si="11"/>
        <v>0</v>
      </c>
      <c r="K24" s="343">
        <f t="shared" ca="1" si="11"/>
        <v>0</v>
      </c>
      <c r="L24" s="343">
        <f t="shared" ca="1" si="11"/>
        <v>0</v>
      </c>
      <c r="M24" s="343">
        <f t="shared" ca="1" si="11"/>
        <v>0</v>
      </c>
      <c r="N24" s="343">
        <f t="shared" ca="1" si="11"/>
        <v>0</v>
      </c>
      <c r="O24" s="343">
        <f t="shared" ca="1" si="11"/>
        <v>0</v>
      </c>
      <c r="P24" s="343">
        <f t="shared" ca="1" si="11"/>
        <v>0</v>
      </c>
      <c r="Q24" s="343">
        <f t="shared" ca="1" si="11"/>
        <v>0</v>
      </c>
      <c r="R24" s="343">
        <f t="shared" ca="1" si="11"/>
        <v>0</v>
      </c>
      <c r="S24" s="343">
        <f t="shared" ca="1" si="11"/>
        <v>0</v>
      </c>
      <c r="T24" s="343">
        <f t="shared" ca="1" si="11"/>
        <v>0</v>
      </c>
      <c r="V24" t="str">
        <f t="shared" si="14"/>
        <v>Name_2</v>
      </c>
      <c r="W24" t="s">
        <v>77</v>
      </c>
      <c r="X24" t="s">
        <v>185</v>
      </c>
      <c r="Y24" s="54" t="s">
        <v>186</v>
      </c>
      <c r="Z24" s="54" t="s">
        <v>187</v>
      </c>
      <c r="AA24" t="s">
        <v>188</v>
      </c>
      <c r="AB24" t="s">
        <v>189</v>
      </c>
      <c r="AC24" t="s">
        <v>190</v>
      </c>
      <c r="AD24" t="s">
        <v>191</v>
      </c>
      <c r="AE24" t="s">
        <v>192</v>
      </c>
      <c r="AF24" t="s">
        <v>193</v>
      </c>
      <c r="AG24" t="s">
        <v>194</v>
      </c>
      <c r="AH24" t="s">
        <v>195</v>
      </c>
      <c r="AI24" t="s">
        <v>196</v>
      </c>
      <c r="AJ24" t="s">
        <v>197</v>
      </c>
      <c r="AK24" t="s">
        <v>198</v>
      </c>
      <c r="AL24" t="s">
        <v>199</v>
      </c>
      <c r="AM24" t="s">
        <v>200</v>
      </c>
      <c r="AN24" t="s">
        <v>201</v>
      </c>
      <c r="AO24" t="s">
        <v>202</v>
      </c>
    </row>
    <row r="25" spans="1:41" ht="15.75" outlineLevel="1" x14ac:dyDescent="0.25">
      <c r="A25" s="76">
        <f t="shared" ca="1" si="12"/>
        <v>0</v>
      </c>
      <c r="B25" s="85" t="s">
        <v>203</v>
      </c>
      <c r="C25" s="355"/>
      <c r="D25" s="78">
        <f t="shared" ca="1" si="9"/>
        <v>0</v>
      </c>
      <c r="E25" s="79">
        <f t="shared" ca="1" si="10"/>
        <v>0</v>
      </c>
      <c r="F25" s="343">
        <f t="shared" ca="1" si="13"/>
        <v>0</v>
      </c>
      <c r="G25" s="343">
        <f t="shared" ca="1" si="11"/>
        <v>0</v>
      </c>
      <c r="H25" s="343">
        <f t="shared" ca="1" si="11"/>
        <v>0</v>
      </c>
      <c r="I25" s="343">
        <f t="shared" ca="1" si="11"/>
        <v>0</v>
      </c>
      <c r="J25" s="343">
        <f t="shared" ca="1" si="11"/>
        <v>0</v>
      </c>
      <c r="K25" s="343">
        <f t="shared" ca="1" si="11"/>
        <v>0</v>
      </c>
      <c r="L25" s="343">
        <f t="shared" ca="1" si="11"/>
        <v>0</v>
      </c>
      <c r="M25" s="343">
        <f t="shared" ca="1" si="11"/>
        <v>0</v>
      </c>
      <c r="N25" s="343">
        <f t="shared" ca="1" si="11"/>
        <v>0</v>
      </c>
      <c r="O25" s="343">
        <f t="shared" ca="1" si="11"/>
        <v>0</v>
      </c>
      <c r="P25" s="343">
        <f t="shared" ca="1" si="11"/>
        <v>0</v>
      </c>
      <c r="Q25" s="343">
        <f t="shared" ca="1" si="11"/>
        <v>0</v>
      </c>
      <c r="R25" s="343">
        <f t="shared" ca="1" si="11"/>
        <v>0</v>
      </c>
      <c r="S25" s="343">
        <f t="shared" ca="1" si="11"/>
        <v>0</v>
      </c>
      <c r="T25" s="343">
        <f t="shared" ca="1" si="11"/>
        <v>0</v>
      </c>
      <c r="V25" t="str">
        <f t="shared" si="14"/>
        <v>Name_2</v>
      </c>
      <c r="W25" t="s">
        <v>77</v>
      </c>
      <c r="Y25" s="54" t="s">
        <v>204</v>
      </c>
      <c r="Z25" s="54" t="s">
        <v>205</v>
      </c>
      <c r="AA25" t="s">
        <v>206</v>
      </c>
      <c r="AB25" t="s">
        <v>207</v>
      </c>
      <c r="AC25" t="s">
        <v>208</v>
      </c>
      <c r="AD25" t="s">
        <v>209</v>
      </c>
      <c r="AE25" t="s">
        <v>210</v>
      </c>
      <c r="AF25" t="s">
        <v>211</v>
      </c>
      <c r="AG25" t="s">
        <v>212</v>
      </c>
      <c r="AH25" t="s">
        <v>213</v>
      </c>
      <c r="AI25" t="s">
        <v>214</v>
      </c>
      <c r="AJ25" t="s">
        <v>215</v>
      </c>
      <c r="AK25" t="s">
        <v>216</v>
      </c>
      <c r="AL25" t="s">
        <v>217</v>
      </c>
      <c r="AM25" t="s">
        <v>218</v>
      </c>
      <c r="AN25" t="s">
        <v>219</v>
      </c>
      <c r="AO25" t="s">
        <v>220</v>
      </c>
    </row>
    <row r="26" spans="1:41" ht="15.75" outlineLevel="1" x14ac:dyDescent="0.25">
      <c r="A26" s="76">
        <f t="shared" ca="1" si="12"/>
        <v>0</v>
      </c>
      <c r="B26" s="86" t="s">
        <v>32</v>
      </c>
      <c r="C26" s="87">
        <f ca="1">INDIRECT($V26&amp;"!"&amp;X26)</f>
        <v>0</v>
      </c>
      <c r="D26" s="78">
        <f t="shared" ca="1" si="9"/>
        <v>0</v>
      </c>
      <c r="E26" s="79">
        <f t="shared" ca="1" si="10"/>
        <v>0</v>
      </c>
      <c r="F26" s="343">
        <f t="shared" ca="1" si="13"/>
        <v>0</v>
      </c>
      <c r="G26" s="343">
        <f t="shared" ca="1" si="11"/>
        <v>0</v>
      </c>
      <c r="H26" s="343">
        <f t="shared" ca="1" si="11"/>
        <v>0</v>
      </c>
      <c r="I26" s="343">
        <f t="shared" ca="1" si="11"/>
        <v>0</v>
      </c>
      <c r="J26" s="343">
        <f t="shared" ca="1" si="11"/>
        <v>0</v>
      </c>
      <c r="K26" s="343">
        <f t="shared" ca="1" si="11"/>
        <v>0</v>
      </c>
      <c r="L26" s="343">
        <f t="shared" ca="1" si="11"/>
        <v>0</v>
      </c>
      <c r="M26" s="343">
        <f t="shared" ca="1" si="11"/>
        <v>0</v>
      </c>
      <c r="N26" s="343">
        <f t="shared" ca="1" si="11"/>
        <v>0</v>
      </c>
      <c r="O26" s="343">
        <f t="shared" ca="1" si="11"/>
        <v>0</v>
      </c>
      <c r="P26" s="343">
        <f t="shared" ca="1" si="11"/>
        <v>0</v>
      </c>
      <c r="Q26" s="343">
        <f t="shared" ca="1" si="11"/>
        <v>0</v>
      </c>
      <c r="R26" s="343">
        <f t="shared" ca="1" si="11"/>
        <v>0</v>
      </c>
      <c r="S26" s="343">
        <f t="shared" ca="1" si="11"/>
        <v>0</v>
      </c>
      <c r="T26" s="343">
        <f t="shared" ca="1" si="11"/>
        <v>0</v>
      </c>
      <c r="V26" t="str">
        <f t="shared" si="14"/>
        <v>Name_2</v>
      </c>
      <c r="W26" t="s">
        <v>77</v>
      </c>
      <c r="X26" t="s">
        <v>221</v>
      </c>
      <c r="Y26" s="54" t="s">
        <v>222</v>
      </c>
      <c r="Z26" s="54" t="s">
        <v>223</v>
      </c>
      <c r="AA26" t="s">
        <v>224</v>
      </c>
      <c r="AB26" t="s">
        <v>225</v>
      </c>
      <c r="AC26" t="s">
        <v>226</v>
      </c>
      <c r="AD26" t="s">
        <v>227</v>
      </c>
      <c r="AE26" t="s">
        <v>228</v>
      </c>
      <c r="AF26" t="s">
        <v>229</v>
      </c>
      <c r="AG26" t="s">
        <v>230</v>
      </c>
      <c r="AH26" t="s">
        <v>231</v>
      </c>
      <c r="AI26" t="s">
        <v>232</v>
      </c>
      <c r="AJ26" t="s">
        <v>233</v>
      </c>
      <c r="AK26" t="s">
        <v>234</v>
      </c>
      <c r="AL26" t="s">
        <v>235</v>
      </c>
      <c r="AM26" t="s">
        <v>236</v>
      </c>
      <c r="AN26" t="s">
        <v>237</v>
      </c>
      <c r="AO26" t="s">
        <v>238</v>
      </c>
    </row>
    <row r="27" spans="1:41" s="88" customFormat="1" ht="15.75" outlineLevel="1" x14ac:dyDescent="0.25">
      <c r="A27" s="76">
        <f t="shared" ca="1" si="12"/>
        <v>0</v>
      </c>
      <c r="B27" s="89" t="s">
        <v>56</v>
      </c>
      <c r="C27" s="90">
        <f ca="1">SUM(C18:C26)</f>
        <v>0</v>
      </c>
      <c r="D27" s="91">
        <f ca="1">SUM(D18:D26)</f>
        <v>0</v>
      </c>
      <c r="E27" s="92">
        <f ca="1">SUM(E18:E26)</f>
        <v>0</v>
      </c>
      <c r="F27" s="92">
        <f t="shared" ref="F27:T27" ca="1" si="15">SUM(F18:F26)</f>
        <v>0</v>
      </c>
      <c r="G27" s="92">
        <f t="shared" ca="1" si="15"/>
        <v>0</v>
      </c>
      <c r="H27" s="92">
        <f t="shared" ca="1" si="15"/>
        <v>0</v>
      </c>
      <c r="I27" s="92">
        <f t="shared" ca="1" si="15"/>
        <v>0</v>
      </c>
      <c r="J27" s="92">
        <f t="shared" ca="1" si="15"/>
        <v>0</v>
      </c>
      <c r="K27" s="92">
        <f t="shared" ca="1" si="15"/>
        <v>0</v>
      </c>
      <c r="L27" s="92">
        <f t="shared" ca="1" si="15"/>
        <v>0</v>
      </c>
      <c r="M27" s="92">
        <f t="shared" ca="1" si="15"/>
        <v>0</v>
      </c>
      <c r="N27" s="92">
        <f t="shared" ca="1" si="15"/>
        <v>0</v>
      </c>
      <c r="O27" s="92">
        <f t="shared" ca="1" si="15"/>
        <v>0</v>
      </c>
      <c r="P27" s="92">
        <f t="shared" ca="1" si="15"/>
        <v>0</v>
      </c>
      <c r="Q27" s="92">
        <f t="shared" ca="1" si="15"/>
        <v>0</v>
      </c>
      <c r="R27" s="92">
        <f t="shared" ca="1" si="15"/>
        <v>0</v>
      </c>
      <c r="S27" s="92">
        <f t="shared" ca="1" si="15"/>
        <v>0</v>
      </c>
      <c r="T27" s="92">
        <f t="shared" ca="1" si="15"/>
        <v>0</v>
      </c>
      <c r="Y27" s="93"/>
      <c r="Z27" s="93"/>
    </row>
    <row r="28" spans="1:41" ht="15.75" x14ac:dyDescent="0.25">
      <c r="A28" s="71" t="s">
        <v>436</v>
      </c>
      <c r="B28" s="74"/>
      <c r="C28" s="94"/>
      <c r="D28" s="74"/>
      <c r="E28" s="74"/>
      <c r="F28" s="74"/>
      <c r="G28" s="74"/>
      <c r="H28" s="74"/>
      <c r="I28" s="74"/>
      <c r="J28" s="74"/>
      <c r="K28" s="74"/>
      <c r="L28" s="74"/>
      <c r="M28" s="74"/>
      <c r="N28" s="74"/>
      <c r="O28" s="74"/>
      <c r="P28" s="74"/>
      <c r="Q28" s="74"/>
      <c r="R28" s="74"/>
      <c r="S28" s="74"/>
      <c r="T28" s="75"/>
    </row>
    <row r="29" spans="1:41" ht="15.75" outlineLevel="1" x14ac:dyDescent="0.25">
      <c r="A29" s="76">
        <f ca="1">INDIRECT($V29&amp;"!"&amp;W29)</f>
        <v>0</v>
      </c>
      <c r="B29" s="77" t="s">
        <v>28</v>
      </c>
      <c r="C29" s="354">
        <f ca="1">INDIRECT($V29&amp;"!"&amp;X29)</f>
        <v>0</v>
      </c>
      <c r="D29" s="78">
        <f t="shared" ref="D29:D37" ca="1" si="16">INDIRECT($V29&amp;"!"&amp;Y29)</f>
        <v>0</v>
      </c>
      <c r="E29" s="79">
        <f t="shared" ref="E29:E37" ca="1" si="17">SUM(F29:T29)</f>
        <v>0</v>
      </c>
      <c r="F29" s="343">
        <f ca="1">ROUND(INDIRECT($V29&amp;"!"&amp;AA29)/215*12,2)</f>
        <v>0</v>
      </c>
      <c r="G29" s="343">
        <f t="shared" ref="G29:T37" ca="1" si="18">ROUND(INDIRECT($V29&amp;"!"&amp;AB29)/215*12,2)</f>
        <v>0</v>
      </c>
      <c r="H29" s="343">
        <f t="shared" ca="1" si="18"/>
        <v>0</v>
      </c>
      <c r="I29" s="343">
        <f t="shared" ca="1" si="18"/>
        <v>0</v>
      </c>
      <c r="J29" s="343">
        <f t="shared" ca="1" si="18"/>
        <v>0</v>
      </c>
      <c r="K29" s="343">
        <f t="shared" ca="1" si="18"/>
        <v>0</v>
      </c>
      <c r="L29" s="343">
        <f t="shared" ca="1" si="18"/>
        <v>0</v>
      </c>
      <c r="M29" s="343">
        <f t="shared" ca="1" si="18"/>
        <v>0</v>
      </c>
      <c r="N29" s="343">
        <f t="shared" ca="1" si="18"/>
        <v>0</v>
      </c>
      <c r="O29" s="343">
        <f t="shared" ca="1" si="18"/>
        <v>0</v>
      </c>
      <c r="P29" s="343">
        <f t="shared" ca="1" si="18"/>
        <v>0</v>
      </c>
      <c r="Q29" s="343">
        <f t="shared" ca="1" si="18"/>
        <v>0</v>
      </c>
      <c r="R29" s="343">
        <f t="shared" ca="1" si="18"/>
        <v>0</v>
      </c>
      <c r="S29" s="343">
        <f t="shared" ca="1" si="18"/>
        <v>0</v>
      </c>
      <c r="T29" s="343">
        <f t="shared" ca="1" si="18"/>
        <v>0</v>
      </c>
      <c r="V29" t="str">
        <f>A28</f>
        <v>Name_3</v>
      </c>
      <c r="W29" t="s">
        <v>77</v>
      </c>
      <c r="X29" t="s">
        <v>78</v>
      </c>
      <c r="Y29" s="54" t="s">
        <v>79</v>
      </c>
      <c r="Z29" s="54" t="s">
        <v>80</v>
      </c>
      <c r="AA29" t="s">
        <v>32</v>
      </c>
      <c r="AB29" t="s">
        <v>81</v>
      </c>
      <c r="AC29" t="s">
        <v>82</v>
      </c>
      <c r="AD29" t="s">
        <v>83</v>
      </c>
      <c r="AE29" t="s">
        <v>84</v>
      </c>
      <c r="AF29" t="s">
        <v>85</v>
      </c>
      <c r="AG29" t="s">
        <v>86</v>
      </c>
      <c r="AH29" t="s">
        <v>87</v>
      </c>
      <c r="AI29" t="s">
        <v>88</v>
      </c>
      <c r="AJ29" t="s">
        <v>89</v>
      </c>
      <c r="AK29" t="s">
        <v>90</v>
      </c>
      <c r="AL29" t="s">
        <v>91</v>
      </c>
      <c r="AM29" t="s">
        <v>92</v>
      </c>
      <c r="AN29" t="s">
        <v>93</v>
      </c>
      <c r="AO29" t="s">
        <v>94</v>
      </c>
    </row>
    <row r="30" spans="1:41" ht="15.75" outlineLevel="1" x14ac:dyDescent="0.25">
      <c r="A30" s="76">
        <f t="shared" ref="A30:A38" ca="1" si="19">INDIRECT($V29&amp;"!"&amp;W29)</f>
        <v>0</v>
      </c>
      <c r="B30" s="80" t="s">
        <v>95</v>
      </c>
      <c r="C30" s="355"/>
      <c r="D30" s="78">
        <f t="shared" ca="1" si="16"/>
        <v>0</v>
      </c>
      <c r="E30" s="79">
        <f t="shared" ca="1" si="17"/>
        <v>0</v>
      </c>
      <c r="F30" s="343">
        <f t="shared" ref="F30:F37" ca="1" si="20">ROUND(INDIRECT($V30&amp;"!"&amp;AA30)/215*12,2)</f>
        <v>0</v>
      </c>
      <c r="G30" s="343">
        <f t="shared" ca="1" si="18"/>
        <v>0</v>
      </c>
      <c r="H30" s="343">
        <f t="shared" ca="1" si="18"/>
        <v>0</v>
      </c>
      <c r="I30" s="343">
        <f t="shared" ca="1" si="18"/>
        <v>0</v>
      </c>
      <c r="J30" s="343">
        <f t="shared" ca="1" si="18"/>
        <v>0</v>
      </c>
      <c r="K30" s="343">
        <f t="shared" ca="1" si="18"/>
        <v>0</v>
      </c>
      <c r="L30" s="343">
        <f t="shared" ca="1" si="18"/>
        <v>0</v>
      </c>
      <c r="M30" s="343">
        <f t="shared" ca="1" si="18"/>
        <v>0</v>
      </c>
      <c r="N30" s="343">
        <f t="shared" ca="1" si="18"/>
        <v>0</v>
      </c>
      <c r="O30" s="343">
        <f t="shared" ca="1" si="18"/>
        <v>0</v>
      </c>
      <c r="P30" s="343">
        <f t="shared" ca="1" si="18"/>
        <v>0</v>
      </c>
      <c r="Q30" s="343">
        <f t="shared" ca="1" si="18"/>
        <v>0</v>
      </c>
      <c r="R30" s="343">
        <f t="shared" ca="1" si="18"/>
        <v>0</v>
      </c>
      <c r="S30" s="343">
        <f t="shared" ca="1" si="18"/>
        <v>0</v>
      </c>
      <c r="T30" s="343">
        <f t="shared" ca="1" si="18"/>
        <v>0</v>
      </c>
      <c r="V30" t="str">
        <f t="shared" ref="V30:V37" si="21">V29</f>
        <v>Name_3</v>
      </c>
      <c r="W30" t="s">
        <v>77</v>
      </c>
      <c r="Y30" s="54" t="s">
        <v>96</v>
      </c>
      <c r="Z30" s="54" t="s">
        <v>97</v>
      </c>
      <c r="AA30" t="s">
        <v>98</v>
      </c>
      <c r="AB30" t="s">
        <v>99</v>
      </c>
      <c r="AC30" t="s">
        <v>100</v>
      </c>
      <c r="AD30" t="s">
        <v>101</v>
      </c>
      <c r="AE30" t="s">
        <v>102</v>
      </c>
      <c r="AF30" t="s">
        <v>103</v>
      </c>
      <c r="AG30" t="s">
        <v>104</v>
      </c>
      <c r="AH30" t="s">
        <v>105</v>
      </c>
      <c r="AI30" t="s">
        <v>106</v>
      </c>
      <c r="AJ30" t="s">
        <v>107</v>
      </c>
      <c r="AK30" t="s">
        <v>108</v>
      </c>
      <c r="AL30" t="s">
        <v>109</v>
      </c>
      <c r="AM30" t="s">
        <v>110</v>
      </c>
      <c r="AN30" t="s">
        <v>111</v>
      </c>
      <c r="AO30" t="s">
        <v>112</v>
      </c>
    </row>
    <row r="31" spans="1:41" ht="15.75" outlineLevel="1" x14ac:dyDescent="0.25">
      <c r="A31" s="76">
        <f t="shared" ca="1" si="19"/>
        <v>0</v>
      </c>
      <c r="B31" s="81" t="s">
        <v>29</v>
      </c>
      <c r="C31" s="354">
        <f ca="1">INDIRECT($V31&amp;"!"&amp;X31)</f>
        <v>0</v>
      </c>
      <c r="D31" s="78">
        <f t="shared" ca="1" si="16"/>
        <v>0</v>
      </c>
      <c r="E31" s="79">
        <f t="shared" ca="1" si="17"/>
        <v>0</v>
      </c>
      <c r="F31" s="343">
        <f t="shared" ca="1" si="20"/>
        <v>0</v>
      </c>
      <c r="G31" s="343">
        <f t="shared" ca="1" si="18"/>
        <v>0</v>
      </c>
      <c r="H31" s="343">
        <f t="shared" ca="1" si="18"/>
        <v>0</v>
      </c>
      <c r="I31" s="343">
        <f t="shared" ca="1" si="18"/>
        <v>0</v>
      </c>
      <c r="J31" s="343">
        <f t="shared" ca="1" si="18"/>
        <v>0</v>
      </c>
      <c r="K31" s="343">
        <f t="shared" ca="1" si="18"/>
        <v>0</v>
      </c>
      <c r="L31" s="343">
        <f t="shared" ca="1" si="18"/>
        <v>0</v>
      </c>
      <c r="M31" s="343">
        <f t="shared" ca="1" si="18"/>
        <v>0</v>
      </c>
      <c r="N31" s="343">
        <f t="shared" ca="1" si="18"/>
        <v>0</v>
      </c>
      <c r="O31" s="343">
        <f t="shared" ca="1" si="18"/>
        <v>0</v>
      </c>
      <c r="P31" s="343">
        <f t="shared" ca="1" si="18"/>
        <v>0</v>
      </c>
      <c r="Q31" s="343">
        <f t="shared" ca="1" si="18"/>
        <v>0</v>
      </c>
      <c r="R31" s="343">
        <f t="shared" ca="1" si="18"/>
        <v>0</v>
      </c>
      <c r="S31" s="343">
        <f t="shared" ca="1" si="18"/>
        <v>0</v>
      </c>
      <c r="T31" s="343">
        <f t="shared" ca="1" si="18"/>
        <v>0</v>
      </c>
      <c r="V31" t="str">
        <f t="shared" si="21"/>
        <v>Name_3</v>
      </c>
      <c r="W31" t="s">
        <v>77</v>
      </c>
      <c r="X31" t="s">
        <v>113</v>
      </c>
      <c r="Y31" s="54" t="s">
        <v>114</v>
      </c>
      <c r="Z31" s="54" t="s">
        <v>115</v>
      </c>
      <c r="AA31" t="s">
        <v>116</v>
      </c>
      <c r="AB31" t="s">
        <v>117</v>
      </c>
      <c r="AC31" t="s">
        <v>118</v>
      </c>
      <c r="AD31" t="s">
        <v>119</v>
      </c>
      <c r="AE31" t="s">
        <v>120</v>
      </c>
      <c r="AF31" t="s">
        <v>121</v>
      </c>
      <c r="AG31" t="s">
        <v>122</v>
      </c>
      <c r="AH31" t="s">
        <v>123</v>
      </c>
      <c r="AI31" t="s">
        <v>124</v>
      </c>
      <c r="AJ31" t="s">
        <v>125</v>
      </c>
      <c r="AK31" t="s">
        <v>126</v>
      </c>
      <c r="AL31" t="s">
        <v>127</v>
      </c>
      <c r="AM31" t="s">
        <v>128</v>
      </c>
      <c r="AN31" t="s">
        <v>129</v>
      </c>
      <c r="AO31" t="s">
        <v>130</v>
      </c>
    </row>
    <row r="32" spans="1:41" ht="15.75" outlineLevel="1" x14ac:dyDescent="0.25">
      <c r="A32" s="76">
        <f t="shared" ca="1" si="19"/>
        <v>0</v>
      </c>
      <c r="B32" s="82" t="s">
        <v>131</v>
      </c>
      <c r="C32" s="355"/>
      <c r="D32" s="78">
        <f t="shared" ca="1" si="16"/>
        <v>0</v>
      </c>
      <c r="E32" s="79">
        <f t="shared" ca="1" si="17"/>
        <v>0</v>
      </c>
      <c r="F32" s="343">
        <f t="shared" ca="1" si="20"/>
        <v>0</v>
      </c>
      <c r="G32" s="343">
        <f t="shared" ca="1" si="18"/>
        <v>0</v>
      </c>
      <c r="H32" s="343">
        <f t="shared" ca="1" si="18"/>
        <v>0</v>
      </c>
      <c r="I32" s="343">
        <f t="shared" ca="1" si="18"/>
        <v>0</v>
      </c>
      <c r="J32" s="343">
        <f t="shared" ca="1" si="18"/>
        <v>0</v>
      </c>
      <c r="K32" s="343">
        <f t="shared" ca="1" si="18"/>
        <v>0</v>
      </c>
      <c r="L32" s="343">
        <f t="shared" ca="1" si="18"/>
        <v>0</v>
      </c>
      <c r="M32" s="343">
        <f t="shared" ca="1" si="18"/>
        <v>0</v>
      </c>
      <c r="N32" s="343">
        <f t="shared" ca="1" si="18"/>
        <v>0</v>
      </c>
      <c r="O32" s="343">
        <f t="shared" ca="1" si="18"/>
        <v>0</v>
      </c>
      <c r="P32" s="343">
        <f t="shared" ca="1" si="18"/>
        <v>0</v>
      </c>
      <c r="Q32" s="343">
        <f t="shared" ca="1" si="18"/>
        <v>0</v>
      </c>
      <c r="R32" s="343">
        <f t="shared" ca="1" si="18"/>
        <v>0</v>
      </c>
      <c r="S32" s="343">
        <f t="shared" ca="1" si="18"/>
        <v>0</v>
      </c>
      <c r="T32" s="343">
        <f t="shared" ca="1" si="18"/>
        <v>0</v>
      </c>
      <c r="V32" t="str">
        <f t="shared" si="21"/>
        <v>Name_3</v>
      </c>
      <c r="W32" t="s">
        <v>77</v>
      </c>
      <c r="Y32" s="54" t="s">
        <v>132</v>
      </c>
      <c r="Z32" s="54" t="s">
        <v>133</v>
      </c>
      <c r="AA32" t="s">
        <v>134</v>
      </c>
      <c r="AB32" t="s">
        <v>135</v>
      </c>
      <c r="AC32" t="s">
        <v>136</v>
      </c>
      <c r="AD32" t="s">
        <v>137</v>
      </c>
      <c r="AE32" t="s">
        <v>138</v>
      </c>
      <c r="AF32" t="s">
        <v>139</v>
      </c>
      <c r="AG32" t="s">
        <v>140</v>
      </c>
      <c r="AH32" t="s">
        <v>141</v>
      </c>
      <c r="AI32" t="s">
        <v>142</v>
      </c>
      <c r="AJ32" t="s">
        <v>143</v>
      </c>
      <c r="AK32" t="s">
        <v>144</v>
      </c>
      <c r="AL32" t="s">
        <v>145</v>
      </c>
      <c r="AM32" t="s">
        <v>146</v>
      </c>
      <c r="AN32" t="s">
        <v>147</v>
      </c>
      <c r="AO32" t="s">
        <v>148</v>
      </c>
    </row>
    <row r="33" spans="1:41" ht="15.75" outlineLevel="1" x14ac:dyDescent="0.25">
      <c r="A33" s="76">
        <f t="shared" ca="1" si="19"/>
        <v>0</v>
      </c>
      <c r="B33" s="83" t="s">
        <v>30</v>
      </c>
      <c r="C33" s="354">
        <f ca="1">INDIRECT($V33&amp;"!"&amp;X33)</f>
        <v>0</v>
      </c>
      <c r="D33" s="78">
        <f t="shared" ca="1" si="16"/>
        <v>0</v>
      </c>
      <c r="E33" s="79">
        <f t="shared" ca="1" si="17"/>
        <v>0</v>
      </c>
      <c r="F33" s="343">
        <f t="shared" ca="1" si="20"/>
        <v>0</v>
      </c>
      <c r="G33" s="343">
        <f t="shared" ca="1" si="18"/>
        <v>0</v>
      </c>
      <c r="H33" s="343">
        <f t="shared" ca="1" si="18"/>
        <v>0</v>
      </c>
      <c r="I33" s="343">
        <f t="shared" ca="1" si="18"/>
        <v>0</v>
      </c>
      <c r="J33" s="343">
        <f t="shared" ca="1" si="18"/>
        <v>0</v>
      </c>
      <c r="K33" s="343">
        <f t="shared" ca="1" si="18"/>
        <v>0</v>
      </c>
      <c r="L33" s="343">
        <f t="shared" ca="1" si="18"/>
        <v>0</v>
      </c>
      <c r="M33" s="343">
        <f t="shared" ca="1" si="18"/>
        <v>0</v>
      </c>
      <c r="N33" s="343">
        <f t="shared" ca="1" si="18"/>
        <v>0</v>
      </c>
      <c r="O33" s="343">
        <f t="shared" ca="1" si="18"/>
        <v>0</v>
      </c>
      <c r="P33" s="343">
        <f t="shared" ca="1" si="18"/>
        <v>0</v>
      </c>
      <c r="Q33" s="343">
        <f t="shared" ca="1" si="18"/>
        <v>0</v>
      </c>
      <c r="R33" s="343">
        <f t="shared" ca="1" si="18"/>
        <v>0</v>
      </c>
      <c r="S33" s="343">
        <f t="shared" ca="1" si="18"/>
        <v>0</v>
      </c>
      <c r="T33" s="343">
        <f t="shared" ca="1" si="18"/>
        <v>0</v>
      </c>
      <c r="V33" t="str">
        <f t="shared" si="21"/>
        <v>Name_3</v>
      </c>
      <c r="W33" t="s">
        <v>77</v>
      </c>
      <c r="X33" t="s">
        <v>149</v>
      </c>
      <c r="Y33" s="54" t="s">
        <v>150</v>
      </c>
      <c r="Z33" s="54" t="s">
        <v>151</v>
      </c>
      <c r="AA33" t="s">
        <v>152</v>
      </c>
      <c r="AB33" t="s">
        <v>153</v>
      </c>
      <c r="AC33" t="s">
        <v>154</v>
      </c>
      <c r="AD33" t="s">
        <v>155</v>
      </c>
      <c r="AE33" t="s">
        <v>156</v>
      </c>
      <c r="AF33" t="s">
        <v>157</v>
      </c>
      <c r="AG33" t="s">
        <v>158</v>
      </c>
      <c r="AH33" t="s">
        <v>159</v>
      </c>
      <c r="AI33" t="s">
        <v>160</v>
      </c>
      <c r="AJ33" t="s">
        <v>161</v>
      </c>
      <c r="AK33" t="s">
        <v>162</v>
      </c>
      <c r="AL33" t="s">
        <v>163</v>
      </c>
      <c r="AM33" t="s">
        <v>164</v>
      </c>
      <c r="AN33" t="s">
        <v>165</v>
      </c>
      <c r="AO33" t="s">
        <v>166</v>
      </c>
    </row>
    <row r="34" spans="1:41" ht="15.75" outlineLevel="1" x14ac:dyDescent="0.25">
      <c r="A34" s="76">
        <f t="shared" ca="1" si="19"/>
        <v>0</v>
      </c>
      <c r="B34" s="84" t="s">
        <v>167</v>
      </c>
      <c r="C34" s="355"/>
      <c r="D34" s="78">
        <f t="shared" ca="1" si="16"/>
        <v>0</v>
      </c>
      <c r="E34" s="79">
        <f t="shared" ca="1" si="17"/>
        <v>0</v>
      </c>
      <c r="F34" s="343">
        <f t="shared" ca="1" si="20"/>
        <v>0</v>
      </c>
      <c r="G34" s="343">
        <f t="shared" ca="1" si="18"/>
        <v>0</v>
      </c>
      <c r="H34" s="343">
        <f t="shared" ca="1" si="18"/>
        <v>0</v>
      </c>
      <c r="I34" s="343">
        <f t="shared" ca="1" si="18"/>
        <v>0</v>
      </c>
      <c r="J34" s="343">
        <f t="shared" ca="1" si="18"/>
        <v>0</v>
      </c>
      <c r="K34" s="343">
        <f t="shared" ca="1" si="18"/>
        <v>0</v>
      </c>
      <c r="L34" s="343">
        <f t="shared" ca="1" si="18"/>
        <v>0</v>
      </c>
      <c r="M34" s="343">
        <f t="shared" ca="1" si="18"/>
        <v>0</v>
      </c>
      <c r="N34" s="343">
        <f t="shared" ca="1" si="18"/>
        <v>0</v>
      </c>
      <c r="O34" s="343">
        <f t="shared" ca="1" si="18"/>
        <v>0</v>
      </c>
      <c r="P34" s="343">
        <f t="shared" ca="1" si="18"/>
        <v>0</v>
      </c>
      <c r="Q34" s="343">
        <f t="shared" ca="1" si="18"/>
        <v>0</v>
      </c>
      <c r="R34" s="343">
        <f t="shared" ca="1" si="18"/>
        <v>0</v>
      </c>
      <c r="S34" s="343">
        <f t="shared" ca="1" si="18"/>
        <v>0</v>
      </c>
      <c r="T34" s="343">
        <f t="shared" ca="1" si="18"/>
        <v>0</v>
      </c>
      <c r="V34" t="str">
        <f t="shared" si="21"/>
        <v>Name_3</v>
      </c>
      <c r="W34" t="s">
        <v>77</v>
      </c>
      <c r="Y34" s="54" t="s">
        <v>168</v>
      </c>
      <c r="Z34" s="54" t="s">
        <v>169</v>
      </c>
      <c r="AA34" t="s">
        <v>170</v>
      </c>
      <c r="AB34" t="s">
        <v>171</v>
      </c>
      <c r="AC34" t="s">
        <v>172</v>
      </c>
      <c r="AD34" t="s">
        <v>173</v>
      </c>
      <c r="AE34" t="s">
        <v>174</v>
      </c>
      <c r="AF34" t="s">
        <v>175</v>
      </c>
      <c r="AG34" t="s">
        <v>176</v>
      </c>
      <c r="AH34" t="s">
        <v>177</v>
      </c>
      <c r="AI34" t="s">
        <v>178</v>
      </c>
      <c r="AJ34" t="s">
        <v>179</v>
      </c>
      <c r="AK34" t="s">
        <v>180</v>
      </c>
      <c r="AL34" t="s">
        <v>181</v>
      </c>
      <c r="AM34" t="s">
        <v>182</v>
      </c>
      <c r="AN34" t="s">
        <v>183</v>
      </c>
      <c r="AO34" t="s">
        <v>184</v>
      </c>
    </row>
    <row r="35" spans="1:41" ht="15.75" outlineLevel="1" x14ac:dyDescent="0.25">
      <c r="A35" s="76">
        <f t="shared" ca="1" si="19"/>
        <v>0</v>
      </c>
      <c r="B35" s="85" t="s">
        <v>31</v>
      </c>
      <c r="C35" s="354">
        <f ca="1">INDIRECT($V35&amp;"!"&amp;X35)</f>
        <v>0</v>
      </c>
      <c r="D35" s="78">
        <f t="shared" ca="1" si="16"/>
        <v>0</v>
      </c>
      <c r="E35" s="79">
        <f t="shared" ca="1" si="17"/>
        <v>0</v>
      </c>
      <c r="F35" s="343">
        <f t="shared" ca="1" si="20"/>
        <v>0</v>
      </c>
      <c r="G35" s="343">
        <f t="shared" ca="1" si="18"/>
        <v>0</v>
      </c>
      <c r="H35" s="343">
        <f t="shared" ca="1" si="18"/>
        <v>0</v>
      </c>
      <c r="I35" s="343">
        <f t="shared" ca="1" si="18"/>
        <v>0</v>
      </c>
      <c r="J35" s="343">
        <f t="shared" ca="1" si="18"/>
        <v>0</v>
      </c>
      <c r="K35" s="343">
        <f t="shared" ca="1" si="18"/>
        <v>0</v>
      </c>
      <c r="L35" s="343">
        <f t="shared" ca="1" si="18"/>
        <v>0</v>
      </c>
      <c r="M35" s="343">
        <f t="shared" ca="1" si="18"/>
        <v>0</v>
      </c>
      <c r="N35" s="343">
        <f t="shared" ca="1" si="18"/>
        <v>0</v>
      </c>
      <c r="O35" s="343">
        <f t="shared" ca="1" si="18"/>
        <v>0</v>
      </c>
      <c r="P35" s="343">
        <f t="shared" ca="1" si="18"/>
        <v>0</v>
      </c>
      <c r="Q35" s="343">
        <f t="shared" ca="1" si="18"/>
        <v>0</v>
      </c>
      <c r="R35" s="343">
        <f t="shared" ca="1" si="18"/>
        <v>0</v>
      </c>
      <c r="S35" s="343">
        <f t="shared" ca="1" si="18"/>
        <v>0</v>
      </c>
      <c r="T35" s="343">
        <f t="shared" ca="1" si="18"/>
        <v>0</v>
      </c>
      <c r="V35" t="str">
        <f t="shared" si="21"/>
        <v>Name_3</v>
      </c>
      <c r="W35" t="s">
        <v>77</v>
      </c>
      <c r="X35" t="s">
        <v>185</v>
      </c>
      <c r="Y35" s="54" t="s">
        <v>186</v>
      </c>
      <c r="Z35" s="54" t="s">
        <v>187</v>
      </c>
      <c r="AA35" t="s">
        <v>188</v>
      </c>
      <c r="AB35" t="s">
        <v>189</v>
      </c>
      <c r="AC35" t="s">
        <v>190</v>
      </c>
      <c r="AD35" t="s">
        <v>191</v>
      </c>
      <c r="AE35" t="s">
        <v>192</v>
      </c>
      <c r="AF35" t="s">
        <v>193</v>
      </c>
      <c r="AG35" t="s">
        <v>194</v>
      </c>
      <c r="AH35" t="s">
        <v>195</v>
      </c>
      <c r="AI35" t="s">
        <v>196</v>
      </c>
      <c r="AJ35" t="s">
        <v>197</v>
      </c>
      <c r="AK35" t="s">
        <v>198</v>
      </c>
      <c r="AL35" t="s">
        <v>199</v>
      </c>
      <c r="AM35" t="s">
        <v>200</v>
      </c>
      <c r="AN35" t="s">
        <v>201</v>
      </c>
      <c r="AO35" t="s">
        <v>202</v>
      </c>
    </row>
    <row r="36" spans="1:41" ht="15.75" outlineLevel="1" x14ac:dyDescent="0.25">
      <c r="A36" s="76">
        <f t="shared" ca="1" si="19"/>
        <v>0</v>
      </c>
      <c r="B36" s="85" t="s">
        <v>203</v>
      </c>
      <c r="C36" s="355"/>
      <c r="D36" s="78">
        <f t="shared" ca="1" si="16"/>
        <v>0</v>
      </c>
      <c r="E36" s="79">
        <f t="shared" ca="1" si="17"/>
        <v>0</v>
      </c>
      <c r="F36" s="343">
        <f t="shared" ca="1" si="20"/>
        <v>0</v>
      </c>
      <c r="G36" s="343">
        <f t="shared" ca="1" si="18"/>
        <v>0</v>
      </c>
      <c r="H36" s="343">
        <f t="shared" ca="1" si="18"/>
        <v>0</v>
      </c>
      <c r="I36" s="343">
        <f t="shared" ca="1" si="18"/>
        <v>0</v>
      </c>
      <c r="J36" s="343">
        <f t="shared" ca="1" si="18"/>
        <v>0</v>
      </c>
      <c r="K36" s="343">
        <f t="shared" ca="1" si="18"/>
        <v>0</v>
      </c>
      <c r="L36" s="343">
        <f t="shared" ca="1" si="18"/>
        <v>0</v>
      </c>
      <c r="M36" s="343">
        <f t="shared" ca="1" si="18"/>
        <v>0</v>
      </c>
      <c r="N36" s="343">
        <f t="shared" ca="1" si="18"/>
        <v>0</v>
      </c>
      <c r="O36" s="343">
        <f t="shared" ca="1" si="18"/>
        <v>0</v>
      </c>
      <c r="P36" s="343">
        <f t="shared" ca="1" si="18"/>
        <v>0</v>
      </c>
      <c r="Q36" s="343">
        <f t="shared" ca="1" si="18"/>
        <v>0</v>
      </c>
      <c r="R36" s="343">
        <f t="shared" ca="1" si="18"/>
        <v>0</v>
      </c>
      <c r="S36" s="343">
        <f t="shared" ca="1" si="18"/>
        <v>0</v>
      </c>
      <c r="T36" s="343">
        <f t="shared" ca="1" si="18"/>
        <v>0</v>
      </c>
      <c r="V36" t="str">
        <f t="shared" si="21"/>
        <v>Name_3</v>
      </c>
      <c r="W36" t="s">
        <v>77</v>
      </c>
      <c r="Y36" s="54" t="s">
        <v>204</v>
      </c>
      <c r="Z36" s="54" t="s">
        <v>205</v>
      </c>
      <c r="AA36" t="s">
        <v>206</v>
      </c>
      <c r="AB36" t="s">
        <v>207</v>
      </c>
      <c r="AC36" t="s">
        <v>208</v>
      </c>
      <c r="AD36" t="s">
        <v>209</v>
      </c>
      <c r="AE36" t="s">
        <v>210</v>
      </c>
      <c r="AF36" t="s">
        <v>211</v>
      </c>
      <c r="AG36" t="s">
        <v>212</v>
      </c>
      <c r="AH36" t="s">
        <v>213</v>
      </c>
      <c r="AI36" t="s">
        <v>214</v>
      </c>
      <c r="AJ36" t="s">
        <v>215</v>
      </c>
      <c r="AK36" t="s">
        <v>216</v>
      </c>
      <c r="AL36" t="s">
        <v>217</v>
      </c>
      <c r="AM36" t="s">
        <v>218</v>
      </c>
      <c r="AN36" t="s">
        <v>219</v>
      </c>
      <c r="AO36" t="s">
        <v>220</v>
      </c>
    </row>
    <row r="37" spans="1:41" ht="15.75" outlineLevel="1" x14ac:dyDescent="0.25">
      <c r="A37" s="76">
        <f t="shared" ca="1" si="19"/>
        <v>0</v>
      </c>
      <c r="B37" s="86" t="s">
        <v>32</v>
      </c>
      <c r="C37" s="87">
        <f ca="1">INDIRECT($V37&amp;"!"&amp;X37)</f>
        <v>0</v>
      </c>
      <c r="D37" s="78">
        <f t="shared" ca="1" si="16"/>
        <v>0</v>
      </c>
      <c r="E37" s="79">
        <f t="shared" ca="1" si="17"/>
        <v>0</v>
      </c>
      <c r="F37" s="343">
        <f t="shared" ca="1" si="20"/>
        <v>0</v>
      </c>
      <c r="G37" s="343">
        <f t="shared" ca="1" si="18"/>
        <v>0</v>
      </c>
      <c r="H37" s="343">
        <f t="shared" ca="1" si="18"/>
        <v>0</v>
      </c>
      <c r="I37" s="343">
        <f t="shared" ca="1" si="18"/>
        <v>0</v>
      </c>
      <c r="J37" s="343">
        <f t="shared" ca="1" si="18"/>
        <v>0</v>
      </c>
      <c r="K37" s="343">
        <f t="shared" ca="1" si="18"/>
        <v>0</v>
      </c>
      <c r="L37" s="343">
        <f t="shared" ca="1" si="18"/>
        <v>0</v>
      </c>
      <c r="M37" s="343">
        <f t="shared" ca="1" si="18"/>
        <v>0</v>
      </c>
      <c r="N37" s="343">
        <f t="shared" ca="1" si="18"/>
        <v>0</v>
      </c>
      <c r="O37" s="343">
        <f t="shared" ca="1" si="18"/>
        <v>0</v>
      </c>
      <c r="P37" s="343">
        <f t="shared" ca="1" si="18"/>
        <v>0</v>
      </c>
      <c r="Q37" s="343">
        <f t="shared" ca="1" si="18"/>
        <v>0</v>
      </c>
      <c r="R37" s="343">
        <f t="shared" ca="1" si="18"/>
        <v>0</v>
      </c>
      <c r="S37" s="343">
        <f t="shared" ca="1" si="18"/>
        <v>0</v>
      </c>
      <c r="T37" s="343">
        <f t="shared" ca="1" si="18"/>
        <v>0</v>
      </c>
      <c r="V37" t="str">
        <f t="shared" si="21"/>
        <v>Name_3</v>
      </c>
      <c r="W37" t="s">
        <v>77</v>
      </c>
      <c r="X37" t="s">
        <v>221</v>
      </c>
      <c r="Y37" s="54" t="s">
        <v>222</v>
      </c>
      <c r="Z37" s="54" t="s">
        <v>223</v>
      </c>
      <c r="AA37" t="s">
        <v>224</v>
      </c>
      <c r="AB37" t="s">
        <v>225</v>
      </c>
      <c r="AC37" t="s">
        <v>226</v>
      </c>
      <c r="AD37" t="s">
        <v>227</v>
      </c>
      <c r="AE37" t="s">
        <v>228</v>
      </c>
      <c r="AF37" t="s">
        <v>229</v>
      </c>
      <c r="AG37" t="s">
        <v>230</v>
      </c>
      <c r="AH37" t="s">
        <v>231</v>
      </c>
      <c r="AI37" t="s">
        <v>232</v>
      </c>
      <c r="AJ37" t="s">
        <v>233</v>
      </c>
      <c r="AK37" t="s">
        <v>234</v>
      </c>
      <c r="AL37" t="s">
        <v>235</v>
      </c>
      <c r="AM37" t="s">
        <v>236</v>
      </c>
      <c r="AN37" t="s">
        <v>237</v>
      </c>
      <c r="AO37" t="s">
        <v>238</v>
      </c>
    </row>
    <row r="38" spans="1:41" s="88" customFormat="1" ht="15.75" outlineLevel="1" x14ac:dyDescent="0.25">
      <c r="A38" s="76">
        <f t="shared" ca="1" si="19"/>
        <v>0</v>
      </c>
      <c r="B38" s="89" t="s">
        <v>56</v>
      </c>
      <c r="C38" s="90">
        <f ca="1">SUM(C29:C37)</f>
        <v>0</v>
      </c>
      <c r="D38" s="91">
        <f ca="1">SUM(D29:D37)</f>
        <v>0</v>
      </c>
      <c r="E38" s="92">
        <f ca="1">SUM(E29:E37)</f>
        <v>0</v>
      </c>
      <c r="F38" s="92">
        <f t="shared" ref="F38:T38" ca="1" si="22">SUM(F29:F37)</f>
        <v>0</v>
      </c>
      <c r="G38" s="92">
        <f t="shared" ca="1" si="22"/>
        <v>0</v>
      </c>
      <c r="H38" s="92">
        <f t="shared" ca="1" si="22"/>
        <v>0</v>
      </c>
      <c r="I38" s="92">
        <f t="shared" ca="1" si="22"/>
        <v>0</v>
      </c>
      <c r="J38" s="92">
        <f t="shared" ca="1" si="22"/>
        <v>0</v>
      </c>
      <c r="K38" s="92">
        <f t="shared" ca="1" si="22"/>
        <v>0</v>
      </c>
      <c r="L38" s="92">
        <f t="shared" ca="1" si="22"/>
        <v>0</v>
      </c>
      <c r="M38" s="92">
        <f t="shared" ca="1" si="22"/>
        <v>0</v>
      </c>
      <c r="N38" s="92">
        <f t="shared" ca="1" si="22"/>
        <v>0</v>
      </c>
      <c r="O38" s="92">
        <f t="shared" ca="1" si="22"/>
        <v>0</v>
      </c>
      <c r="P38" s="92">
        <f t="shared" ca="1" si="22"/>
        <v>0</v>
      </c>
      <c r="Q38" s="92">
        <f t="shared" ca="1" si="22"/>
        <v>0</v>
      </c>
      <c r="R38" s="92">
        <f t="shared" ca="1" si="22"/>
        <v>0</v>
      </c>
      <c r="S38" s="92">
        <f t="shared" ca="1" si="22"/>
        <v>0</v>
      </c>
      <c r="T38" s="92">
        <f t="shared" ca="1" si="22"/>
        <v>0</v>
      </c>
      <c r="Y38" s="93"/>
      <c r="Z38" s="93"/>
    </row>
    <row r="39" spans="1:41" ht="15.75" x14ac:dyDescent="0.25">
      <c r="A39" s="71" t="s">
        <v>437</v>
      </c>
      <c r="B39" s="74"/>
      <c r="C39" s="94"/>
      <c r="D39" s="74"/>
      <c r="E39" s="74"/>
      <c r="F39" s="74"/>
      <c r="G39" s="74"/>
      <c r="H39" s="74"/>
      <c r="I39" s="74"/>
      <c r="J39" s="74"/>
      <c r="K39" s="74"/>
      <c r="L39" s="74"/>
      <c r="M39" s="74"/>
      <c r="N39" s="74"/>
      <c r="O39" s="74"/>
      <c r="P39" s="74"/>
      <c r="Q39" s="74"/>
      <c r="R39" s="74"/>
      <c r="S39" s="74"/>
      <c r="T39" s="75"/>
    </row>
    <row r="40" spans="1:41" ht="15.75" outlineLevel="1" x14ac:dyDescent="0.25">
      <c r="A40" s="76">
        <f ca="1">INDIRECT($V40&amp;"!"&amp;W40)</f>
        <v>0</v>
      </c>
      <c r="B40" s="77" t="s">
        <v>28</v>
      </c>
      <c r="C40" s="354">
        <f ca="1">INDIRECT($V40&amp;"!"&amp;X40)</f>
        <v>0</v>
      </c>
      <c r="D40" s="78">
        <f t="shared" ref="D40:D48" ca="1" si="23">INDIRECT($V40&amp;"!"&amp;Y40)</f>
        <v>0</v>
      </c>
      <c r="E40" s="79">
        <f t="shared" ref="E40:E48" ca="1" si="24">SUM(F40:T40)</f>
        <v>0</v>
      </c>
      <c r="F40" s="343">
        <f ca="1">ROUND(INDIRECT($V40&amp;"!"&amp;AA40)/215*12,2)</f>
        <v>0</v>
      </c>
      <c r="G40" s="343">
        <f t="shared" ref="G40:T48" ca="1" si="25">ROUND(INDIRECT($V40&amp;"!"&amp;AB40)/215*12,2)</f>
        <v>0</v>
      </c>
      <c r="H40" s="343">
        <f t="shared" ca="1" si="25"/>
        <v>0</v>
      </c>
      <c r="I40" s="343">
        <f t="shared" ca="1" si="25"/>
        <v>0</v>
      </c>
      <c r="J40" s="343">
        <f t="shared" ca="1" si="25"/>
        <v>0</v>
      </c>
      <c r="K40" s="343">
        <f t="shared" ca="1" si="25"/>
        <v>0</v>
      </c>
      <c r="L40" s="343">
        <f t="shared" ca="1" si="25"/>
        <v>0</v>
      </c>
      <c r="M40" s="343">
        <f t="shared" ca="1" si="25"/>
        <v>0</v>
      </c>
      <c r="N40" s="343">
        <f t="shared" ca="1" si="25"/>
        <v>0</v>
      </c>
      <c r="O40" s="343">
        <f t="shared" ca="1" si="25"/>
        <v>0</v>
      </c>
      <c r="P40" s="343">
        <f t="shared" ca="1" si="25"/>
        <v>0</v>
      </c>
      <c r="Q40" s="343">
        <f t="shared" ca="1" si="25"/>
        <v>0</v>
      </c>
      <c r="R40" s="343">
        <f t="shared" ca="1" si="25"/>
        <v>0</v>
      </c>
      <c r="S40" s="343">
        <f t="shared" ca="1" si="25"/>
        <v>0</v>
      </c>
      <c r="T40" s="343">
        <f t="shared" ca="1" si="25"/>
        <v>0</v>
      </c>
      <c r="V40" t="str">
        <f>A39</f>
        <v>Name_4</v>
      </c>
      <c r="W40" t="s">
        <v>77</v>
      </c>
      <c r="X40" t="s">
        <v>78</v>
      </c>
      <c r="Y40" s="54" t="s">
        <v>79</v>
      </c>
      <c r="Z40" s="54" t="s">
        <v>80</v>
      </c>
      <c r="AA40" t="s">
        <v>32</v>
      </c>
      <c r="AB40" t="s">
        <v>81</v>
      </c>
      <c r="AC40" t="s">
        <v>82</v>
      </c>
      <c r="AD40" t="s">
        <v>83</v>
      </c>
      <c r="AE40" t="s">
        <v>84</v>
      </c>
      <c r="AF40" t="s">
        <v>85</v>
      </c>
      <c r="AG40" t="s">
        <v>86</v>
      </c>
      <c r="AH40" t="s">
        <v>87</v>
      </c>
      <c r="AI40" t="s">
        <v>88</v>
      </c>
      <c r="AJ40" t="s">
        <v>89</v>
      </c>
      <c r="AK40" t="s">
        <v>90</v>
      </c>
      <c r="AL40" t="s">
        <v>91</v>
      </c>
      <c r="AM40" t="s">
        <v>92</v>
      </c>
      <c r="AN40" t="s">
        <v>93</v>
      </c>
      <c r="AO40" t="s">
        <v>94</v>
      </c>
    </row>
    <row r="41" spans="1:41" ht="15.75" outlineLevel="1" x14ac:dyDescent="0.25">
      <c r="A41" s="76">
        <f t="shared" ref="A41:A49" ca="1" si="26">INDIRECT($V40&amp;"!"&amp;W40)</f>
        <v>0</v>
      </c>
      <c r="B41" s="80" t="s">
        <v>95</v>
      </c>
      <c r="C41" s="355"/>
      <c r="D41" s="78">
        <f t="shared" ca="1" si="23"/>
        <v>0</v>
      </c>
      <c r="E41" s="79">
        <f t="shared" ca="1" si="24"/>
        <v>0</v>
      </c>
      <c r="F41" s="343">
        <f t="shared" ref="F41:F48" ca="1" si="27">ROUND(INDIRECT($V41&amp;"!"&amp;AA41)/215*12,2)</f>
        <v>0</v>
      </c>
      <c r="G41" s="343">
        <f t="shared" ca="1" si="25"/>
        <v>0</v>
      </c>
      <c r="H41" s="343">
        <f t="shared" ca="1" si="25"/>
        <v>0</v>
      </c>
      <c r="I41" s="343">
        <f t="shared" ca="1" si="25"/>
        <v>0</v>
      </c>
      <c r="J41" s="343">
        <f t="shared" ca="1" si="25"/>
        <v>0</v>
      </c>
      <c r="K41" s="343">
        <f t="shared" ca="1" si="25"/>
        <v>0</v>
      </c>
      <c r="L41" s="343">
        <f t="shared" ca="1" si="25"/>
        <v>0</v>
      </c>
      <c r="M41" s="343">
        <f t="shared" ca="1" si="25"/>
        <v>0</v>
      </c>
      <c r="N41" s="343">
        <f t="shared" ca="1" si="25"/>
        <v>0</v>
      </c>
      <c r="O41" s="343">
        <f t="shared" ca="1" si="25"/>
        <v>0</v>
      </c>
      <c r="P41" s="343">
        <f t="shared" ca="1" si="25"/>
        <v>0</v>
      </c>
      <c r="Q41" s="343">
        <f t="shared" ca="1" si="25"/>
        <v>0</v>
      </c>
      <c r="R41" s="343">
        <f t="shared" ca="1" si="25"/>
        <v>0</v>
      </c>
      <c r="S41" s="343">
        <f t="shared" ca="1" si="25"/>
        <v>0</v>
      </c>
      <c r="T41" s="343">
        <f t="shared" ca="1" si="25"/>
        <v>0</v>
      </c>
      <c r="V41" t="str">
        <f t="shared" ref="V41:V48" si="28">V40</f>
        <v>Name_4</v>
      </c>
      <c r="W41" t="s">
        <v>77</v>
      </c>
      <c r="Y41" s="54" t="s">
        <v>96</v>
      </c>
      <c r="Z41" s="54" t="s">
        <v>97</v>
      </c>
      <c r="AA41" t="s">
        <v>98</v>
      </c>
      <c r="AB41" t="s">
        <v>99</v>
      </c>
      <c r="AC41" t="s">
        <v>100</v>
      </c>
      <c r="AD41" t="s">
        <v>101</v>
      </c>
      <c r="AE41" t="s">
        <v>102</v>
      </c>
      <c r="AF41" t="s">
        <v>103</v>
      </c>
      <c r="AG41" t="s">
        <v>104</v>
      </c>
      <c r="AH41" t="s">
        <v>105</v>
      </c>
      <c r="AI41" t="s">
        <v>106</v>
      </c>
      <c r="AJ41" t="s">
        <v>107</v>
      </c>
      <c r="AK41" t="s">
        <v>108</v>
      </c>
      <c r="AL41" t="s">
        <v>109</v>
      </c>
      <c r="AM41" t="s">
        <v>110</v>
      </c>
      <c r="AN41" t="s">
        <v>111</v>
      </c>
      <c r="AO41" t="s">
        <v>112</v>
      </c>
    </row>
    <row r="42" spans="1:41" ht="15.75" outlineLevel="1" x14ac:dyDescent="0.25">
      <c r="A42" s="76">
        <f t="shared" ca="1" si="26"/>
        <v>0</v>
      </c>
      <c r="B42" s="81" t="s">
        <v>29</v>
      </c>
      <c r="C42" s="354">
        <f ca="1">INDIRECT($V42&amp;"!"&amp;X42)</f>
        <v>0</v>
      </c>
      <c r="D42" s="78">
        <f t="shared" ca="1" si="23"/>
        <v>0</v>
      </c>
      <c r="E42" s="79">
        <f t="shared" ca="1" si="24"/>
        <v>0</v>
      </c>
      <c r="F42" s="343">
        <f t="shared" ca="1" si="27"/>
        <v>0</v>
      </c>
      <c r="G42" s="343">
        <f t="shared" ca="1" si="25"/>
        <v>0</v>
      </c>
      <c r="H42" s="343">
        <f t="shared" ca="1" si="25"/>
        <v>0</v>
      </c>
      <c r="I42" s="343">
        <f t="shared" ca="1" si="25"/>
        <v>0</v>
      </c>
      <c r="J42" s="343">
        <f t="shared" ca="1" si="25"/>
        <v>0</v>
      </c>
      <c r="K42" s="343">
        <f t="shared" ca="1" si="25"/>
        <v>0</v>
      </c>
      <c r="L42" s="343">
        <f t="shared" ca="1" si="25"/>
        <v>0</v>
      </c>
      <c r="M42" s="343">
        <f t="shared" ca="1" si="25"/>
        <v>0</v>
      </c>
      <c r="N42" s="343">
        <f t="shared" ca="1" si="25"/>
        <v>0</v>
      </c>
      <c r="O42" s="343">
        <f t="shared" ca="1" si="25"/>
        <v>0</v>
      </c>
      <c r="P42" s="343">
        <f t="shared" ca="1" si="25"/>
        <v>0</v>
      </c>
      <c r="Q42" s="343">
        <f t="shared" ca="1" si="25"/>
        <v>0</v>
      </c>
      <c r="R42" s="343">
        <f t="shared" ca="1" si="25"/>
        <v>0</v>
      </c>
      <c r="S42" s="343">
        <f t="shared" ca="1" si="25"/>
        <v>0</v>
      </c>
      <c r="T42" s="343">
        <f t="shared" ca="1" si="25"/>
        <v>0</v>
      </c>
      <c r="V42" t="str">
        <f t="shared" si="28"/>
        <v>Name_4</v>
      </c>
      <c r="W42" t="s">
        <v>77</v>
      </c>
      <c r="X42" t="s">
        <v>113</v>
      </c>
      <c r="Y42" s="54" t="s">
        <v>114</v>
      </c>
      <c r="Z42" s="54" t="s">
        <v>115</v>
      </c>
      <c r="AA42" t="s">
        <v>116</v>
      </c>
      <c r="AB42" t="s">
        <v>117</v>
      </c>
      <c r="AC42" t="s">
        <v>118</v>
      </c>
      <c r="AD42" t="s">
        <v>119</v>
      </c>
      <c r="AE42" t="s">
        <v>120</v>
      </c>
      <c r="AF42" t="s">
        <v>121</v>
      </c>
      <c r="AG42" t="s">
        <v>122</v>
      </c>
      <c r="AH42" t="s">
        <v>123</v>
      </c>
      <c r="AI42" t="s">
        <v>124</v>
      </c>
      <c r="AJ42" t="s">
        <v>125</v>
      </c>
      <c r="AK42" t="s">
        <v>126</v>
      </c>
      <c r="AL42" t="s">
        <v>127</v>
      </c>
      <c r="AM42" t="s">
        <v>128</v>
      </c>
      <c r="AN42" t="s">
        <v>129</v>
      </c>
      <c r="AO42" t="s">
        <v>130</v>
      </c>
    </row>
    <row r="43" spans="1:41" ht="15.75" outlineLevel="1" x14ac:dyDescent="0.25">
      <c r="A43" s="76">
        <f t="shared" ca="1" si="26"/>
        <v>0</v>
      </c>
      <c r="B43" s="82" t="s">
        <v>131</v>
      </c>
      <c r="C43" s="355"/>
      <c r="D43" s="78">
        <f t="shared" ca="1" si="23"/>
        <v>0</v>
      </c>
      <c r="E43" s="79">
        <f t="shared" ca="1" si="24"/>
        <v>0</v>
      </c>
      <c r="F43" s="343">
        <f t="shared" ca="1" si="27"/>
        <v>0</v>
      </c>
      <c r="G43" s="343">
        <f t="shared" ca="1" si="25"/>
        <v>0</v>
      </c>
      <c r="H43" s="343">
        <f t="shared" ca="1" si="25"/>
        <v>0</v>
      </c>
      <c r="I43" s="343">
        <f t="shared" ca="1" si="25"/>
        <v>0</v>
      </c>
      <c r="J43" s="343">
        <f t="shared" ca="1" si="25"/>
        <v>0</v>
      </c>
      <c r="K43" s="343">
        <f t="shared" ca="1" si="25"/>
        <v>0</v>
      </c>
      <c r="L43" s="343">
        <f t="shared" ca="1" si="25"/>
        <v>0</v>
      </c>
      <c r="M43" s="343">
        <f t="shared" ca="1" si="25"/>
        <v>0</v>
      </c>
      <c r="N43" s="343">
        <f t="shared" ca="1" si="25"/>
        <v>0</v>
      </c>
      <c r="O43" s="343">
        <f t="shared" ca="1" si="25"/>
        <v>0</v>
      </c>
      <c r="P43" s="343">
        <f t="shared" ca="1" si="25"/>
        <v>0</v>
      </c>
      <c r="Q43" s="343">
        <f t="shared" ca="1" si="25"/>
        <v>0</v>
      </c>
      <c r="R43" s="343">
        <f t="shared" ca="1" si="25"/>
        <v>0</v>
      </c>
      <c r="S43" s="343">
        <f t="shared" ca="1" si="25"/>
        <v>0</v>
      </c>
      <c r="T43" s="343">
        <f t="shared" ca="1" si="25"/>
        <v>0</v>
      </c>
      <c r="V43" t="str">
        <f t="shared" si="28"/>
        <v>Name_4</v>
      </c>
      <c r="W43" t="s">
        <v>77</v>
      </c>
      <c r="Y43" s="54" t="s">
        <v>132</v>
      </c>
      <c r="Z43" s="54" t="s">
        <v>133</v>
      </c>
      <c r="AA43" t="s">
        <v>134</v>
      </c>
      <c r="AB43" t="s">
        <v>135</v>
      </c>
      <c r="AC43" t="s">
        <v>136</v>
      </c>
      <c r="AD43" t="s">
        <v>137</v>
      </c>
      <c r="AE43" t="s">
        <v>138</v>
      </c>
      <c r="AF43" t="s">
        <v>139</v>
      </c>
      <c r="AG43" t="s">
        <v>140</v>
      </c>
      <c r="AH43" t="s">
        <v>141</v>
      </c>
      <c r="AI43" t="s">
        <v>142</v>
      </c>
      <c r="AJ43" t="s">
        <v>143</v>
      </c>
      <c r="AK43" t="s">
        <v>144</v>
      </c>
      <c r="AL43" t="s">
        <v>145</v>
      </c>
      <c r="AM43" t="s">
        <v>146</v>
      </c>
      <c r="AN43" t="s">
        <v>147</v>
      </c>
      <c r="AO43" t="s">
        <v>148</v>
      </c>
    </row>
    <row r="44" spans="1:41" ht="15.75" outlineLevel="1" x14ac:dyDescent="0.25">
      <c r="A44" s="76">
        <f t="shared" ca="1" si="26"/>
        <v>0</v>
      </c>
      <c r="B44" s="83" t="s">
        <v>30</v>
      </c>
      <c r="C44" s="354">
        <f ca="1">INDIRECT($V44&amp;"!"&amp;X44)</f>
        <v>0</v>
      </c>
      <c r="D44" s="78">
        <f t="shared" ca="1" si="23"/>
        <v>0</v>
      </c>
      <c r="E44" s="79">
        <f t="shared" ca="1" si="24"/>
        <v>0</v>
      </c>
      <c r="F44" s="343">
        <f t="shared" ca="1" si="27"/>
        <v>0</v>
      </c>
      <c r="G44" s="343">
        <f t="shared" ca="1" si="25"/>
        <v>0</v>
      </c>
      <c r="H44" s="343">
        <f t="shared" ca="1" si="25"/>
        <v>0</v>
      </c>
      <c r="I44" s="343">
        <f t="shared" ca="1" si="25"/>
        <v>0</v>
      </c>
      <c r="J44" s="343">
        <f t="shared" ca="1" si="25"/>
        <v>0</v>
      </c>
      <c r="K44" s="343">
        <f t="shared" ca="1" si="25"/>
        <v>0</v>
      </c>
      <c r="L44" s="343">
        <f t="shared" ca="1" si="25"/>
        <v>0</v>
      </c>
      <c r="M44" s="343">
        <f t="shared" ca="1" si="25"/>
        <v>0</v>
      </c>
      <c r="N44" s="343">
        <f t="shared" ca="1" si="25"/>
        <v>0</v>
      </c>
      <c r="O44" s="343">
        <f t="shared" ca="1" si="25"/>
        <v>0</v>
      </c>
      <c r="P44" s="343">
        <f t="shared" ca="1" si="25"/>
        <v>0</v>
      </c>
      <c r="Q44" s="343">
        <f t="shared" ca="1" si="25"/>
        <v>0</v>
      </c>
      <c r="R44" s="343">
        <f t="shared" ca="1" si="25"/>
        <v>0</v>
      </c>
      <c r="S44" s="343">
        <f t="shared" ca="1" si="25"/>
        <v>0</v>
      </c>
      <c r="T44" s="343">
        <f t="shared" ca="1" si="25"/>
        <v>0</v>
      </c>
      <c r="V44" t="str">
        <f t="shared" si="28"/>
        <v>Name_4</v>
      </c>
      <c r="W44" t="s">
        <v>77</v>
      </c>
      <c r="X44" t="s">
        <v>149</v>
      </c>
      <c r="Y44" s="54" t="s">
        <v>150</v>
      </c>
      <c r="Z44" s="54" t="s">
        <v>151</v>
      </c>
      <c r="AA44" t="s">
        <v>152</v>
      </c>
      <c r="AB44" t="s">
        <v>153</v>
      </c>
      <c r="AC44" t="s">
        <v>154</v>
      </c>
      <c r="AD44" t="s">
        <v>155</v>
      </c>
      <c r="AE44" t="s">
        <v>156</v>
      </c>
      <c r="AF44" t="s">
        <v>157</v>
      </c>
      <c r="AG44" t="s">
        <v>158</v>
      </c>
      <c r="AH44" t="s">
        <v>159</v>
      </c>
      <c r="AI44" t="s">
        <v>160</v>
      </c>
      <c r="AJ44" t="s">
        <v>161</v>
      </c>
      <c r="AK44" t="s">
        <v>162</v>
      </c>
      <c r="AL44" t="s">
        <v>163</v>
      </c>
      <c r="AM44" t="s">
        <v>164</v>
      </c>
      <c r="AN44" t="s">
        <v>165</v>
      </c>
      <c r="AO44" t="s">
        <v>166</v>
      </c>
    </row>
    <row r="45" spans="1:41" ht="15.75" outlineLevel="1" x14ac:dyDescent="0.25">
      <c r="A45" s="76">
        <f t="shared" ca="1" si="26"/>
        <v>0</v>
      </c>
      <c r="B45" s="84" t="s">
        <v>167</v>
      </c>
      <c r="C45" s="355"/>
      <c r="D45" s="78">
        <f t="shared" ca="1" si="23"/>
        <v>0</v>
      </c>
      <c r="E45" s="79">
        <f t="shared" ca="1" si="24"/>
        <v>0</v>
      </c>
      <c r="F45" s="343">
        <f t="shared" ca="1" si="27"/>
        <v>0</v>
      </c>
      <c r="G45" s="343">
        <f t="shared" ca="1" si="25"/>
        <v>0</v>
      </c>
      <c r="H45" s="343">
        <f t="shared" ca="1" si="25"/>
        <v>0</v>
      </c>
      <c r="I45" s="343">
        <f t="shared" ca="1" si="25"/>
        <v>0</v>
      </c>
      <c r="J45" s="343">
        <f t="shared" ca="1" si="25"/>
        <v>0</v>
      </c>
      <c r="K45" s="343">
        <f t="shared" ca="1" si="25"/>
        <v>0</v>
      </c>
      <c r="L45" s="343">
        <f t="shared" ca="1" si="25"/>
        <v>0</v>
      </c>
      <c r="M45" s="343">
        <f t="shared" ca="1" si="25"/>
        <v>0</v>
      </c>
      <c r="N45" s="343">
        <f t="shared" ca="1" si="25"/>
        <v>0</v>
      </c>
      <c r="O45" s="343">
        <f t="shared" ca="1" si="25"/>
        <v>0</v>
      </c>
      <c r="P45" s="343">
        <f t="shared" ca="1" si="25"/>
        <v>0</v>
      </c>
      <c r="Q45" s="343">
        <f t="shared" ca="1" si="25"/>
        <v>0</v>
      </c>
      <c r="R45" s="343">
        <f t="shared" ca="1" si="25"/>
        <v>0</v>
      </c>
      <c r="S45" s="343">
        <f t="shared" ca="1" si="25"/>
        <v>0</v>
      </c>
      <c r="T45" s="343">
        <f t="shared" ca="1" si="25"/>
        <v>0</v>
      </c>
      <c r="V45" t="str">
        <f t="shared" si="28"/>
        <v>Name_4</v>
      </c>
      <c r="W45" t="s">
        <v>77</v>
      </c>
      <c r="Y45" s="54" t="s">
        <v>168</v>
      </c>
      <c r="Z45" s="54" t="s">
        <v>169</v>
      </c>
      <c r="AA45" t="s">
        <v>170</v>
      </c>
      <c r="AB45" t="s">
        <v>171</v>
      </c>
      <c r="AC45" t="s">
        <v>172</v>
      </c>
      <c r="AD45" t="s">
        <v>173</v>
      </c>
      <c r="AE45" t="s">
        <v>174</v>
      </c>
      <c r="AF45" t="s">
        <v>175</v>
      </c>
      <c r="AG45" t="s">
        <v>176</v>
      </c>
      <c r="AH45" t="s">
        <v>177</v>
      </c>
      <c r="AI45" t="s">
        <v>178</v>
      </c>
      <c r="AJ45" t="s">
        <v>179</v>
      </c>
      <c r="AK45" t="s">
        <v>180</v>
      </c>
      <c r="AL45" t="s">
        <v>181</v>
      </c>
      <c r="AM45" t="s">
        <v>182</v>
      </c>
      <c r="AN45" t="s">
        <v>183</v>
      </c>
      <c r="AO45" t="s">
        <v>184</v>
      </c>
    </row>
    <row r="46" spans="1:41" ht="15.75" outlineLevel="1" x14ac:dyDescent="0.25">
      <c r="A46" s="76">
        <f t="shared" ca="1" si="26"/>
        <v>0</v>
      </c>
      <c r="B46" s="85" t="s">
        <v>31</v>
      </c>
      <c r="C46" s="354">
        <f ca="1">INDIRECT($V46&amp;"!"&amp;X46)</f>
        <v>0</v>
      </c>
      <c r="D46" s="78">
        <f t="shared" ca="1" si="23"/>
        <v>0</v>
      </c>
      <c r="E46" s="79">
        <f t="shared" ca="1" si="24"/>
        <v>0</v>
      </c>
      <c r="F46" s="343">
        <f t="shared" ca="1" si="27"/>
        <v>0</v>
      </c>
      <c r="G46" s="343">
        <f t="shared" ca="1" si="25"/>
        <v>0</v>
      </c>
      <c r="H46" s="343">
        <f t="shared" ca="1" si="25"/>
        <v>0</v>
      </c>
      <c r="I46" s="343">
        <f t="shared" ca="1" si="25"/>
        <v>0</v>
      </c>
      <c r="J46" s="343">
        <f t="shared" ca="1" si="25"/>
        <v>0</v>
      </c>
      <c r="K46" s="343">
        <f t="shared" ca="1" si="25"/>
        <v>0</v>
      </c>
      <c r="L46" s="343">
        <f t="shared" ca="1" si="25"/>
        <v>0</v>
      </c>
      <c r="M46" s="343">
        <f t="shared" ca="1" si="25"/>
        <v>0</v>
      </c>
      <c r="N46" s="343">
        <f t="shared" ca="1" si="25"/>
        <v>0</v>
      </c>
      <c r="O46" s="343">
        <f t="shared" ca="1" si="25"/>
        <v>0</v>
      </c>
      <c r="P46" s="343">
        <f t="shared" ca="1" si="25"/>
        <v>0</v>
      </c>
      <c r="Q46" s="343">
        <f t="shared" ca="1" si="25"/>
        <v>0</v>
      </c>
      <c r="R46" s="343">
        <f t="shared" ca="1" si="25"/>
        <v>0</v>
      </c>
      <c r="S46" s="343">
        <f t="shared" ca="1" si="25"/>
        <v>0</v>
      </c>
      <c r="T46" s="343">
        <f t="shared" ca="1" si="25"/>
        <v>0</v>
      </c>
      <c r="V46" t="str">
        <f t="shared" si="28"/>
        <v>Name_4</v>
      </c>
      <c r="W46" t="s">
        <v>77</v>
      </c>
      <c r="X46" t="s">
        <v>185</v>
      </c>
      <c r="Y46" s="54" t="s">
        <v>186</v>
      </c>
      <c r="Z46" s="54" t="s">
        <v>187</v>
      </c>
      <c r="AA46" t="s">
        <v>188</v>
      </c>
      <c r="AB46" t="s">
        <v>189</v>
      </c>
      <c r="AC46" t="s">
        <v>190</v>
      </c>
      <c r="AD46" t="s">
        <v>191</v>
      </c>
      <c r="AE46" t="s">
        <v>192</v>
      </c>
      <c r="AF46" t="s">
        <v>193</v>
      </c>
      <c r="AG46" t="s">
        <v>194</v>
      </c>
      <c r="AH46" t="s">
        <v>195</v>
      </c>
      <c r="AI46" t="s">
        <v>196</v>
      </c>
      <c r="AJ46" t="s">
        <v>197</v>
      </c>
      <c r="AK46" t="s">
        <v>198</v>
      </c>
      <c r="AL46" t="s">
        <v>199</v>
      </c>
      <c r="AM46" t="s">
        <v>200</v>
      </c>
      <c r="AN46" t="s">
        <v>201</v>
      </c>
      <c r="AO46" t="s">
        <v>202</v>
      </c>
    </row>
    <row r="47" spans="1:41" ht="15.75" outlineLevel="1" x14ac:dyDescent="0.25">
      <c r="A47" s="76">
        <f t="shared" ca="1" si="26"/>
        <v>0</v>
      </c>
      <c r="B47" s="85" t="s">
        <v>203</v>
      </c>
      <c r="C47" s="355"/>
      <c r="D47" s="78">
        <f t="shared" ca="1" si="23"/>
        <v>0</v>
      </c>
      <c r="E47" s="79">
        <f t="shared" ca="1" si="24"/>
        <v>0</v>
      </c>
      <c r="F47" s="343">
        <f t="shared" ca="1" si="27"/>
        <v>0</v>
      </c>
      <c r="G47" s="343">
        <f t="shared" ca="1" si="25"/>
        <v>0</v>
      </c>
      <c r="H47" s="343">
        <f t="shared" ca="1" si="25"/>
        <v>0</v>
      </c>
      <c r="I47" s="343">
        <f t="shared" ca="1" si="25"/>
        <v>0</v>
      </c>
      <c r="J47" s="343">
        <f t="shared" ca="1" si="25"/>
        <v>0</v>
      </c>
      <c r="K47" s="343">
        <f t="shared" ca="1" si="25"/>
        <v>0</v>
      </c>
      <c r="L47" s="343">
        <f t="shared" ca="1" si="25"/>
        <v>0</v>
      </c>
      <c r="M47" s="343">
        <f t="shared" ca="1" si="25"/>
        <v>0</v>
      </c>
      <c r="N47" s="343">
        <f t="shared" ca="1" si="25"/>
        <v>0</v>
      </c>
      <c r="O47" s="343">
        <f t="shared" ca="1" si="25"/>
        <v>0</v>
      </c>
      <c r="P47" s="343">
        <f t="shared" ca="1" si="25"/>
        <v>0</v>
      </c>
      <c r="Q47" s="343">
        <f t="shared" ca="1" si="25"/>
        <v>0</v>
      </c>
      <c r="R47" s="343">
        <f t="shared" ca="1" si="25"/>
        <v>0</v>
      </c>
      <c r="S47" s="343">
        <f t="shared" ca="1" si="25"/>
        <v>0</v>
      </c>
      <c r="T47" s="343">
        <f t="shared" ca="1" si="25"/>
        <v>0</v>
      </c>
      <c r="V47" t="str">
        <f t="shared" si="28"/>
        <v>Name_4</v>
      </c>
      <c r="W47" t="s">
        <v>77</v>
      </c>
      <c r="Y47" s="54" t="s">
        <v>204</v>
      </c>
      <c r="Z47" s="54" t="s">
        <v>205</v>
      </c>
      <c r="AA47" t="s">
        <v>206</v>
      </c>
      <c r="AB47" t="s">
        <v>207</v>
      </c>
      <c r="AC47" t="s">
        <v>208</v>
      </c>
      <c r="AD47" t="s">
        <v>209</v>
      </c>
      <c r="AE47" t="s">
        <v>210</v>
      </c>
      <c r="AF47" t="s">
        <v>211</v>
      </c>
      <c r="AG47" t="s">
        <v>212</v>
      </c>
      <c r="AH47" t="s">
        <v>213</v>
      </c>
      <c r="AI47" t="s">
        <v>214</v>
      </c>
      <c r="AJ47" t="s">
        <v>215</v>
      </c>
      <c r="AK47" t="s">
        <v>216</v>
      </c>
      <c r="AL47" t="s">
        <v>217</v>
      </c>
      <c r="AM47" t="s">
        <v>218</v>
      </c>
      <c r="AN47" t="s">
        <v>219</v>
      </c>
      <c r="AO47" t="s">
        <v>220</v>
      </c>
    </row>
    <row r="48" spans="1:41" ht="15.75" outlineLevel="1" x14ac:dyDescent="0.25">
      <c r="A48" s="76">
        <f t="shared" ca="1" si="26"/>
        <v>0</v>
      </c>
      <c r="B48" s="86" t="s">
        <v>32</v>
      </c>
      <c r="C48" s="87">
        <f ca="1">INDIRECT($V48&amp;"!"&amp;X48)</f>
        <v>0</v>
      </c>
      <c r="D48" s="78">
        <f t="shared" ca="1" si="23"/>
        <v>0</v>
      </c>
      <c r="E48" s="79">
        <f t="shared" ca="1" si="24"/>
        <v>0</v>
      </c>
      <c r="F48" s="343">
        <f t="shared" ca="1" si="27"/>
        <v>0</v>
      </c>
      <c r="G48" s="343">
        <f t="shared" ca="1" si="25"/>
        <v>0</v>
      </c>
      <c r="H48" s="343">
        <f t="shared" ca="1" si="25"/>
        <v>0</v>
      </c>
      <c r="I48" s="343">
        <f t="shared" ca="1" si="25"/>
        <v>0</v>
      </c>
      <c r="J48" s="343">
        <f t="shared" ca="1" si="25"/>
        <v>0</v>
      </c>
      <c r="K48" s="343">
        <f t="shared" ca="1" si="25"/>
        <v>0</v>
      </c>
      <c r="L48" s="343">
        <f t="shared" ca="1" si="25"/>
        <v>0</v>
      </c>
      <c r="M48" s="343">
        <f t="shared" ca="1" si="25"/>
        <v>0</v>
      </c>
      <c r="N48" s="343">
        <f t="shared" ca="1" si="25"/>
        <v>0</v>
      </c>
      <c r="O48" s="343">
        <f t="shared" ca="1" si="25"/>
        <v>0</v>
      </c>
      <c r="P48" s="343">
        <f t="shared" ca="1" si="25"/>
        <v>0</v>
      </c>
      <c r="Q48" s="343">
        <f t="shared" ca="1" si="25"/>
        <v>0</v>
      </c>
      <c r="R48" s="343">
        <f t="shared" ca="1" si="25"/>
        <v>0</v>
      </c>
      <c r="S48" s="343">
        <f t="shared" ca="1" si="25"/>
        <v>0</v>
      </c>
      <c r="T48" s="343">
        <f t="shared" ca="1" si="25"/>
        <v>0</v>
      </c>
      <c r="V48" t="str">
        <f t="shared" si="28"/>
        <v>Name_4</v>
      </c>
      <c r="W48" t="s">
        <v>77</v>
      </c>
      <c r="X48" t="s">
        <v>221</v>
      </c>
      <c r="Y48" s="54" t="s">
        <v>222</v>
      </c>
      <c r="Z48" s="54" t="s">
        <v>223</v>
      </c>
      <c r="AA48" t="s">
        <v>224</v>
      </c>
      <c r="AB48" t="s">
        <v>225</v>
      </c>
      <c r="AC48" t="s">
        <v>226</v>
      </c>
      <c r="AD48" t="s">
        <v>227</v>
      </c>
      <c r="AE48" t="s">
        <v>228</v>
      </c>
      <c r="AF48" t="s">
        <v>229</v>
      </c>
      <c r="AG48" t="s">
        <v>230</v>
      </c>
      <c r="AH48" t="s">
        <v>231</v>
      </c>
      <c r="AI48" t="s">
        <v>232</v>
      </c>
      <c r="AJ48" t="s">
        <v>233</v>
      </c>
      <c r="AK48" t="s">
        <v>234</v>
      </c>
      <c r="AL48" t="s">
        <v>235</v>
      </c>
      <c r="AM48" t="s">
        <v>236</v>
      </c>
      <c r="AN48" t="s">
        <v>237</v>
      </c>
      <c r="AO48" t="s">
        <v>238</v>
      </c>
    </row>
    <row r="49" spans="1:41" s="88" customFormat="1" ht="15.75" outlineLevel="1" x14ac:dyDescent="0.25">
      <c r="A49" s="76">
        <f t="shared" ca="1" si="26"/>
        <v>0</v>
      </c>
      <c r="B49" s="89" t="s">
        <v>56</v>
      </c>
      <c r="C49" s="90">
        <f ca="1">SUM(C40:C48)</f>
        <v>0</v>
      </c>
      <c r="D49" s="91">
        <f ca="1">SUM(D40:D48)</f>
        <v>0</v>
      </c>
      <c r="E49" s="92">
        <f ca="1">SUM(E40:E48)</f>
        <v>0</v>
      </c>
      <c r="F49" s="92">
        <f t="shared" ref="F49:T49" ca="1" si="29">SUM(F40:F48)</f>
        <v>0</v>
      </c>
      <c r="G49" s="92">
        <f t="shared" ca="1" si="29"/>
        <v>0</v>
      </c>
      <c r="H49" s="92">
        <f t="shared" ca="1" si="29"/>
        <v>0</v>
      </c>
      <c r="I49" s="92">
        <f t="shared" ca="1" si="29"/>
        <v>0</v>
      </c>
      <c r="J49" s="92">
        <f t="shared" ca="1" si="29"/>
        <v>0</v>
      </c>
      <c r="K49" s="92">
        <f t="shared" ca="1" si="29"/>
        <v>0</v>
      </c>
      <c r="L49" s="92">
        <f t="shared" ca="1" si="29"/>
        <v>0</v>
      </c>
      <c r="M49" s="92">
        <f t="shared" ca="1" si="29"/>
        <v>0</v>
      </c>
      <c r="N49" s="92">
        <f t="shared" ca="1" si="29"/>
        <v>0</v>
      </c>
      <c r="O49" s="92">
        <f t="shared" ca="1" si="29"/>
        <v>0</v>
      </c>
      <c r="P49" s="92">
        <f t="shared" ca="1" si="29"/>
        <v>0</v>
      </c>
      <c r="Q49" s="92">
        <f t="shared" ca="1" si="29"/>
        <v>0</v>
      </c>
      <c r="R49" s="92">
        <f t="shared" ca="1" si="29"/>
        <v>0</v>
      </c>
      <c r="S49" s="92">
        <f t="shared" ca="1" si="29"/>
        <v>0</v>
      </c>
      <c r="T49" s="92">
        <f t="shared" ca="1" si="29"/>
        <v>0</v>
      </c>
      <c r="Y49" s="93"/>
      <c r="Z49" s="93"/>
    </row>
    <row r="50" spans="1:41" ht="15.75" x14ac:dyDescent="0.25">
      <c r="A50" s="71" t="s">
        <v>438</v>
      </c>
      <c r="B50" s="74"/>
      <c r="C50" s="94"/>
      <c r="D50" s="74"/>
      <c r="E50" s="74"/>
      <c r="F50" s="74"/>
      <c r="G50" s="74"/>
      <c r="H50" s="74"/>
      <c r="I50" s="74"/>
      <c r="J50" s="74"/>
      <c r="K50" s="74"/>
      <c r="L50" s="74"/>
      <c r="M50" s="74"/>
      <c r="N50" s="74"/>
      <c r="O50" s="74"/>
      <c r="P50" s="74"/>
      <c r="Q50" s="74"/>
      <c r="R50" s="74"/>
      <c r="S50" s="74"/>
      <c r="T50" s="75"/>
    </row>
    <row r="51" spans="1:41" ht="15.75" outlineLevel="1" x14ac:dyDescent="0.25">
      <c r="A51" s="76">
        <f ca="1">INDIRECT($V51&amp;"!"&amp;W51)</f>
        <v>0</v>
      </c>
      <c r="B51" s="77" t="s">
        <v>28</v>
      </c>
      <c r="C51" s="354">
        <f ca="1">INDIRECT($V51&amp;"!"&amp;X51)</f>
        <v>0</v>
      </c>
      <c r="D51" s="78">
        <f t="shared" ref="D51:D59" ca="1" si="30">INDIRECT($V51&amp;"!"&amp;Y51)</f>
        <v>0</v>
      </c>
      <c r="E51" s="79">
        <f t="shared" ref="E51:E59" ca="1" si="31">SUM(F51:T51)</f>
        <v>0</v>
      </c>
      <c r="F51" s="343">
        <f ca="1">ROUND(INDIRECT($V51&amp;"!"&amp;AA51)/215*12,2)</f>
        <v>0</v>
      </c>
      <c r="G51" s="343">
        <f t="shared" ref="G51:T59" ca="1" si="32">ROUND(INDIRECT($V51&amp;"!"&amp;AB51)/215*12,2)</f>
        <v>0</v>
      </c>
      <c r="H51" s="343">
        <f t="shared" ca="1" si="32"/>
        <v>0</v>
      </c>
      <c r="I51" s="343">
        <f t="shared" ca="1" si="32"/>
        <v>0</v>
      </c>
      <c r="J51" s="343">
        <f t="shared" ca="1" si="32"/>
        <v>0</v>
      </c>
      <c r="K51" s="343">
        <f t="shared" ca="1" si="32"/>
        <v>0</v>
      </c>
      <c r="L51" s="343">
        <f t="shared" ca="1" si="32"/>
        <v>0</v>
      </c>
      <c r="M51" s="343">
        <f t="shared" ca="1" si="32"/>
        <v>0</v>
      </c>
      <c r="N51" s="343">
        <f t="shared" ca="1" si="32"/>
        <v>0</v>
      </c>
      <c r="O51" s="343">
        <f t="shared" ca="1" si="32"/>
        <v>0</v>
      </c>
      <c r="P51" s="343">
        <f t="shared" ca="1" si="32"/>
        <v>0</v>
      </c>
      <c r="Q51" s="343">
        <f t="shared" ca="1" si="32"/>
        <v>0</v>
      </c>
      <c r="R51" s="343">
        <f t="shared" ca="1" si="32"/>
        <v>0</v>
      </c>
      <c r="S51" s="343">
        <f t="shared" ca="1" si="32"/>
        <v>0</v>
      </c>
      <c r="T51" s="343">
        <f t="shared" ca="1" si="32"/>
        <v>0</v>
      </c>
      <c r="V51" t="str">
        <f>A50</f>
        <v>Name_5</v>
      </c>
      <c r="W51" t="s">
        <v>77</v>
      </c>
      <c r="X51" t="s">
        <v>78</v>
      </c>
      <c r="Y51" s="54" t="s">
        <v>79</v>
      </c>
      <c r="Z51" s="54" t="s">
        <v>80</v>
      </c>
      <c r="AA51" t="s">
        <v>32</v>
      </c>
      <c r="AB51" t="s">
        <v>81</v>
      </c>
      <c r="AC51" t="s">
        <v>82</v>
      </c>
      <c r="AD51" t="s">
        <v>83</v>
      </c>
      <c r="AE51" t="s">
        <v>84</v>
      </c>
      <c r="AF51" t="s">
        <v>85</v>
      </c>
      <c r="AG51" t="s">
        <v>86</v>
      </c>
      <c r="AH51" t="s">
        <v>87</v>
      </c>
      <c r="AI51" t="s">
        <v>88</v>
      </c>
      <c r="AJ51" t="s">
        <v>89</v>
      </c>
      <c r="AK51" t="s">
        <v>90</v>
      </c>
      <c r="AL51" t="s">
        <v>91</v>
      </c>
      <c r="AM51" t="s">
        <v>92</v>
      </c>
      <c r="AN51" t="s">
        <v>93</v>
      </c>
      <c r="AO51" t="s">
        <v>94</v>
      </c>
    </row>
    <row r="52" spans="1:41" ht="15.75" outlineLevel="1" x14ac:dyDescent="0.25">
      <c r="A52" s="76">
        <f t="shared" ref="A52:A60" ca="1" si="33">INDIRECT($V51&amp;"!"&amp;W51)</f>
        <v>0</v>
      </c>
      <c r="B52" s="80" t="s">
        <v>95</v>
      </c>
      <c r="C52" s="355"/>
      <c r="D52" s="78">
        <f t="shared" ca="1" si="30"/>
        <v>0</v>
      </c>
      <c r="E52" s="79">
        <f t="shared" ca="1" si="31"/>
        <v>0</v>
      </c>
      <c r="F52" s="343">
        <f t="shared" ref="F52:F59" ca="1" si="34">ROUND(INDIRECT($V52&amp;"!"&amp;AA52)/215*12,2)</f>
        <v>0</v>
      </c>
      <c r="G52" s="343">
        <f t="shared" ca="1" si="32"/>
        <v>0</v>
      </c>
      <c r="H52" s="343">
        <f t="shared" ca="1" si="32"/>
        <v>0</v>
      </c>
      <c r="I52" s="343">
        <f t="shared" ca="1" si="32"/>
        <v>0</v>
      </c>
      <c r="J52" s="343">
        <f t="shared" ca="1" si="32"/>
        <v>0</v>
      </c>
      <c r="K52" s="343">
        <f t="shared" ca="1" si="32"/>
        <v>0</v>
      </c>
      <c r="L52" s="343">
        <f t="shared" ca="1" si="32"/>
        <v>0</v>
      </c>
      <c r="M52" s="343">
        <f t="shared" ca="1" si="32"/>
        <v>0</v>
      </c>
      <c r="N52" s="343">
        <f t="shared" ca="1" si="32"/>
        <v>0</v>
      </c>
      <c r="O52" s="343">
        <f t="shared" ca="1" si="32"/>
        <v>0</v>
      </c>
      <c r="P52" s="343">
        <f t="shared" ca="1" si="32"/>
        <v>0</v>
      </c>
      <c r="Q52" s="343">
        <f t="shared" ca="1" si="32"/>
        <v>0</v>
      </c>
      <c r="R52" s="343">
        <f t="shared" ca="1" si="32"/>
        <v>0</v>
      </c>
      <c r="S52" s="343">
        <f t="shared" ca="1" si="32"/>
        <v>0</v>
      </c>
      <c r="T52" s="343">
        <f t="shared" ca="1" si="32"/>
        <v>0</v>
      </c>
      <c r="V52" t="str">
        <f t="shared" ref="V52:V59" si="35">V51</f>
        <v>Name_5</v>
      </c>
      <c r="W52" t="s">
        <v>77</v>
      </c>
      <c r="Y52" s="54" t="s">
        <v>96</v>
      </c>
      <c r="Z52" s="54" t="s">
        <v>97</v>
      </c>
      <c r="AA52" t="s">
        <v>98</v>
      </c>
      <c r="AB52" t="s">
        <v>99</v>
      </c>
      <c r="AC52" t="s">
        <v>100</v>
      </c>
      <c r="AD52" t="s">
        <v>101</v>
      </c>
      <c r="AE52" t="s">
        <v>102</v>
      </c>
      <c r="AF52" t="s">
        <v>103</v>
      </c>
      <c r="AG52" t="s">
        <v>104</v>
      </c>
      <c r="AH52" t="s">
        <v>105</v>
      </c>
      <c r="AI52" t="s">
        <v>106</v>
      </c>
      <c r="AJ52" t="s">
        <v>107</v>
      </c>
      <c r="AK52" t="s">
        <v>108</v>
      </c>
      <c r="AL52" t="s">
        <v>109</v>
      </c>
      <c r="AM52" t="s">
        <v>110</v>
      </c>
      <c r="AN52" t="s">
        <v>111</v>
      </c>
      <c r="AO52" t="s">
        <v>112</v>
      </c>
    </row>
    <row r="53" spans="1:41" ht="15.75" outlineLevel="1" x14ac:dyDescent="0.25">
      <c r="A53" s="76">
        <f t="shared" ca="1" si="33"/>
        <v>0</v>
      </c>
      <c r="B53" s="81" t="s">
        <v>29</v>
      </c>
      <c r="C53" s="354">
        <f ca="1">INDIRECT($V53&amp;"!"&amp;X53)</f>
        <v>0</v>
      </c>
      <c r="D53" s="78">
        <f t="shared" ca="1" si="30"/>
        <v>0</v>
      </c>
      <c r="E53" s="79">
        <f t="shared" ca="1" si="31"/>
        <v>0</v>
      </c>
      <c r="F53" s="343">
        <f t="shared" ca="1" si="34"/>
        <v>0</v>
      </c>
      <c r="G53" s="343">
        <f t="shared" ca="1" si="32"/>
        <v>0</v>
      </c>
      <c r="H53" s="343">
        <f t="shared" ca="1" si="32"/>
        <v>0</v>
      </c>
      <c r="I53" s="343">
        <f t="shared" ca="1" si="32"/>
        <v>0</v>
      </c>
      <c r="J53" s="343">
        <f t="shared" ca="1" si="32"/>
        <v>0</v>
      </c>
      <c r="K53" s="343">
        <f t="shared" ca="1" si="32"/>
        <v>0</v>
      </c>
      <c r="L53" s="343">
        <f t="shared" ca="1" si="32"/>
        <v>0</v>
      </c>
      <c r="M53" s="343">
        <f t="shared" ca="1" si="32"/>
        <v>0</v>
      </c>
      <c r="N53" s="343">
        <f t="shared" ca="1" si="32"/>
        <v>0</v>
      </c>
      <c r="O53" s="343">
        <f t="shared" ca="1" si="32"/>
        <v>0</v>
      </c>
      <c r="P53" s="343">
        <f t="shared" ca="1" si="32"/>
        <v>0</v>
      </c>
      <c r="Q53" s="343">
        <f t="shared" ca="1" si="32"/>
        <v>0</v>
      </c>
      <c r="R53" s="343">
        <f t="shared" ca="1" si="32"/>
        <v>0</v>
      </c>
      <c r="S53" s="343">
        <f t="shared" ca="1" si="32"/>
        <v>0</v>
      </c>
      <c r="T53" s="343">
        <f t="shared" ca="1" si="32"/>
        <v>0</v>
      </c>
      <c r="V53" t="str">
        <f t="shared" si="35"/>
        <v>Name_5</v>
      </c>
      <c r="W53" t="s">
        <v>77</v>
      </c>
      <c r="X53" t="s">
        <v>113</v>
      </c>
      <c r="Y53" s="54" t="s">
        <v>114</v>
      </c>
      <c r="Z53" s="54" t="s">
        <v>115</v>
      </c>
      <c r="AA53" t="s">
        <v>116</v>
      </c>
      <c r="AB53" t="s">
        <v>117</v>
      </c>
      <c r="AC53" t="s">
        <v>118</v>
      </c>
      <c r="AD53" t="s">
        <v>119</v>
      </c>
      <c r="AE53" t="s">
        <v>120</v>
      </c>
      <c r="AF53" t="s">
        <v>121</v>
      </c>
      <c r="AG53" t="s">
        <v>122</v>
      </c>
      <c r="AH53" t="s">
        <v>123</v>
      </c>
      <c r="AI53" t="s">
        <v>124</v>
      </c>
      <c r="AJ53" t="s">
        <v>125</v>
      </c>
      <c r="AK53" t="s">
        <v>126</v>
      </c>
      <c r="AL53" t="s">
        <v>127</v>
      </c>
      <c r="AM53" t="s">
        <v>128</v>
      </c>
      <c r="AN53" t="s">
        <v>129</v>
      </c>
      <c r="AO53" t="s">
        <v>130</v>
      </c>
    </row>
    <row r="54" spans="1:41" ht="15.75" outlineLevel="1" x14ac:dyDescent="0.25">
      <c r="A54" s="76">
        <f t="shared" ca="1" si="33"/>
        <v>0</v>
      </c>
      <c r="B54" s="82" t="s">
        <v>131</v>
      </c>
      <c r="C54" s="355"/>
      <c r="D54" s="78">
        <f t="shared" ca="1" si="30"/>
        <v>0</v>
      </c>
      <c r="E54" s="79">
        <f t="shared" ca="1" si="31"/>
        <v>0</v>
      </c>
      <c r="F54" s="343">
        <f t="shared" ca="1" si="34"/>
        <v>0</v>
      </c>
      <c r="G54" s="343">
        <f t="shared" ca="1" si="32"/>
        <v>0</v>
      </c>
      <c r="H54" s="343">
        <f t="shared" ca="1" si="32"/>
        <v>0</v>
      </c>
      <c r="I54" s="343">
        <f t="shared" ca="1" si="32"/>
        <v>0</v>
      </c>
      <c r="J54" s="343">
        <f t="shared" ca="1" si="32"/>
        <v>0</v>
      </c>
      <c r="K54" s="343">
        <f t="shared" ca="1" si="32"/>
        <v>0</v>
      </c>
      <c r="L54" s="343">
        <f t="shared" ca="1" si="32"/>
        <v>0</v>
      </c>
      <c r="M54" s="343">
        <f t="shared" ca="1" si="32"/>
        <v>0</v>
      </c>
      <c r="N54" s="343">
        <f t="shared" ca="1" si="32"/>
        <v>0</v>
      </c>
      <c r="O54" s="343">
        <f t="shared" ca="1" si="32"/>
        <v>0</v>
      </c>
      <c r="P54" s="343">
        <f t="shared" ca="1" si="32"/>
        <v>0</v>
      </c>
      <c r="Q54" s="343">
        <f t="shared" ca="1" si="32"/>
        <v>0</v>
      </c>
      <c r="R54" s="343">
        <f t="shared" ca="1" si="32"/>
        <v>0</v>
      </c>
      <c r="S54" s="343">
        <f t="shared" ca="1" si="32"/>
        <v>0</v>
      </c>
      <c r="T54" s="343">
        <f t="shared" ca="1" si="32"/>
        <v>0</v>
      </c>
      <c r="V54" t="str">
        <f t="shared" si="35"/>
        <v>Name_5</v>
      </c>
      <c r="W54" t="s">
        <v>77</v>
      </c>
      <c r="Y54" s="54" t="s">
        <v>132</v>
      </c>
      <c r="Z54" s="54" t="s">
        <v>133</v>
      </c>
      <c r="AA54" t="s">
        <v>134</v>
      </c>
      <c r="AB54" t="s">
        <v>135</v>
      </c>
      <c r="AC54" t="s">
        <v>136</v>
      </c>
      <c r="AD54" t="s">
        <v>137</v>
      </c>
      <c r="AE54" t="s">
        <v>138</v>
      </c>
      <c r="AF54" t="s">
        <v>139</v>
      </c>
      <c r="AG54" t="s">
        <v>140</v>
      </c>
      <c r="AH54" t="s">
        <v>141</v>
      </c>
      <c r="AI54" t="s">
        <v>142</v>
      </c>
      <c r="AJ54" t="s">
        <v>143</v>
      </c>
      <c r="AK54" t="s">
        <v>144</v>
      </c>
      <c r="AL54" t="s">
        <v>145</v>
      </c>
      <c r="AM54" t="s">
        <v>146</v>
      </c>
      <c r="AN54" t="s">
        <v>147</v>
      </c>
      <c r="AO54" t="s">
        <v>148</v>
      </c>
    </row>
    <row r="55" spans="1:41" ht="15.75" outlineLevel="1" x14ac:dyDescent="0.25">
      <c r="A55" s="76">
        <f t="shared" ca="1" si="33"/>
        <v>0</v>
      </c>
      <c r="B55" s="83" t="s">
        <v>30</v>
      </c>
      <c r="C55" s="354">
        <f ca="1">INDIRECT($V55&amp;"!"&amp;X55)</f>
        <v>0</v>
      </c>
      <c r="D55" s="78">
        <f t="shared" ca="1" si="30"/>
        <v>0</v>
      </c>
      <c r="E55" s="79">
        <f t="shared" ca="1" si="31"/>
        <v>0</v>
      </c>
      <c r="F55" s="343">
        <f t="shared" ca="1" si="34"/>
        <v>0</v>
      </c>
      <c r="G55" s="343">
        <f t="shared" ca="1" si="32"/>
        <v>0</v>
      </c>
      <c r="H55" s="343">
        <f t="shared" ca="1" si="32"/>
        <v>0</v>
      </c>
      <c r="I55" s="343">
        <f t="shared" ca="1" si="32"/>
        <v>0</v>
      </c>
      <c r="J55" s="343">
        <f t="shared" ca="1" si="32"/>
        <v>0</v>
      </c>
      <c r="K55" s="343">
        <f t="shared" ca="1" si="32"/>
        <v>0</v>
      </c>
      <c r="L55" s="343">
        <f t="shared" ca="1" si="32"/>
        <v>0</v>
      </c>
      <c r="M55" s="343">
        <f t="shared" ca="1" si="32"/>
        <v>0</v>
      </c>
      <c r="N55" s="343">
        <f t="shared" ca="1" si="32"/>
        <v>0</v>
      </c>
      <c r="O55" s="343">
        <f t="shared" ca="1" si="32"/>
        <v>0</v>
      </c>
      <c r="P55" s="343">
        <f t="shared" ca="1" si="32"/>
        <v>0</v>
      </c>
      <c r="Q55" s="343">
        <f t="shared" ca="1" si="32"/>
        <v>0</v>
      </c>
      <c r="R55" s="343">
        <f t="shared" ca="1" si="32"/>
        <v>0</v>
      </c>
      <c r="S55" s="343">
        <f t="shared" ca="1" si="32"/>
        <v>0</v>
      </c>
      <c r="T55" s="343">
        <f t="shared" ca="1" si="32"/>
        <v>0</v>
      </c>
      <c r="V55" t="str">
        <f t="shared" si="35"/>
        <v>Name_5</v>
      </c>
      <c r="W55" t="s">
        <v>77</v>
      </c>
      <c r="X55" t="s">
        <v>149</v>
      </c>
      <c r="Y55" s="54" t="s">
        <v>150</v>
      </c>
      <c r="Z55" s="54" t="s">
        <v>151</v>
      </c>
      <c r="AA55" t="s">
        <v>152</v>
      </c>
      <c r="AB55" t="s">
        <v>153</v>
      </c>
      <c r="AC55" t="s">
        <v>154</v>
      </c>
      <c r="AD55" t="s">
        <v>155</v>
      </c>
      <c r="AE55" t="s">
        <v>156</v>
      </c>
      <c r="AF55" t="s">
        <v>157</v>
      </c>
      <c r="AG55" t="s">
        <v>158</v>
      </c>
      <c r="AH55" t="s">
        <v>159</v>
      </c>
      <c r="AI55" t="s">
        <v>160</v>
      </c>
      <c r="AJ55" t="s">
        <v>161</v>
      </c>
      <c r="AK55" t="s">
        <v>162</v>
      </c>
      <c r="AL55" t="s">
        <v>163</v>
      </c>
      <c r="AM55" t="s">
        <v>164</v>
      </c>
      <c r="AN55" t="s">
        <v>165</v>
      </c>
      <c r="AO55" t="s">
        <v>166</v>
      </c>
    </row>
    <row r="56" spans="1:41" ht="15.75" outlineLevel="1" x14ac:dyDescent="0.25">
      <c r="A56" s="76">
        <f t="shared" ca="1" si="33"/>
        <v>0</v>
      </c>
      <c r="B56" s="84" t="s">
        <v>167</v>
      </c>
      <c r="C56" s="355"/>
      <c r="D56" s="78">
        <f t="shared" ca="1" si="30"/>
        <v>0</v>
      </c>
      <c r="E56" s="79">
        <f t="shared" ca="1" si="31"/>
        <v>0</v>
      </c>
      <c r="F56" s="343">
        <f t="shared" ca="1" si="34"/>
        <v>0</v>
      </c>
      <c r="G56" s="343">
        <f t="shared" ca="1" si="32"/>
        <v>0</v>
      </c>
      <c r="H56" s="343">
        <f t="shared" ca="1" si="32"/>
        <v>0</v>
      </c>
      <c r="I56" s="343">
        <f t="shared" ca="1" si="32"/>
        <v>0</v>
      </c>
      <c r="J56" s="343">
        <f t="shared" ca="1" si="32"/>
        <v>0</v>
      </c>
      <c r="K56" s="343">
        <f t="shared" ca="1" si="32"/>
        <v>0</v>
      </c>
      <c r="L56" s="343">
        <f t="shared" ca="1" si="32"/>
        <v>0</v>
      </c>
      <c r="M56" s="343">
        <f t="shared" ca="1" si="32"/>
        <v>0</v>
      </c>
      <c r="N56" s="343">
        <f t="shared" ca="1" si="32"/>
        <v>0</v>
      </c>
      <c r="O56" s="343">
        <f t="shared" ca="1" si="32"/>
        <v>0</v>
      </c>
      <c r="P56" s="343">
        <f t="shared" ca="1" si="32"/>
        <v>0</v>
      </c>
      <c r="Q56" s="343">
        <f t="shared" ca="1" si="32"/>
        <v>0</v>
      </c>
      <c r="R56" s="343">
        <f t="shared" ca="1" si="32"/>
        <v>0</v>
      </c>
      <c r="S56" s="343">
        <f t="shared" ca="1" si="32"/>
        <v>0</v>
      </c>
      <c r="T56" s="343">
        <f t="shared" ca="1" si="32"/>
        <v>0</v>
      </c>
      <c r="V56" t="str">
        <f t="shared" si="35"/>
        <v>Name_5</v>
      </c>
      <c r="W56" t="s">
        <v>77</v>
      </c>
      <c r="Y56" s="54" t="s">
        <v>168</v>
      </c>
      <c r="Z56" s="54" t="s">
        <v>169</v>
      </c>
      <c r="AA56" t="s">
        <v>170</v>
      </c>
      <c r="AB56" t="s">
        <v>171</v>
      </c>
      <c r="AC56" t="s">
        <v>172</v>
      </c>
      <c r="AD56" t="s">
        <v>173</v>
      </c>
      <c r="AE56" t="s">
        <v>174</v>
      </c>
      <c r="AF56" t="s">
        <v>175</v>
      </c>
      <c r="AG56" t="s">
        <v>176</v>
      </c>
      <c r="AH56" t="s">
        <v>177</v>
      </c>
      <c r="AI56" t="s">
        <v>178</v>
      </c>
      <c r="AJ56" t="s">
        <v>179</v>
      </c>
      <c r="AK56" t="s">
        <v>180</v>
      </c>
      <c r="AL56" t="s">
        <v>181</v>
      </c>
      <c r="AM56" t="s">
        <v>182</v>
      </c>
      <c r="AN56" t="s">
        <v>183</v>
      </c>
      <c r="AO56" t="s">
        <v>184</v>
      </c>
    </row>
    <row r="57" spans="1:41" ht="15.75" outlineLevel="1" x14ac:dyDescent="0.25">
      <c r="A57" s="76">
        <f t="shared" ca="1" si="33"/>
        <v>0</v>
      </c>
      <c r="B57" s="85" t="s">
        <v>31</v>
      </c>
      <c r="C57" s="354">
        <f ca="1">INDIRECT($V57&amp;"!"&amp;X57)</f>
        <v>0</v>
      </c>
      <c r="D57" s="78">
        <f t="shared" ca="1" si="30"/>
        <v>0</v>
      </c>
      <c r="E57" s="79">
        <f t="shared" ca="1" si="31"/>
        <v>0</v>
      </c>
      <c r="F57" s="343">
        <f t="shared" ca="1" si="34"/>
        <v>0</v>
      </c>
      <c r="G57" s="343">
        <f t="shared" ca="1" si="32"/>
        <v>0</v>
      </c>
      <c r="H57" s="343">
        <f t="shared" ca="1" si="32"/>
        <v>0</v>
      </c>
      <c r="I57" s="343">
        <f t="shared" ca="1" si="32"/>
        <v>0</v>
      </c>
      <c r="J57" s="343">
        <f t="shared" ca="1" si="32"/>
        <v>0</v>
      </c>
      <c r="K57" s="343">
        <f t="shared" ca="1" si="32"/>
        <v>0</v>
      </c>
      <c r="L57" s="343">
        <f t="shared" ca="1" si="32"/>
        <v>0</v>
      </c>
      <c r="M57" s="343">
        <f t="shared" ca="1" si="32"/>
        <v>0</v>
      </c>
      <c r="N57" s="343">
        <f t="shared" ca="1" si="32"/>
        <v>0</v>
      </c>
      <c r="O57" s="343">
        <f t="shared" ca="1" si="32"/>
        <v>0</v>
      </c>
      <c r="P57" s="343">
        <f t="shared" ca="1" si="32"/>
        <v>0</v>
      </c>
      <c r="Q57" s="343">
        <f t="shared" ca="1" si="32"/>
        <v>0</v>
      </c>
      <c r="R57" s="343">
        <f t="shared" ca="1" si="32"/>
        <v>0</v>
      </c>
      <c r="S57" s="343">
        <f t="shared" ca="1" si="32"/>
        <v>0</v>
      </c>
      <c r="T57" s="343">
        <f t="shared" ca="1" si="32"/>
        <v>0</v>
      </c>
      <c r="V57" t="str">
        <f t="shared" si="35"/>
        <v>Name_5</v>
      </c>
      <c r="W57" t="s">
        <v>77</v>
      </c>
      <c r="X57" t="s">
        <v>185</v>
      </c>
      <c r="Y57" s="54" t="s">
        <v>186</v>
      </c>
      <c r="Z57" s="54" t="s">
        <v>187</v>
      </c>
      <c r="AA57" t="s">
        <v>188</v>
      </c>
      <c r="AB57" t="s">
        <v>189</v>
      </c>
      <c r="AC57" t="s">
        <v>190</v>
      </c>
      <c r="AD57" t="s">
        <v>191</v>
      </c>
      <c r="AE57" t="s">
        <v>192</v>
      </c>
      <c r="AF57" t="s">
        <v>193</v>
      </c>
      <c r="AG57" t="s">
        <v>194</v>
      </c>
      <c r="AH57" t="s">
        <v>195</v>
      </c>
      <c r="AI57" t="s">
        <v>196</v>
      </c>
      <c r="AJ57" t="s">
        <v>197</v>
      </c>
      <c r="AK57" t="s">
        <v>198</v>
      </c>
      <c r="AL57" t="s">
        <v>199</v>
      </c>
      <c r="AM57" t="s">
        <v>200</v>
      </c>
      <c r="AN57" t="s">
        <v>201</v>
      </c>
      <c r="AO57" t="s">
        <v>202</v>
      </c>
    </row>
    <row r="58" spans="1:41" ht="15.75" outlineLevel="1" x14ac:dyDescent="0.25">
      <c r="A58" s="76">
        <f t="shared" ca="1" si="33"/>
        <v>0</v>
      </c>
      <c r="B58" s="85" t="s">
        <v>203</v>
      </c>
      <c r="C58" s="355"/>
      <c r="D58" s="78">
        <f t="shared" ca="1" si="30"/>
        <v>0</v>
      </c>
      <c r="E58" s="79">
        <f t="shared" ca="1" si="31"/>
        <v>0</v>
      </c>
      <c r="F58" s="343">
        <f t="shared" ca="1" si="34"/>
        <v>0</v>
      </c>
      <c r="G58" s="343">
        <f t="shared" ca="1" si="32"/>
        <v>0</v>
      </c>
      <c r="H58" s="343">
        <f t="shared" ca="1" si="32"/>
        <v>0</v>
      </c>
      <c r="I58" s="343">
        <f t="shared" ca="1" si="32"/>
        <v>0</v>
      </c>
      <c r="J58" s="343">
        <f t="shared" ca="1" si="32"/>
        <v>0</v>
      </c>
      <c r="K58" s="343">
        <f t="shared" ca="1" si="32"/>
        <v>0</v>
      </c>
      <c r="L58" s="343">
        <f t="shared" ca="1" si="32"/>
        <v>0</v>
      </c>
      <c r="M58" s="343">
        <f t="shared" ca="1" si="32"/>
        <v>0</v>
      </c>
      <c r="N58" s="343">
        <f t="shared" ca="1" si="32"/>
        <v>0</v>
      </c>
      <c r="O58" s="343">
        <f t="shared" ca="1" si="32"/>
        <v>0</v>
      </c>
      <c r="P58" s="343">
        <f t="shared" ca="1" si="32"/>
        <v>0</v>
      </c>
      <c r="Q58" s="343">
        <f t="shared" ca="1" si="32"/>
        <v>0</v>
      </c>
      <c r="R58" s="343">
        <f t="shared" ca="1" si="32"/>
        <v>0</v>
      </c>
      <c r="S58" s="343">
        <f t="shared" ca="1" si="32"/>
        <v>0</v>
      </c>
      <c r="T58" s="343">
        <f t="shared" ca="1" si="32"/>
        <v>0</v>
      </c>
      <c r="V58" t="str">
        <f t="shared" si="35"/>
        <v>Name_5</v>
      </c>
      <c r="W58" t="s">
        <v>77</v>
      </c>
      <c r="Y58" s="54" t="s">
        <v>204</v>
      </c>
      <c r="Z58" s="54" t="s">
        <v>205</v>
      </c>
      <c r="AA58" t="s">
        <v>206</v>
      </c>
      <c r="AB58" t="s">
        <v>207</v>
      </c>
      <c r="AC58" t="s">
        <v>208</v>
      </c>
      <c r="AD58" t="s">
        <v>209</v>
      </c>
      <c r="AE58" t="s">
        <v>210</v>
      </c>
      <c r="AF58" t="s">
        <v>211</v>
      </c>
      <c r="AG58" t="s">
        <v>212</v>
      </c>
      <c r="AH58" t="s">
        <v>213</v>
      </c>
      <c r="AI58" t="s">
        <v>214</v>
      </c>
      <c r="AJ58" t="s">
        <v>215</v>
      </c>
      <c r="AK58" t="s">
        <v>216</v>
      </c>
      <c r="AL58" t="s">
        <v>217</v>
      </c>
      <c r="AM58" t="s">
        <v>218</v>
      </c>
      <c r="AN58" t="s">
        <v>219</v>
      </c>
      <c r="AO58" t="s">
        <v>220</v>
      </c>
    </row>
    <row r="59" spans="1:41" ht="15.75" outlineLevel="1" x14ac:dyDescent="0.25">
      <c r="A59" s="76">
        <f t="shared" ca="1" si="33"/>
        <v>0</v>
      </c>
      <c r="B59" s="86" t="s">
        <v>32</v>
      </c>
      <c r="C59" s="87">
        <f ca="1">INDIRECT($V59&amp;"!"&amp;X59)</f>
        <v>0</v>
      </c>
      <c r="D59" s="78">
        <f t="shared" ca="1" si="30"/>
        <v>0</v>
      </c>
      <c r="E59" s="79">
        <f t="shared" ca="1" si="31"/>
        <v>0</v>
      </c>
      <c r="F59" s="343">
        <f t="shared" ca="1" si="34"/>
        <v>0</v>
      </c>
      <c r="G59" s="343">
        <f t="shared" ca="1" si="32"/>
        <v>0</v>
      </c>
      <c r="H59" s="343">
        <f t="shared" ca="1" si="32"/>
        <v>0</v>
      </c>
      <c r="I59" s="343">
        <f t="shared" ca="1" si="32"/>
        <v>0</v>
      </c>
      <c r="J59" s="343">
        <f t="shared" ca="1" si="32"/>
        <v>0</v>
      </c>
      <c r="K59" s="343">
        <f t="shared" ca="1" si="32"/>
        <v>0</v>
      </c>
      <c r="L59" s="343">
        <f t="shared" ca="1" si="32"/>
        <v>0</v>
      </c>
      <c r="M59" s="343">
        <f t="shared" ca="1" si="32"/>
        <v>0</v>
      </c>
      <c r="N59" s="343">
        <f t="shared" ca="1" si="32"/>
        <v>0</v>
      </c>
      <c r="O59" s="343">
        <f t="shared" ca="1" si="32"/>
        <v>0</v>
      </c>
      <c r="P59" s="343">
        <f t="shared" ca="1" si="32"/>
        <v>0</v>
      </c>
      <c r="Q59" s="343">
        <f t="shared" ca="1" si="32"/>
        <v>0</v>
      </c>
      <c r="R59" s="343">
        <f t="shared" ca="1" si="32"/>
        <v>0</v>
      </c>
      <c r="S59" s="343">
        <f t="shared" ca="1" si="32"/>
        <v>0</v>
      </c>
      <c r="T59" s="343">
        <f t="shared" ca="1" si="32"/>
        <v>0</v>
      </c>
      <c r="V59" t="str">
        <f t="shared" si="35"/>
        <v>Name_5</v>
      </c>
      <c r="W59" t="s">
        <v>77</v>
      </c>
      <c r="X59" t="s">
        <v>221</v>
      </c>
      <c r="Y59" s="54" t="s">
        <v>222</v>
      </c>
      <c r="Z59" s="54" t="s">
        <v>223</v>
      </c>
      <c r="AA59" t="s">
        <v>224</v>
      </c>
      <c r="AB59" t="s">
        <v>225</v>
      </c>
      <c r="AC59" t="s">
        <v>226</v>
      </c>
      <c r="AD59" t="s">
        <v>227</v>
      </c>
      <c r="AE59" t="s">
        <v>228</v>
      </c>
      <c r="AF59" t="s">
        <v>229</v>
      </c>
      <c r="AG59" t="s">
        <v>230</v>
      </c>
      <c r="AH59" t="s">
        <v>231</v>
      </c>
      <c r="AI59" t="s">
        <v>232</v>
      </c>
      <c r="AJ59" t="s">
        <v>233</v>
      </c>
      <c r="AK59" t="s">
        <v>234</v>
      </c>
      <c r="AL59" t="s">
        <v>235</v>
      </c>
      <c r="AM59" t="s">
        <v>236</v>
      </c>
      <c r="AN59" t="s">
        <v>237</v>
      </c>
      <c r="AO59" t="s">
        <v>238</v>
      </c>
    </row>
    <row r="60" spans="1:41" s="88" customFormat="1" ht="15.75" outlineLevel="1" x14ac:dyDescent="0.25">
      <c r="A60" s="76">
        <f t="shared" ca="1" si="33"/>
        <v>0</v>
      </c>
      <c r="B60" s="89" t="s">
        <v>56</v>
      </c>
      <c r="C60" s="90">
        <f ca="1">SUM(C51:C59)</f>
        <v>0</v>
      </c>
      <c r="D60" s="91">
        <f ca="1">SUM(D51:D59)</f>
        <v>0</v>
      </c>
      <c r="E60" s="92">
        <f ca="1">SUM(E51:E59)</f>
        <v>0</v>
      </c>
      <c r="F60" s="92">
        <f t="shared" ref="F60:T60" ca="1" si="36">SUM(F51:F59)</f>
        <v>0</v>
      </c>
      <c r="G60" s="92">
        <f t="shared" ca="1" si="36"/>
        <v>0</v>
      </c>
      <c r="H60" s="92">
        <f t="shared" ca="1" si="36"/>
        <v>0</v>
      </c>
      <c r="I60" s="92">
        <f t="shared" ca="1" si="36"/>
        <v>0</v>
      </c>
      <c r="J60" s="92">
        <f t="shared" ca="1" si="36"/>
        <v>0</v>
      </c>
      <c r="K60" s="92">
        <f t="shared" ca="1" si="36"/>
        <v>0</v>
      </c>
      <c r="L60" s="92">
        <f t="shared" ca="1" si="36"/>
        <v>0</v>
      </c>
      <c r="M60" s="92">
        <f t="shared" ca="1" si="36"/>
        <v>0</v>
      </c>
      <c r="N60" s="92">
        <f t="shared" ca="1" si="36"/>
        <v>0</v>
      </c>
      <c r="O60" s="92">
        <f t="shared" ca="1" si="36"/>
        <v>0</v>
      </c>
      <c r="P60" s="92">
        <f t="shared" ca="1" si="36"/>
        <v>0</v>
      </c>
      <c r="Q60" s="92">
        <f t="shared" ca="1" si="36"/>
        <v>0</v>
      </c>
      <c r="R60" s="92">
        <f t="shared" ca="1" si="36"/>
        <v>0</v>
      </c>
      <c r="S60" s="92">
        <f t="shared" ca="1" si="36"/>
        <v>0</v>
      </c>
      <c r="T60" s="92">
        <f t="shared" ca="1" si="36"/>
        <v>0</v>
      </c>
      <c r="Y60" s="93"/>
      <c r="Z60" s="93"/>
    </row>
    <row r="61" spans="1:41" ht="15.75" x14ac:dyDescent="0.25">
      <c r="A61" s="71" t="s">
        <v>439</v>
      </c>
      <c r="B61" s="74"/>
      <c r="C61" s="94"/>
      <c r="D61" s="74"/>
      <c r="E61" s="74"/>
      <c r="F61" s="74"/>
      <c r="G61" s="74"/>
      <c r="H61" s="74"/>
      <c r="I61" s="74"/>
      <c r="J61" s="74"/>
      <c r="K61" s="74"/>
      <c r="L61" s="74"/>
      <c r="M61" s="74"/>
      <c r="N61" s="74"/>
      <c r="O61" s="74"/>
      <c r="P61" s="74"/>
      <c r="Q61" s="74"/>
      <c r="R61" s="74"/>
      <c r="S61" s="74"/>
      <c r="T61" s="75"/>
    </row>
    <row r="62" spans="1:41" ht="15.75" outlineLevel="1" x14ac:dyDescent="0.25">
      <c r="A62" s="76">
        <f ca="1">INDIRECT($V62&amp;"!"&amp;W62)</f>
        <v>0</v>
      </c>
      <c r="B62" s="77" t="s">
        <v>28</v>
      </c>
      <c r="C62" s="354">
        <f ca="1">INDIRECT($V62&amp;"!"&amp;X62)</f>
        <v>0</v>
      </c>
      <c r="D62" s="78">
        <f t="shared" ref="D62:D70" ca="1" si="37">INDIRECT($V62&amp;"!"&amp;Y62)</f>
        <v>0</v>
      </c>
      <c r="E62" s="79">
        <f t="shared" ref="E62:E70" ca="1" si="38">SUM(F62:T62)</f>
        <v>0</v>
      </c>
      <c r="F62" s="343">
        <f ca="1">ROUND(INDIRECT($V62&amp;"!"&amp;AA62)/215*12,2)</f>
        <v>0</v>
      </c>
      <c r="G62" s="343">
        <f t="shared" ref="G62:T70" ca="1" si="39">ROUND(INDIRECT($V62&amp;"!"&amp;AB62)/215*12,2)</f>
        <v>0</v>
      </c>
      <c r="H62" s="343">
        <f t="shared" ca="1" si="39"/>
        <v>0</v>
      </c>
      <c r="I62" s="343">
        <f t="shared" ca="1" si="39"/>
        <v>0</v>
      </c>
      <c r="J62" s="343">
        <f t="shared" ca="1" si="39"/>
        <v>0</v>
      </c>
      <c r="K62" s="343">
        <f t="shared" ca="1" si="39"/>
        <v>0</v>
      </c>
      <c r="L62" s="343">
        <f t="shared" ca="1" si="39"/>
        <v>0</v>
      </c>
      <c r="M62" s="343">
        <f t="shared" ca="1" si="39"/>
        <v>0</v>
      </c>
      <c r="N62" s="343">
        <f t="shared" ca="1" si="39"/>
        <v>0</v>
      </c>
      <c r="O62" s="343">
        <f t="shared" ca="1" si="39"/>
        <v>0</v>
      </c>
      <c r="P62" s="343">
        <f t="shared" ca="1" si="39"/>
        <v>0</v>
      </c>
      <c r="Q62" s="343">
        <f t="shared" ca="1" si="39"/>
        <v>0</v>
      </c>
      <c r="R62" s="343">
        <f t="shared" ca="1" si="39"/>
        <v>0</v>
      </c>
      <c r="S62" s="343">
        <f t="shared" ca="1" si="39"/>
        <v>0</v>
      </c>
      <c r="T62" s="343">
        <f t="shared" ca="1" si="39"/>
        <v>0</v>
      </c>
      <c r="V62" t="str">
        <f>A61</f>
        <v>Name_6</v>
      </c>
      <c r="W62" t="s">
        <v>77</v>
      </c>
      <c r="X62" t="s">
        <v>78</v>
      </c>
      <c r="Y62" s="54" t="s">
        <v>79</v>
      </c>
      <c r="Z62" s="54" t="s">
        <v>80</v>
      </c>
      <c r="AA62" t="s">
        <v>32</v>
      </c>
      <c r="AB62" t="s">
        <v>81</v>
      </c>
      <c r="AC62" t="s">
        <v>82</v>
      </c>
      <c r="AD62" t="s">
        <v>83</v>
      </c>
      <c r="AE62" t="s">
        <v>84</v>
      </c>
      <c r="AF62" t="s">
        <v>85</v>
      </c>
      <c r="AG62" t="s">
        <v>86</v>
      </c>
      <c r="AH62" t="s">
        <v>87</v>
      </c>
      <c r="AI62" t="s">
        <v>88</v>
      </c>
      <c r="AJ62" t="s">
        <v>89</v>
      </c>
      <c r="AK62" t="s">
        <v>90</v>
      </c>
      <c r="AL62" t="s">
        <v>91</v>
      </c>
      <c r="AM62" t="s">
        <v>92</v>
      </c>
      <c r="AN62" t="s">
        <v>93</v>
      </c>
      <c r="AO62" t="s">
        <v>94</v>
      </c>
    </row>
    <row r="63" spans="1:41" ht="15.75" outlineLevel="1" x14ac:dyDescent="0.25">
      <c r="A63" s="76">
        <f t="shared" ref="A63:A71" ca="1" si="40">INDIRECT($V62&amp;"!"&amp;W62)</f>
        <v>0</v>
      </c>
      <c r="B63" s="80" t="s">
        <v>95</v>
      </c>
      <c r="C63" s="355"/>
      <c r="D63" s="78">
        <f t="shared" ca="1" si="37"/>
        <v>0</v>
      </c>
      <c r="E63" s="79">
        <f t="shared" ca="1" si="38"/>
        <v>0</v>
      </c>
      <c r="F63" s="343">
        <f t="shared" ref="F63:F70" ca="1" si="41">ROUND(INDIRECT($V63&amp;"!"&amp;AA63)/215*12,2)</f>
        <v>0</v>
      </c>
      <c r="G63" s="343">
        <f t="shared" ca="1" si="39"/>
        <v>0</v>
      </c>
      <c r="H63" s="343">
        <f t="shared" ca="1" si="39"/>
        <v>0</v>
      </c>
      <c r="I63" s="343">
        <f t="shared" ca="1" si="39"/>
        <v>0</v>
      </c>
      <c r="J63" s="343">
        <f t="shared" ca="1" si="39"/>
        <v>0</v>
      </c>
      <c r="K63" s="343">
        <f t="shared" ca="1" si="39"/>
        <v>0</v>
      </c>
      <c r="L63" s="343">
        <f t="shared" ca="1" si="39"/>
        <v>0</v>
      </c>
      <c r="M63" s="343">
        <f t="shared" ca="1" si="39"/>
        <v>0</v>
      </c>
      <c r="N63" s="343">
        <f t="shared" ca="1" si="39"/>
        <v>0</v>
      </c>
      <c r="O63" s="343">
        <f t="shared" ca="1" si="39"/>
        <v>0</v>
      </c>
      <c r="P63" s="343">
        <f t="shared" ca="1" si="39"/>
        <v>0</v>
      </c>
      <c r="Q63" s="343">
        <f t="shared" ca="1" si="39"/>
        <v>0</v>
      </c>
      <c r="R63" s="343">
        <f t="shared" ca="1" si="39"/>
        <v>0</v>
      </c>
      <c r="S63" s="343">
        <f t="shared" ca="1" si="39"/>
        <v>0</v>
      </c>
      <c r="T63" s="343">
        <f t="shared" ca="1" si="39"/>
        <v>0</v>
      </c>
      <c r="V63" t="str">
        <f t="shared" ref="V63:V70" si="42">V62</f>
        <v>Name_6</v>
      </c>
      <c r="W63" t="s">
        <v>77</v>
      </c>
      <c r="Y63" s="54" t="s">
        <v>96</v>
      </c>
      <c r="Z63" s="54" t="s">
        <v>97</v>
      </c>
      <c r="AA63" t="s">
        <v>98</v>
      </c>
      <c r="AB63" t="s">
        <v>99</v>
      </c>
      <c r="AC63" t="s">
        <v>100</v>
      </c>
      <c r="AD63" t="s">
        <v>101</v>
      </c>
      <c r="AE63" t="s">
        <v>102</v>
      </c>
      <c r="AF63" t="s">
        <v>103</v>
      </c>
      <c r="AG63" t="s">
        <v>104</v>
      </c>
      <c r="AH63" t="s">
        <v>105</v>
      </c>
      <c r="AI63" t="s">
        <v>106</v>
      </c>
      <c r="AJ63" t="s">
        <v>107</v>
      </c>
      <c r="AK63" t="s">
        <v>108</v>
      </c>
      <c r="AL63" t="s">
        <v>109</v>
      </c>
      <c r="AM63" t="s">
        <v>110</v>
      </c>
      <c r="AN63" t="s">
        <v>111</v>
      </c>
      <c r="AO63" t="s">
        <v>112</v>
      </c>
    </row>
    <row r="64" spans="1:41" ht="15.75" outlineLevel="1" x14ac:dyDescent="0.25">
      <c r="A64" s="76">
        <f t="shared" ca="1" si="40"/>
        <v>0</v>
      </c>
      <c r="B64" s="81" t="s">
        <v>29</v>
      </c>
      <c r="C64" s="354">
        <f ca="1">INDIRECT($V64&amp;"!"&amp;X64)</f>
        <v>0</v>
      </c>
      <c r="D64" s="78">
        <f t="shared" ca="1" si="37"/>
        <v>0</v>
      </c>
      <c r="E64" s="79">
        <f t="shared" ca="1" si="38"/>
        <v>0</v>
      </c>
      <c r="F64" s="343">
        <f t="shared" ca="1" si="41"/>
        <v>0</v>
      </c>
      <c r="G64" s="343">
        <f t="shared" ca="1" si="39"/>
        <v>0</v>
      </c>
      <c r="H64" s="343">
        <f t="shared" ca="1" si="39"/>
        <v>0</v>
      </c>
      <c r="I64" s="343">
        <f t="shared" ca="1" si="39"/>
        <v>0</v>
      </c>
      <c r="J64" s="343">
        <f t="shared" ca="1" si="39"/>
        <v>0</v>
      </c>
      <c r="K64" s="343">
        <f t="shared" ca="1" si="39"/>
        <v>0</v>
      </c>
      <c r="L64" s="343">
        <f t="shared" ca="1" si="39"/>
        <v>0</v>
      </c>
      <c r="M64" s="343">
        <f t="shared" ca="1" si="39"/>
        <v>0</v>
      </c>
      <c r="N64" s="343">
        <f t="shared" ca="1" si="39"/>
        <v>0</v>
      </c>
      <c r="O64" s="343">
        <f t="shared" ca="1" si="39"/>
        <v>0</v>
      </c>
      <c r="P64" s="343">
        <f t="shared" ca="1" si="39"/>
        <v>0</v>
      </c>
      <c r="Q64" s="343">
        <f t="shared" ca="1" si="39"/>
        <v>0</v>
      </c>
      <c r="R64" s="343">
        <f t="shared" ca="1" si="39"/>
        <v>0</v>
      </c>
      <c r="S64" s="343">
        <f t="shared" ca="1" si="39"/>
        <v>0</v>
      </c>
      <c r="T64" s="343">
        <f t="shared" ca="1" si="39"/>
        <v>0</v>
      </c>
      <c r="V64" t="str">
        <f t="shared" si="42"/>
        <v>Name_6</v>
      </c>
      <c r="W64" t="s">
        <v>77</v>
      </c>
      <c r="X64" t="s">
        <v>113</v>
      </c>
      <c r="Y64" s="54" t="s">
        <v>114</v>
      </c>
      <c r="Z64" s="54" t="s">
        <v>115</v>
      </c>
      <c r="AA64" t="s">
        <v>116</v>
      </c>
      <c r="AB64" t="s">
        <v>117</v>
      </c>
      <c r="AC64" t="s">
        <v>118</v>
      </c>
      <c r="AD64" t="s">
        <v>119</v>
      </c>
      <c r="AE64" t="s">
        <v>120</v>
      </c>
      <c r="AF64" t="s">
        <v>121</v>
      </c>
      <c r="AG64" t="s">
        <v>122</v>
      </c>
      <c r="AH64" t="s">
        <v>123</v>
      </c>
      <c r="AI64" t="s">
        <v>124</v>
      </c>
      <c r="AJ64" t="s">
        <v>125</v>
      </c>
      <c r="AK64" t="s">
        <v>126</v>
      </c>
      <c r="AL64" t="s">
        <v>127</v>
      </c>
      <c r="AM64" t="s">
        <v>128</v>
      </c>
      <c r="AN64" t="s">
        <v>129</v>
      </c>
      <c r="AO64" t="s">
        <v>130</v>
      </c>
    </row>
    <row r="65" spans="1:41" ht="15.75" outlineLevel="1" x14ac:dyDescent="0.25">
      <c r="A65" s="76">
        <f t="shared" ca="1" si="40"/>
        <v>0</v>
      </c>
      <c r="B65" s="82" t="s">
        <v>131</v>
      </c>
      <c r="C65" s="355"/>
      <c r="D65" s="78">
        <f t="shared" ca="1" si="37"/>
        <v>0</v>
      </c>
      <c r="E65" s="79">
        <f t="shared" ca="1" si="38"/>
        <v>0</v>
      </c>
      <c r="F65" s="343">
        <f t="shared" ca="1" si="41"/>
        <v>0</v>
      </c>
      <c r="G65" s="343">
        <f t="shared" ca="1" si="39"/>
        <v>0</v>
      </c>
      <c r="H65" s="343">
        <f t="shared" ca="1" si="39"/>
        <v>0</v>
      </c>
      <c r="I65" s="343">
        <f t="shared" ca="1" si="39"/>
        <v>0</v>
      </c>
      <c r="J65" s="343">
        <f t="shared" ca="1" si="39"/>
        <v>0</v>
      </c>
      <c r="K65" s="343">
        <f t="shared" ca="1" si="39"/>
        <v>0</v>
      </c>
      <c r="L65" s="343">
        <f t="shared" ca="1" si="39"/>
        <v>0</v>
      </c>
      <c r="M65" s="343">
        <f t="shared" ca="1" si="39"/>
        <v>0</v>
      </c>
      <c r="N65" s="343">
        <f t="shared" ca="1" si="39"/>
        <v>0</v>
      </c>
      <c r="O65" s="343">
        <f t="shared" ca="1" si="39"/>
        <v>0</v>
      </c>
      <c r="P65" s="343">
        <f t="shared" ca="1" si="39"/>
        <v>0</v>
      </c>
      <c r="Q65" s="343">
        <f t="shared" ca="1" si="39"/>
        <v>0</v>
      </c>
      <c r="R65" s="343">
        <f t="shared" ca="1" si="39"/>
        <v>0</v>
      </c>
      <c r="S65" s="343">
        <f t="shared" ca="1" si="39"/>
        <v>0</v>
      </c>
      <c r="T65" s="343">
        <f t="shared" ca="1" si="39"/>
        <v>0</v>
      </c>
      <c r="V65" t="str">
        <f t="shared" si="42"/>
        <v>Name_6</v>
      </c>
      <c r="W65" t="s">
        <v>77</v>
      </c>
      <c r="Y65" s="54" t="s">
        <v>132</v>
      </c>
      <c r="Z65" s="54" t="s">
        <v>133</v>
      </c>
      <c r="AA65" t="s">
        <v>134</v>
      </c>
      <c r="AB65" t="s">
        <v>135</v>
      </c>
      <c r="AC65" t="s">
        <v>136</v>
      </c>
      <c r="AD65" t="s">
        <v>137</v>
      </c>
      <c r="AE65" t="s">
        <v>138</v>
      </c>
      <c r="AF65" t="s">
        <v>139</v>
      </c>
      <c r="AG65" t="s">
        <v>140</v>
      </c>
      <c r="AH65" t="s">
        <v>141</v>
      </c>
      <c r="AI65" t="s">
        <v>142</v>
      </c>
      <c r="AJ65" t="s">
        <v>143</v>
      </c>
      <c r="AK65" t="s">
        <v>144</v>
      </c>
      <c r="AL65" t="s">
        <v>145</v>
      </c>
      <c r="AM65" t="s">
        <v>146</v>
      </c>
      <c r="AN65" t="s">
        <v>147</v>
      </c>
      <c r="AO65" t="s">
        <v>148</v>
      </c>
    </row>
    <row r="66" spans="1:41" ht="15.75" outlineLevel="1" x14ac:dyDescent="0.25">
      <c r="A66" s="76">
        <f t="shared" ca="1" si="40"/>
        <v>0</v>
      </c>
      <c r="B66" s="83" t="s">
        <v>30</v>
      </c>
      <c r="C66" s="354">
        <f ca="1">INDIRECT($V66&amp;"!"&amp;X66)</f>
        <v>0</v>
      </c>
      <c r="D66" s="78">
        <f t="shared" ca="1" si="37"/>
        <v>0</v>
      </c>
      <c r="E66" s="79">
        <f t="shared" ca="1" si="38"/>
        <v>0</v>
      </c>
      <c r="F66" s="343">
        <f t="shared" ca="1" si="41"/>
        <v>0</v>
      </c>
      <c r="G66" s="343">
        <f t="shared" ca="1" si="39"/>
        <v>0</v>
      </c>
      <c r="H66" s="343">
        <f t="shared" ca="1" si="39"/>
        <v>0</v>
      </c>
      <c r="I66" s="343">
        <f t="shared" ca="1" si="39"/>
        <v>0</v>
      </c>
      <c r="J66" s="343">
        <f t="shared" ca="1" si="39"/>
        <v>0</v>
      </c>
      <c r="K66" s="343">
        <f t="shared" ca="1" si="39"/>
        <v>0</v>
      </c>
      <c r="L66" s="343">
        <f t="shared" ca="1" si="39"/>
        <v>0</v>
      </c>
      <c r="M66" s="343">
        <f t="shared" ca="1" si="39"/>
        <v>0</v>
      </c>
      <c r="N66" s="343">
        <f t="shared" ca="1" si="39"/>
        <v>0</v>
      </c>
      <c r="O66" s="343">
        <f t="shared" ca="1" si="39"/>
        <v>0</v>
      </c>
      <c r="P66" s="343">
        <f t="shared" ca="1" si="39"/>
        <v>0</v>
      </c>
      <c r="Q66" s="343">
        <f t="shared" ca="1" si="39"/>
        <v>0</v>
      </c>
      <c r="R66" s="343">
        <f t="shared" ca="1" si="39"/>
        <v>0</v>
      </c>
      <c r="S66" s="343">
        <f t="shared" ca="1" si="39"/>
        <v>0</v>
      </c>
      <c r="T66" s="343">
        <f t="shared" ca="1" si="39"/>
        <v>0</v>
      </c>
      <c r="V66" t="str">
        <f t="shared" si="42"/>
        <v>Name_6</v>
      </c>
      <c r="W66" t="s">
        <v>77</v>
      </c>
      <c r="X66" t="s">
        <v>149</v>
      </c>
      <c r="Y66" s="54" t="s">
        <v>150</v>
      </c>
      <c r="Z66" s="54" t="s">
        <v>151</v>
      </c>
      <c r="AA66" t="s">
        <v>152</v>
      </c>
      <c r="AB66" t="s">
        <v>153</v>
      </c>
      <c r="AC66" t="s">
        <v>154</v>
      </c>
      <c r="AD66" t="s">
        <v>155</v>
      </c>
      <c r="AE66" t="s">
        <v>156</v>
      </c>
      <c r="AF66" t="s">
        <v>157</v>
      </c>
      <c r="AG66" t="s">
        <v>158</v>
      </c>
      <c r="AH66" t="s">
        <v>159</v>
      </c>
      <c r="AI66" t="s">
        <v>160</v>
      </c>
      <c r="AJ66" t="s">
        <v>161</v>
      </c>
      <c r="AK66" t="s">
        <v>162</v>
      </c>
      <c r="AL66" t="s">
        <v>163</v>
      </c>
      <c r="AM66" t="s">
        <v>164</v>
      </c>
      <c r="AN66" t="s">
        <v>165</v>
      </c>
      <c r="AO66" t="s">
        <v>166</v>
      </c>
    </row>
    <row r="67" spans="1:41" ht="15.75" outlineLevel="1" x14ac:dyDescent="0.25">
      <c r="A67" s="76">
        <f t="shared" ca="1" si="40"/>
        <v>0</v>
      </c>
      <c r="B67" s="84" t="s">
        <v>167</v>
      </c>
      <c r="C67" s="355"/>
      <c r="D67" s="78">
        <f t="shared" ca="1" si="37"/>
        <v>0</v>
      </c>
      <c r="E67" s="79">
        <f t="shared" ca="1" si="38"/>
        <v>0</v>
      </c>
      <c r="F67" s="343">
        <f t="shared" ca="1" si="41"/>
        <v>0</v>
      </c>
      <c r="G67" s="343">
        <f t="shared" ca="1" si="39"/>
        <v>0</v>
      </c>
      <c r="H67" s="343">
        <f t="shared" ca="1" si="39"/>
        <v>0</v>
      </c>
      <c r="I67" s="343">
        <f t="shared" ca="1" si="39"/>
        <v>0</v>
      </c>
      <c r="J67" s="343">
        <f t="shared" ca="1" si="39"/>
        <v>0</v>
      </c>
      <c r="K67" s="343">
        <f t="shared" ca="1" si="39"/>
        <v>0</v>
      </c>
      <c r="L67" s="343">
        <f t="shared" ca="1" si="39"/>
        <v>0</v>
      </c>
      <c r="M67" s="343">
        <f t="shared" ca="1" si="39"/>
        <v>0</v>
      </c>
      <c r="N67" s="343">
        <f t="shared" ca="1" si="39"/>
        <v>0</v>
      </c>
      <c r="O67" s="343">
        <f t="shared" ca="1" si="39"/>
        <v>0</v>
      </c>
      <c r="P67" s="343">
        <f t="shared" ca="1" si="39"/>
        <v>0</v>
      </c>
      <c r="Q67" s="343">
        <f t="shared" ca="1" si="39"/>
        <v>0</v>
      </c>
      <c r="R67" s="343">
        <f t="shared" ca="1" si="39"/>
        <v>0</v>
      </c>
      <c r="S67" s="343">
        <f t="shared" ca="1" si="39"/>
        <v>0</v>
      </c>
      <c r="T67" s="343">
        <f t="shared" ca="1" si="39"/>
        <v>0</v>
      </c>
      <c r="V67" t="str">
        <f t="shared" si="42"/>
        <v>Name_6</v>
      </c>
      <c r="W67" t="s">
        <v>77</v>
      </c>
      <c r="Y67" s="54" t="s">
        <v>168</v>
      </c>
      <c r="Z67" s="54" t="s">
        <v>169</v>
      </c>
      <c r="AA67" t="s">
        <v>170</v>
      </c>
      <c r="AB67" t="s">
        <v>171</v>
      </c>
      <c r="AC67" t="s">
        <v>172</v>
      </c>
      <c r="AD67" t="s">
        <v>173</v>
      </c>
      <c r="AE67" t="s">
        <v>174</v>
      </c>
      <c r="AF67" t="s">
        <v>175</v>
      </c>
      <c r="AG67" t="s">
        <v>176</v>
      </c>
      <c r="AH67" t="s">
        <v>177</v>
      </c>
      <c r="AI67" t="s">
        <v>178</v>
      </c>
      <c r="AJ67" t="s">
        <v>179</v>
      </c>
      <c r="AK67" t="s">
        <v>180</v>
      </c>
      <c r="AL67" t="s">
        <v>181</v>
      </c>
      <c r="AM67" t="s">
        <v>182</v>
      </c>
      <c r="AN67" t="s">
        <v>183</v>
      </c>
      <c r="AO67" t="s">
        <v>184</v>
      </c>
    </row>
    <row r="68" spans="1:41" ht="15.75" outlineLevel="1" x14ac:dyDescent="0.25">
      <c r="A68" s="76">
        <f t="shared" ca="1" si="40"/>
        <v>0</v>
      </c>
      <c r="B68" s="85" t="s">
        <v>31</v>
      </c>
      <c r="C68" s="354">
        <f ca="1">INDIRECT($V68&amp;"!"&amp;X68)</f>
        <v>0</v>
      </c>
      <c r="D68" s="78">
        <f t="shared" ca="1" si="37"/>
        <v>0</v>
      </c>
      <c r="E68" s="79">
        <f t="shared" ca="1" si="38"/>
        <v>0</v>
      </c>
      <c r="F68" s="343">
        <f t="shared" ca="1" si="41"/>
        <v>0</v>
      </c>
      <c r="G68" s="343">
        <f t="shared" ca="1" si="39"/>
        <v>0</v>
      </c>
      <c r="H68" s="343">
        <f t="shared" ca="1" si="39"/>
        <v>0</v>
      </c>
      <c r="I68" s="343">
        <f t="shared" ca="1" si="39"/>
        <v>0</v>
      </c>
      <c r="J68" s="343">
        <f t="shared" ca="1" si="39"/>
        <v>0</v>
      </c>
      <c r="K68" s="343">
        <f t="shared" ca="1" si="39"/>
        <v>0</v>
      </c>
      <c r="L68" s="343">
        <f t="shared" ca="1" si="39"/>
        <v>0</v>
      </c>
      <c r="M68" s="343">
        <f t="shared" ca="1" si="39"/>
        <v>0</v>
      </c>
      <c r="N68" s="343">
        <f t="shared" ca="1" si="39"/>
        <v>0</v>
      </c>
      <c r="O68" s="343">
        <f t="shared" ca="1" si="39"/>
        <v>0</v>
      </c>
      <c r="P68" s="343">
        <f t="shared" ca="1" si="39"/>
        <v>0</v>
      </c>
      <c r="Q68" s="343">
        <f t="shared" ca="1" si="39"/>
        <v>0</v>
      </c>
      <c r="R68" s="343">
        <f t="shared" ca="1" si="39"/>
        <v>0</v>
      </c>
      <c r="S68" s="343">
        <f t="shared" ca="1" si="39"/>
        <v>0</v>
      </c>
      <c r="T68" s="343">
        <f t="shared" ca="1" si="39"/>
        <v>0</v>
      </c>
      <c r="V68" t="str">
        <f t="shared" si="42"/>
        <v>Name_6</v>
      </c>
      <c r="W68" t="s">
        <v>77</v>
      </c>
      <c r="X68" t="s">
        <v>185</v>
      </c>
      <c r="Y68" s="54" t="s">
        <v>186</v>
      </c>
      <c r="Z68" s="54" t="s">
        <v>187</v>
      </c>
      <c r="AA68" t="s">
        <v>188</v>
      </c>
      <c r="AB68" t="s">
        <v>189</v>
      </c>
      <c r="AC68" t="s">
        <v>190</v>
      </c>
      <c r="AD68" t="s">
        <v>191</v>
      </c>
      <c r="AE68" t="s">
        <v>192</v>
      </c>
      <c r="AF68" t="s">
        <v>193</v>
      </c>
      <c r="AG68" t="s">
        <v>194</v>
      </c>
      <c r="AH68" t="s">
        <v>195</v>
      </c>
      <c r="AI68" t="s">
        <v>196</v>
      </c>
      <c r="AJ68" t="s">
        <v>197</v>
      </c>
      <c r="AK68" t="s">
        <v>198</v>
      </c>
      <c r="AL68" t="s">
        <v>199</v>
      </c>
      <c r="AM68" t="s">
        <v>200</v>
      </c>
      <c r="AN68" t="s">
        <v>201</v>
      </c>
      <c r="AO68" t="s">
        <v>202</v>
      </c>
    </row>
    <row r="69" spans="1:41" ht="15.75" outlineLevel="1" x14ac:dyDescent="0.25">
      <c r="A69" s="76">
        <f t="shared" ca="1" si="40"/>
        <v>0</v>
      </c>
      <c r="B69" s="85" t="s">
        <v>203</v>
      </c>
      <c r="C69" s="355"/>
      <c r="D69" s="78">
        <f t="shared" ca="1" si="37"/>
        <v>0</v>
      </c>
      <c r="E69" s="79">
        <f t="shared" ca="1" si="38"/>
        <v>0</v>
      </c>
      <c r="F69" s="343">
        <f t="shared" ca="1" si="41"/>
        <v>0</v>
      </c>
      <c r="G69" s="343">
        <f t="shared" ca="1" si="39"/>
        <v>0</v>
      </c>
      <c r="H69" s="343">
        <f t="shared" ca="1" si="39"/>
        <v>0</v>
      </c>
      <c r="I69" s="343">
        <f t="shared" ca="1" si="39"/>
        <v>0</v>
      </c>
      <c r="J69" s="343">
        <f t="shared" ca="1" si="39"/>
        <v>0</v>
      </c>
      <c r="K69" s="343">
        <f t="shared" ca="1" si="39"/>
        <v>0</v>
      </c>
      <c r="L69" s="343">
        <f t="shared" ca="1" si="39"/>
        <v>0</v>
      </c>
      <c r="M69" s="343">
        <f t="shared" ca="1" si="39"/>
        <v>0</v>
      </c>
      <c r="N69" s="343">
        <f t="shared" ca="1" si="39"/>
        <v>0</v>
      </c>
      <c r="O69" s="343">
        <f t="shared" ca="1" si="39"/>
        <v>0</v>
      </c>
      <c r="P69" s="343">
        <f t="shared" ca="1" si="39"/>
        <v>0</v>
      </c>
      <c r="Q69" s="343">
        <f t="shared" ca="1" si="39"/>
        <v>0</v>
      </c>
      <c r="R69" s="343">
        <f t="shared" ca="1" si="39"/>
        <v>0</v>
      </c>
      <c r="S69" s="343">
        <f t="shared" ca="1" si="39"/>
        <v>0</v>
      </c>
      <c r="T69" s="343">
        <f t="shared" ca="1" si="39"/>
        <v>0</v>
      </c>
      <c r="V69" t="str">
        <f t="shared" si="42"/>
        <v>Name_6</v>
      </c>
      <c r="W69" t="s">
        <v>77</v>
      </c>
      <c r="Y69" s="54" t="s">
        <v>204</v>
      </c>
      <c r="Z69" s="54" t="s">
        <v>205</v>
      </c>
      <c r="AA69" t="s">
        <v>206</v>
      </c>
      <c r="AB69" t="s">
        <v>207</v>
      </c>
      <c r="AC69" t="s">
        <v>208</v>
      </c>
      <c r="AD69" t="s">
        <v>209</v>
      </c>
      <c r="AE69" t="s">
        <v>210</v>
      </c>
      <c r="AF69" t="s">
        <v>211</v>
      </c>
      <c r="AG69" t="s">
        <v>212</v>
      </c>
      <c r="AH69" t="s">
        <v>213</v>
      </c>
      <c r="AI69" t="s">
        <v>214</v>
      </c>
      <c r="AJ69" t="s">
        <v>215</v>
      </c>
      <c r="AK69" t="s">
        <v>216</v>
      </c>
      <c r="AL69" t="s">
        <v>217</v>
      </c>
      <c r="AM69" t="s">
        <v>218</v>
      </c>
      <c r="AN69" t="s">
        <v>219</v>
      </c>
      <c r="AO69" t="s">
        <v>220</v>
      </c>
    </row>
    <row r="70" spans="1:41" ht="15.75" outlineLevel="1" x14ac:dyDescent="0.25">
      <c r="A70" s="76">
        <f t="shared" ca="1" si="40"/>
        <v>0</v>
      </c>
      <c r="B70" s="86" t="s">
        <v>32</v>
      </c>
      <c r="C70" s="87">
        <f ca="1">INDIRECT($V70&amp;"!"&amp;X70)</f>
        <v>0</v>
      </c>
      <c r="D70" s="78">
        <f t="shared" ca="1" si="37"/>
        <v>0</v>
      </c>
      <c r="E70" s="79">
        <f t="shared" ca="1" si="38"/>
        <v>0</v>
      </c>
      <c r="F70" s="343">
        <f t="shared" ca="1" si="41"/>
        <v>0</v>
      </c>
      <c r="G70" s="343">
        <f t="shared" ca="1" si="39"/>
        <v>0</v>
      </c>
      <c r="H70" s="343">
        <f t="shared" ca="1" si="39"/>
        <v>0</v>
      </c>
      <c r="I70" s="343">
        <f t="shared" ca="1" si="39"/>
        <v>0</v>
      </c>
      <c r="J70" s="343">
        <f t="shared" ca="1" si="39"/>
        <v>0</v>
      </c>
      <c r="K70" s="343">
        <f t="shared" ca="1" si="39"/>
        <v>0</v>
      </c>
      <c r="L70" s="343">
        <f t="shared" ca="1" si="39"/>
        <v>0</v>
      </c>
      <c r="M70" s="343">
        <f t="shared" ca="1" si="39"/>
        <v>0</v>
      </c>
      <c r="N70" s="343">
        <f t="shared" ca="1" si="39"/>
        <v>0</v>
      </c>
      <c r="O70" s="343">
        <f t="shared" ca="1" si="39"/>
        <v>0</v>
      </c>
      <c r="P70" s="343">
        <f t="shared" ca="1" si="39"/>
        <v>0</v>
      </c>
      <c r="Q70" s="343">
        <f t="shared" ca="1" si="39"/>
        <v>0</v>
      </c>
      <c r="R70" s="343">
        <f t="shared" ca="1" si="39"/>
        <v>0</v>
      </c>
      <c r="S70" s="343">
        <f t="shared" ca="1" si="39"/>
        <v>0</v>
      </c>
      <c r="T70" s="343">
        <f t="shared" ca="1" si="39"/>
        <v>0</v>
      </c>
      <c r="V70" t="str">
        <f t="shared" si="42"/>
        <v>Name_6</v>
      </c>
      <c r="W70" t="s">
        <v>77</v>
      </c>
      <c r="X70" t="s">
        <v>221</v>
      </c>
      <c r="Y70" s="54" t="s">
        <v>222</v>
      </c>
      <c r="Z70" s="54" t="s">
        <v>223</v>
      </c>
      <c r="AA70" t="s">
        <v>224</v>
      </c>
      <c r="AB70" t="s">
        <v>225</v>
      </c>
      <c r="AC70" t="s">
        <v>226</v>
      </c>
      <c r="AD70" t="s">
        <v>227</v>
      </c>
      <c r="AE70" t="s">
        <v>228</v>
      </c>
      <c r="AF70" t="s">
        <v>229</v>
      </c>
      <c r="AG70" t="s">
        <v>230</v>
      </c>
      <c r="AH70" t="s">
        <v>231</v>
      </c>
      <c r="AI70" t="s">
        <v>232</v>
      </c>
      <c r="AJ70" t="s">
        <v>233</v>
      </c>
      <c r="AK70" t="s">
        <v>234</v>
      </c>
      <c r="AL70" t="s">
        <v>235</v>
      </c>
      <c r="AM70" t="s">
        <v>236</v>
      </c>
      <c r="AN70" t="s">
        <v>237</v>
      </c>
      <c r="AO70" t="s">
        <v>238</v>
      </c>
    </row>
    <row r="71" spans="1:41" s="88" customFormat="1" ht="15.75" outlineLevel="1" x14ac:dyDescent="0.25">
      <c r="A71" s="76">
        <f t="shared" ca="1" si="40"/>
        <v>0</v>
      </c>
      <c r="B71" s="89" t="s">
        <v>56</v>
      </c>
      <c r="C71" s="90">
        <f ca="1">SUM(C62:C70)</f>
        <v>0</v>
      </c>
      <c r="D71" s="91">
        <f ca="1">SUM(D62:D70)</f>
        <v>0</v>
      </c>
      <c r="E71" s="92">
        <f ca="1">SUM(E62:E70)</f>
        <v>0</v>
      </c>
      <c r="F71" s="92">
        <f t="shared" ref="F71:T71" ca="1" si="43">SUM(F62:F70)</f>
        <v>0</v>
      </c>
      <c r="G71" s="92">
        <f t="shared" ca="1" si="43"/>
        <v>0</v>
      </c>
      <c r="H71" s="92">
        <f t="shared" ca="1" si="43"/>
        <v>0</v>
      </c>
      <c r="I71" s="92">
        <f t="shared" ca="1" si="43"/>
        <v>0</v>
      </c>
      <c r="J71" s="92">
        <f t="shared" ca="1" si="43"/>
        <v>0</v>
      </c>
      <c r="K71" s="92">
        <f t="shared" ca="1" si="43"/>
        <v>0</v>
      </c>
      <c r="L71" s="92">
        <f t="shared" ca="1" si="43"/>
        <v>0</v>
      </c>
      <c r="M71" s="92">
        <f t="shared" ca="1" si="43"/>
        <v>0</v>
      </c>
      <c r="N71" s="92">
        <f t="shared" ca="1" si="43"/>
        <v>0</v>
      </c>
      <c r="O71" s="92">
        <f t="shared" ca="1" si="43"/>
        <v>0</v>
      </c>
      <c r="P71" s="92">
        <f t="shared" ca="1" si="43"/>
        <v>0</v>
      </c>
      <c r="Q71" s="92">
        <f t="shared" ca="1" si="43"/>
        <v>0</v>
      </c>
      <c r="R71" s="92">
        <f t="shared" ca="1" si="43"/>
        <v>0</v>
      </c>
      <c r="S71" s="92">
        <f t="shared" ca="1" si="43"/>
        <v>0</v>
      </c>
      <c r="T71" s="92">
        <f t="shared" ca="1" si="43"/>
        <v>0</v>
      </c>
      <c r="Y71" s="93"/>
      <c r="Z71" s="93"/>
    </row>
    <row r="72" spans="1:41" ht="15.75" x14ac:dyDescent="0.25">
      <c r="A72" s="71" t="s">
        <v>440</v>
      </c>
      <c r="B72" s="74"/>
      <c r="C72" s="94"/>
      <c r="D72" s="74"/>
      <c r="E72" s="74"/>
      <c r="F72" s="74"/>
      <c r="G72" s="74"/>
      <c r="H72" s="74"/>
      <c r="I72" s="74"/>
      <c r="J72" s="74"/>
      <c r="K72" s="74"/>
      <c r="L72" s="74"/>
      <c r="M72" s="74"/>
      <c r="N72" s="74"/>
      <c r="O72" s="74"/>
      <c r="P72" s="74"/>
      <c r="Q72" s="74"/>
      <c r="R72" s="74"/>
      <c r="S72" s="74"/>
      <c r="T72" s="75"/>
    </row>
    <row r="73" spans="1:41" ht="15.75" outlineLevel="1" x14ac:dyDescent="0.25">
      <c r="A73" s="76">
        <f ca="1">INDIRECT($V73&amp;"!"&amp;W73)</f>
        <v>0</v>
      </c>
      <c r="B73" s="77" t="s">
        <v>28</v>
      </c>
      <c r="C73" s="354">
        <f ca="1">INDIRECT($V73&amp;"!"&amp;X73)</f>
        <v>0</v>
      </c>
      <c r="D73" s="78">
        <f t="shared" ref="D73:D81" ca="1" si="44">INDIRECT($V73&amp;"!"&amp;Y73)</f>
        <v>0</v>
      </c>
      <c r="E73" s="79">
        <f t="shared" ref="E73:E81" ca="1" si="45">SUM(F73:T73)</f>
        <v>0</v>
      </c>
      <c r="F73" s="343">
        <f ca="1">ROUND(INDIRECT($V73&amp;"!"&amp;AA73)/215*12,2)</f>
        <v>0</v>
      </c>
      <c r="G73" s="343">
        <f t="shared" ref="G73:T81" ca="1" si="46">ROUND(INDIRECT($V73&amp;"!"&amp;AB73)/215*12,2)</f>
        <v>0</v>
      </c>
      <c r="H73" s="343">
        <f t="shared" ca="1" si="46"/>
        <v>0</v>
      </c>
      <c r="I73" s="343">
        <f t="shared" ca="1" si="46"/>
        <v>0</v>
      </c>
      <c r="J73" s="343">
        <f t="shared" ca="1" si="46"/>
        <v>0</v>
      </c>
      <c r="K73" s="343">
        <f t="shared" ca="1" si="46"/>
        <v>0</v>
      </c>
      <c r="L73" s="343">
        <f t="shared" ca="1" si="46"/>
        <v>0</v>
      </c>
      <c r="M73" s="343">
        <f t="shared" ca="1" si="46"/>
        <v>0</v>
      </c>
      <c r="N73" s="343">
        <f t="shared" ca="1" si="46"/>
        <v>0</v>
      </c>
      <c r="O73" s="343">
        <f t="shared" ca="1" si="46"/>
        <v>0</v>
      </c>
      <c r="P73" s="343">
        <f t="shared" ca="1" si="46"/>
        <v>0</v>
      </c>
      <c r="Q73" s="343">
        <f t="shared" ca="1" si="46"/>
        <v>0</v>
      </c>
      <c r="R73" s="343">
        <f t="shared" ca="1" si="46"/>
        <v>0</v>
      </c>
      <c r="S73" s="343">
        <f t="shared" ca="1" si="46"/>
        <v>0</v>
      </c>
      <c r="T73" s="343">
        <f t="shared" ca="1" si="46"/>
        <v>0</v>
      </c>
      <c r="V73" t="str">
        <f>A72</f>
        <v>Name_7</v>
      </c>
      <c r="W73" t="s">
        <v>77</v>
      </c>
      <c r="X73" t="s">
        <v>78</v>
      </c>
      <c r="Y73" s="54" t="s">
        <v>79</v>
      </c>
      <c r="Z73" s="54" t="s">
        <v>80</v>
      </c>
      <c r="AA73" t="s">
        <v>32</v>
      </c>
      <c r="AB73" t="s">
        <v>81</v>
      </c>
      <c r="AC73" t="s">
        <v>82</v>
      </c>
      <c r="AD73" t="s">
        <v>83</v>
      </c>
      <c r="AE73" t="s">
        <v>84</v>
      </c>
      <c r="AF73" t="s">
        <v>85</v>
      </c>
      <c r="AG73" t="s">
        <v>86</v>
      </c>
      <c r="AH73" t="s">
        <v>87</v>
      </c>
      <c r="AI73" t="s">
        <v>88</v>
      </c>
      <c r="AJ73" t="s">
        <v>89</v>
      </c>
      <c r="AK73" t="s">
        <v>90</v>
      </c>
      <c r="AL73" t="s">
        <v>91</v>
      </c>
      <c r="AM73" t="s">
        <v>92</v>
      </c>
      <c r="AN73" t="s">
        <v>93</v>
      </c>
      <c r="AO73" t="s">
        <v>94</v>
      </c>
    </row>
    <row r="74" spans="1:41" ht="15.75" outlineLevel="1" x14ac:dyDescent="0.25">
      <c r="A74" s="76">
        <f t="shared" ref="A74:A82" ca="1" si="47">INDIRECT($V73&amp;"!"&amp;W73)</f>
        <v>0</v>
      </c>
      <c r="B74" s="80" t="s">
        <v>95</v>
      </c>
      <c r="C74" s="355"/>
      <c r="D74" s="78">
        <f t="shared" ca="1" si="44"/>
        <v>0</v>
      </c>
      <c r="E74" s="79">
        <f t="shared" ca="1" si="45"/>
        <v>0</v>
      </c>
      <c r="F74" s="343">
        <f t="shared" ref="F74:F81" ca="1" si="48">ROUND(INDIRECT($V74&amp;"!"&amp;AA74)/215*12,2)</f>
        <v>0</v>
      </c>
      <c r="G74" s="343">
        <f t="shared" ca="1" si="46"/>
        <v>0</v>
      </c>
      <c r="H74" s="343">
        <f t="shared" ca="1" si="46"/>
        <v>0</v>
      </c>
      <c r="I74" s="343">
        <f t="shared" ca="1" si="46"/>
        <v>0</v>
      </c>
      <c r="J74" s="343">
        <f t="shared" ca="1" si="46"/>
        <v>0</v>
      </c>
      <c r="K74" s="343">
        <f t="shared" ca="1" si="46"/>
        <v>0</v>
      </c>
      <c r="L74" s="343">
        <f t="shared" ca="1" si="46"/>
        <v>0</v>
      </c>
      <c r="M74" s="343">
        <f t="shared" ca="1" si="46"/>
        <v>0</v>
      </c>
      <c r="N74" s="343">
        <f t="shared" ca="1" si="46"/>
        <v>0</v>
      </c>
      <c r="O74" s="343">
        <f t="shared" ca="1" si="46"/>
        <v>0</v>
      </c>
      <c r="P74" s="343">
        <f t="shared" ca="1" si="46"/>
        <v>0</v>
      </c>
      <c r="Q74" s="343">
        <f t="shared" ca="1" si="46"/>
        <v>0</v>
      </c>
      <c r="R74" s="343">
        <f t="shared" ca="1" si="46"/>
        <v>0</v>
      </c>
      <c r="S74" s="343">
        <f t="shared" ca="1" si="46"/>
        <v>0</v>
      </c>
      <c r="T74" s="343">
        <f t="shared" ca="1" si="46"/>
        <v>0</v>
      </c>
      <c r="V74" t="str">
        <f t="shared" ref="V74:V81" si="49">V73</f>
        <v>Name_7</v>
      </c>
      <c r="W74" t="s">
        <v>77</v>
      </c>
      <c r="Y74" s="54" t="s">
        <v>96</v>
      </c>
      <c r="Z74" s="54" t="s">
        <v>97</v>
      </c>
      <c r="AA74" t="s">
        <v>98</v>
      </c>
      <c r="AB74" t="s">
        <v>99</v>
      </c>
      <c r="AC74" t="s">
        <v>100</v>
      </c>
      <c r="AD74" t="s">
        <v>101</v>
      </c>
      <c r="AE74" t="s">
        <v>102</v>
      </c>
      <c r="AF74" t="s">
        <v>103</v>
      </c>
      <c r="AG74" t="s">
        <v>104</v>
      </c>
      <c r="AH74" t="s">
        <v>105</v>
      </c>
      <c r="AI74" t="s">
        <v>106</v>
      </c>
      <c r="AJ74" t="s">
        <v>107</v>
      </c>
      <c r="AK74" t="s">
        <v>108</v>
      </c>
      <c r="AL74" t="s">
        <v>109</v>
      </c>
      <c r="AM74" t="s">
        <v>110</v>
      </c>
      <c r="AN74" t="s">
        <v>111</v>
      </c>
      <c r="AO74" t="s">
        <v>112</v>
      </c>
    </row>
    <row r="75" spans="1:41" ht="15.75" outlineLevel="1" x14ac:dyDescent="0.25">
      <c r="A75" s="76">
        <f t="shared" ca="1" si="47"/>
        <v>0</v>
      </c>
      <c r="B75" s="81" t="s">
        <v>29</v>
      </c>
      <c r="C75" s="354">
        <f ca="1">INDIRECT($V75&amp;"!"&amp;X75)</f>
        <v>0</v>
      </c>
      <c r="D75" s="78">
        <f t="shared" ca="1" si="44"/>
        <v>0</v>
      </c>
      <c r="E75" s="79">
        <f t="shared" ca="1" si="45"/>
        <v>0</v>
      </c>
      <c r="F75" s="343">
        <f t="shared" ca="1" si="48"/>
        <v>0</v>
      </c>
      <c r="G75" s="343">
        <f t="shared" ca="1" si="46"/>
        <v>0</v>
      </c>
      <c r="H75" s="343">
        <f t="shared" ca="1" si="46"/>
        <v>0</v>
      </c>
      <c r="I75" s="343">
        <f t="shared" ca="1" si="46"/>
        <v>0</v>
      </c>
      <c r="J75" s="343">
        <f t="shared" ca="1" si="46"/>
        <v>0</v>
      </c>
      <c r="K75" s="343">
        <f t="shared" ca="1" si="46"/>
        <v>0</v>
      </c>
      <c r="L75" s="343">
        <f t="shared" ca="1" si="46"/>
        <v>0</v>
      </c>
      <c r="M75" s="343">
        <f t="shared" ca="1" si="46"/>
        <v>0</v>
      </c>
      <c r="N75" s="343">
        <f t="shared" ca="1" si="46"/>
        <v>0</v>
      </c>
      <c r="O75" s="343">
        <f t="shared" ca="1" si="46"/>
        <v>0</v>
      </c>
      <c r="P75" s="343">
        <f t="shared" ca="1" si="46"/>
        <v>0</v>
      </c>
      <c r="Q75" s="343">
        <f t="shared" ca="1" si="46"/>
        <v>0</v>
      </c>
      <c r="R75" s="343">
        <f t="shared" ca="1" si="46"/>
        <v>0</v>
      </c>
      <c r="S75" s="343">
        <f t="shared" ca="1" si="46"/>
        <v>0</v>
      </c>
      <c r="T75" s="343">
        <f t="shared" ca="1" si="46"/>
        <v>0</v>
      </c>
      <c r="V75" t="str">
        <f t="shared" si="49"/>
        <v>Name_7</v>
      </c>
      <c r="W75" t="s">
        <v>77</v>
      </c>
      <c r="X75" t="s">
        <v>113</v>
      </c>
      <c r="Y75" s="54" t="s">
        <v>114</v>
      </c>
      <c r="Z75" s="54" t="s">
        <v>115</v>
      </c>
      <c r="AA75" t="s">
        <v>116</v>
      </c>
      <c r="AB75" t="s">
        <v>117</v>
      </c>
      <c r="AC75" t="s">
        <v>118</v>
      </c>
      <c r="AD75" t="s">
        <v>119</v>
      </c>
      <c r="AE75" t="s">
        <v>120</v>
      </c>
      <c r="AF75" t="s">
        <v>121</v>
      </c>
      <c r="AG75" t="s">
        <v>122</v>
      </c>
      <c r="AH75" t="s">
        <v>123</v>
      </c>
      <c r="AI75" t="s">
        <v>124</v>
      </c>
      <c r="AJ75" t="s">
        <v>125</v>
      </c>
      <c r="AK75" t="s">
        <v>126</v>
      </c>
      <c r="AL75" t="s">
        <v>127</v>
      </c>
      <c r="AM75" t="s">
        <v>128</v>
      </c>
      <c r="AN75" t="s">
        <v>129</v>
      </c>
      <c r="AO75" t="s">
        <v>130</v>
      </c>
    </row>
    <row r="76" spans="1:41" ht="15.75" outlineLevel="1" x14ac:dyDescent="0.25">
      <c r="A76" s="76">
        <f t="shared" ca="1" si="47"/>
        <v>0</v>
      </c>
      <c r="B76" s="82" t="s">
        <v>131</v>
      </c>
      <c r="C76" s="355"/>
      <c r="D76" s="78">
        <f t="shared" ca="1" si="44"/>
        <v>0</v>
      </c>
      <c r="E76" s="79">
        <f t="shared" ca="1" si="45"/>
        <v>0</v>
      </c>
      <c r="F76" s="343">
        <f t="shared" ca="1" si="48"/>
        <v>0</v>
      </c>
      <c r="G76" s="343">
        <f t="shared" ca="1" si="46"/>
        <v>0</v>
      </c>
      <c r="H76" s="343">
        <f t="shared" ca="1" si="46"/>
        <v>0</v>
      </c>
      <c r="I76" s="343">
        <f t="shared" ca="1" si="46"/>
        <v>0</v>
      </c>
      <c r="J76" s="343">
        <f t="shared" ca="1" si="46"/>
        <v>0</v>
      </c>
      <c r="K76" s="343">
        <f t="shared" ca="1" si="46"/>
        <v>0</v>
      </c>
      <c r="L76" s="343">
        <f t="shared" ca="1" si="46"/>
        <v>0</v>
      </c>
      <c r="M76" s="343">
        <f t="shared" ca="1" si="46"/>
        <v>0</v>
      </c>
      <c r="N76" s="343">
        <f t="shared" ca="1" si="46"/>
        <v>0</v>
      </c>
      <c r="O76" s="343">
        <f t="shared" ca="1" si="46"/>
        <v>0</v>
      </c>
      <c r="P76" s="343">
        <f t="shared" ca="1" si="46"/>
        <v>0</v>
      </c>
      <c r="Q76" s="343">
        <f t="shared" ca="1" si="46"/>
        <v>0</v>
      </c>
      <c r="R76" s="343">
        <f t="shared" ca="1" si="46"/>
        <v>0</v>
      </c>
      <c r="S76" s="343">
        <f t="shared" ca="1" si="46"/>
        <v>0</v>
      </c>
      <c r="T76" s="343">
        <f t="shared" ca="1" si="46"/>
        <v>0</v>
      </c>
      <c r="V76" t="str">
        <f t="shared" si="49"/>
        <v>Name_7</v>
      </c>
      <c r="W76" t="s">
        <v>77</v>
      </c>
      <c r="Y76" s="54" t="s">
        <v>132</v>
      </c>
      <c r="Z76" s="54" t="s">
        <v>133</v>
      </c>
      <c r="AA76" t="s">
        <v>134</v>
      </c>
      <c r="AB76" t="s">
        <v>135</v>
      </c>
      <c r="AC76" t="s">
        <v>136</v>
      </c>
      <c r="AD76" t="s">
        <v>137</v>
      </c>
      <c r="AE76" t="s">
        <v>138</v>
      </c>
      <c r="AF76" t="s">
        <v>139</v>
      </c>
      <c r="AG76" t="s">
        <v>140</v>
      </c>
      <c r="AH76" t="s">
        <v>141</v>
      </c>
      <c r="AI76" t="s">
        <v>142</v>
      </c>
      <c r="AJ76" t="s">
        <v>143</v>
      </c>
      <c r="AK76" t="s">
        <v>144</v>
      </c>
      <c r="AL76" t="s">
        <v>145</v>
      </c>
      <c r="AM76" t="s">
        <v>146</v>
      </c>
      <c r="AN76" t="s">
        <v>147</v>
      </c>
      <c r="AO76" t="s">
        <v>148</v>
      </c>
    </row>
    <row r="77" spans="1:41" ht="15.75" outlineLevel="1" x14ac:dyDescent="0.25">
      <c r="A77" s="76">
        <f t="shared" ca="1" si="47"/>
        <v>0</v>
      </c>
      <c r="B77" s="83" t="s">
        <v>30</v>
      </c>
      <c r="C77" s="354">
        <f ca="1">INDIRECT($V77&amp;"!"&amp;X77)</f>
        <v>0</v>
      </c>
      <c r="D77" s="78">
        <f t="shared" ca="1" si="44"/>
        <v>0</v>
      </c>
      <c r="E77" s="79">
        <f t="shared" ca="1" si="45"/>
        <v>0</v>
      </c>
      <c r="F77" s="343">
        <f t="shared" ca="1" si="48"/>
        <v>0</v>
      </c>
      <c r="G77" s="343">
        <f t="shared" ca="1" si="46"/>
        <v>0</v>
      </c>
      <c r="H77" s="343">
        <f t="shared" ca="1" si="46"/>
        <v>0</v>
      </c>
      <c r="I77" s="343">
        <f t="shared" ca="1" si="46"/>
        <v>0</v>
      </c>
      <c r="J77" s="343">
        <f t="shared" ca="1" si="46"/>
        <v>0</v>
      </c>
      <c r="K77" s="343">
        <f t="shared" ca="1" si="46"/>
        <v>0</v>
      </c>
      <c r="L77" s="343">
        <f t="shared" ca="1" si="46"/>
        <v>0</v>
      </c>
      <c r="M77" s="343">
        <f t="shared" ca="1" si="46"/>
        <v>0</v>
      </c>
      <c r="N77" s="343">
        <f t="shared" ca="1" si="46"/>
        <v>0</v>
      </c>
      <c r="O77" s="343">
        <f t="shared" ca="1" si="46"/>
        <v>0</v>
      </c>
      <c r="P77" s="343">
        <f t="shared" ca="1" si="46"/>
        <v>0</v>
      </c>
      <c r="Q77" s="343">
        <f t="shared" ca="1" si="46"/>
        <v>0</v>
      </c>
      <c r="R77" s="343">
        <f t="shared" ca="1" si="46"/>
        <v>0</v>
      </c>
      <c r="S77" s="343">
        <f t="shared" ca="1" si="46"/>
        <v>0</v>
      </c>
      <c r="T77" s="343">
        <f t="shared" ca="1" si="46"/>
        <v>0</v>
      </c>
      <c r="V77" t="str">
        <f t="shared" si="49"/>
        <v>Name_7</v>
      </c>
      <c r="W77" t="s">
        <v>77</v>
      </c>
      <c r="X77" t="s">
        <v>149</v>
      </c>
      <c r="Y77" s="54" t="s">
        <v>150</v>
      </c>
      <c r="Z77" s="54" t="s">
        <v>151</v>
      </c>
      <c r="AA77" t="s">
        <v>152</v>
      </c>
      <c r="AB77" t="s">
        <v>153</v>
      </c>
      <c r="AC77" t="s">
        <v>154</v>
      </c>
      <c r="AD77" t="s">
        <v>155</v>
      </c>
      <c r="AE77" t="s">
        <v>156</v>
      </c>
      <c r="AF77" t="s">
        <v>157</v>
      </c>
      <c r="AG77" t="s">
        <v>158</v>
      </c>
      <c r="AH77" t="s">
        <v>159</v>
      </c>
      <c r="AI77" t="s">
        <v>160</v>
      </c>
      <c r="AJ77" t="s">
        <v>161</v>
      </c>
      <c r="AK77" t="s">
        <v>162</v>
      </c>
      <c r="AL77" t="s">
        <v>163</v>
      </c>
      <c r="AM77" t="s">
        <v>164</v>
      </c>
      <c r="AN77" t="s">
        <v>165</v>
      </c>
      <c r="AO77" t="s">
        <v>166</v>
      </c>
    </row>
    <row r="78" spans="1:41" ht="15.75" outlineLevel="1" x14ac:dyDescent="0.25">
      <c r="A78" s="76">
        <f t="shared" ca="1" si="47"/>
        <v>0</v>
      </c>
      <c r="B78" s="84" t="s">
        <v>167</v>
      </c>
      <c r="C78" s="355"/>
      <c r="D78" s="78">
        <f t="shared" ca="1" si="44"/>
        <v>0</v>
      </c>
      <c r="E78" s="79">
        <f t="shared" ca="1" si="45"/>
        <v>0</v>
      </c>
      <c r="F78" s="343">
        <f t="shared" ca="1" si="48"/>
        <v>0</v>
      </c>
      <c r="G78" s="343">
        <f t="shared" ca="1" si="46"/>
        <v>0</v>
      </c>
      <c r="H78" s="343">
        <f t="shared" ca="1" si="46"/>
        <v>0</v>
      </c>
      <c r="I78" s="343">
        <f t="shared" ca="1" si="46"/>
        <v>0</v>
      </c>
      <c r="J78" s="343">
        <f t="shared" ca="1" si="46"/>
        <v>0</v>
      </c>
      <c r="K78" s="343">
        <f t="shared" ca="1" si="46"/>
        <v>0</v>
      </c>
      <c r="L78" s="343">
        <f t="shared" ca="1" si="46"/>
        <v>0</v>
      </c>
      <c r="M78" s="343">
        <f t="shared" ca="1" si="46"/>
        <v>0</v>
      </c>
      <c r="N78" s="343">
        <f t="shared" ca="1" si="46"/>
        <v>0</v>
      </c>
      <c r="O78" s="343">
        <f t="shared" ca="1" si="46"/>
        <v>0</v>
      </c>
      <c r="P78" s="343">
        <f t="shared" ca="1" si="46"/>
        <v>0</v>
      </c>
      <c r="Q78" s="343">
        <f t="shared" ca="1" si="46"/>
        <v>0</v>
      </c>
      <c r="R78" s="343">
        <f t="shared" ca="1" si="46"/>
        <v>0</v>
      </c>
      <c r="S78" s="343">
        <f t="shared" ca="1" si="46"/>
        <v>0</v>
      </c>
      <c r="T78" s="343">
        <f t="shared" ca="1" si="46"/>
        <v>0</v>
      </c>
      <c r="V78" t="str">
        <f t="shared" si="49"/>
        <v>Name_7</v>
      </c>
      <c r="W78" t="s">
        <v>77</v>
      </c>
      <c r="Y78" s="54" t="s">
        <v>168</v>
      </c>
      <c r="Z78" s="54" t="s">
        <v>169</v>
      </c>
      <c r="AA78" t="s">
        <v>170</v>
      </c>
      <c r="AB78" t="s">
        <v>171</v>
      </c>
      <c r="AC78" t="s">
        <v>172</v>
      </c>
      <c r="AD78" t="s">
        <v>173</v>
      </c>
      <c r="AE78" t="s">
        <v>174</v>
      </c>
      <c r="AF78" t="s">
        <v>175</v>
      </c>
      <c r="AG78" t="s">
        <v>176</v>
      </c>
      <c r="AH78" t="s">
        <v>177</v>
      </c>
      <c r="AI78" t="s">
        <v>178</v>
      </c>
      <c r="AJ78" t="s">
        <v>179</v>
      </c>
      <c r="AK78" t="s">
        <v>180</v>
      </c>
      <c r="AL78" t="s">
        <v>181</v>
      </c>
      <c r="AM78" t="s">
        <v>182</v>
      </c>
      <c r="AN78" t="s">
        <v>183</v>
      </c>
      <c r="AO78" t="s">
        <v>184</v>
      </c>
    </row>
    <row r="79" spans="1:41" ht="15.75" outlineLevel="1" x14ac:dyDescent="0.25">
      <c r="A79" s="76">
        <f t="shared" ca="1" si="47"/>
        <v>0</v>
      </c>
      <c r="B79" s="85" t="s">
        <v>31</v>
      </c>
      <c r="C79" s="354">
        <f ca="1">INDIRECT($V79&amp;"!"&amp;X79)</f>
        <v>0</v>
      </c>
      <c r="D79" s="78">
        <f t="shared" ca="1" si="44"/>
        <v>0</v>
      </c>
      <c r="E79" s="79">
        <f t="shared" ca="1" si="45"/>
        <v>0</v>
      </c>
      <c r="F79" s="343">
        <f t="shared" ca="1" si="48"/>
        <v>0</v>
      </c>
      <c r="G79" s="343">
        <f t="shared" ca="1" si="46"/>
        <v>0</v>
      </c>
      <c r="H79" s="343">
        <f t="shared" ca="1" si="46"/>
        <v>0</v>
      </c>
      <c r="I79" s="343">
        <f t="shared" ca="1" si="46"/>
        <v>0</v>
      </c>
      <c r="J79" s="343">
        <f t="shared" ca="1" si="46"/>
        <v>0</v>
      </c>
      <c r="K79" s="343">
        <f t="shared" ca="1" si="46"/>
        <v>0</v>
      </c>
      <c r="L79" s="343">
        <f t="shared" ca="1" si="46"/>
        <v>0</v>
      </c>
      <c r="M79" s="343">
        <f t="shared" ca="1" si="46"/>
        <v>0</v>
      </c>
      <c r="N79" s="343">
        <f t="shared" ca="1" si="46"/>
        <v>0</v>
      </c>
      <c r="O79" s="343">
        <f t="shared" ca="1" si="46"/>
        <v>0</v>
      </c>
      <c r="P79" s="343">
        <f t="shared" ca="1" si="46"/>
        <v>0</v>
      </c>
      <c r="Q79" s="343">
        <f t="shared" ca="1" si="46"/>
        <v>0</v>
      </c>
      <c r="R79" s="343">
        <f t="shared" ca="1" si="46"/>
        <v>0</v>
      </c>
      <c r="S79" s="343">
        <f t="shared" ca="1" si="46"/>
        <v>0</v>
      </c>
      <c r="T79" s="343">
        <f t="shared" ca="1" si="46"/>
        <v>0</v>
      </c>
      <c r="V79" t="str">
        <f t="shared" si="49"/>
        <v>Name_7</v>
      </c>
      <c r="W79" t="s">
        <v>77</v>
      </c>
      <c r="X79" t="s">
        <v>185</v>
      </c>
      <c r="Y79" s="54" t="s">
        <v>186</v>
      </c>
      <c r="Z79" s="54" t="s">
        <v>187</v>
      </c>
      <c r="AA79" t="s">
        <v>188</v>
      </c>
      <c r="AB79" t="s">
        <v>189</v>
      </c>
      <c r="AC79" t="s">
        <v>190</v>
      </c>
      <c r="AD79" t="s">
        <v>191</v>
      </c>
      <c r="AE79" t="s">
        <v>192</v>
      </c>
      <c r="AF79" t="s">
        <v>193</v>
      </c>
      <c r="AG79" t="s">
        <v>194</v>
      </c>
      <c r="AH79" t="s">
        <v>195</v>
      </c>
      <c r="AI79" t="s">
        <v>196</v>
      </c>
      <c r="AJ79" t="s">
        <v>197</v>
      </c>
      <c r="AK79" t="s">
        <v>198</v>
      </c>
      <c r="AL79" t="s">
        <v>199</v>
      </c>
      <c r="AM79" t="s">
        <v>200</v>
      </c>
      <c r="AN79" t="s">
        <v>201</v>
      </c>
      <c r="AO79" t="s">
        <v>202</v>
      </c>
    </row>
    <row r="80" spans="1:41" ht="15.75" outlineLevel="1" x14ac:dyDescent="0.25">
      <c r="A80" s="76">
        <f t="shared" ca="1" si="47"/>
        <v>0</v>
      </c>
      <c r="B80" s="85" t="s">
        <v>203</v>
      </c>
      <c r="C80" s="355"/>
      <c r="D80" s="78">
        <f t="shared" ca="1" si="44"/>
        <v>0</v>
      </c>
      <c r="E80" s="79">
        <f t="shared" ca="1" si="45"/>
        <v>0</v>
      </c>
      <c r="F80" s="343">
        <f t="shared" ca="1" si="48"/>
        <v>0</v>
      </c>
      <c r="G80" s="343">
        <f t="shared" ca="1" si="46"/>
        <v>0</v>
      </c>
      <c r="H80" s="343">
        <f t="shared" ca="1" si="46"/>
        <v>0</v>
      </c>
      <c r="I80" s="343">
        <f t="shared" ca="1" si="46"/>
        <v>0</v>
      </c>
      <c r="J80" s="343">
        <f t="shared" ca="1" si="46"/>
        <v>0</v>
      </c>
      <c r="K80" s="343">
        <f t="shared" ca="1" si="46"/>
        <v>0</v>
      </c>
      <c r="L80" s="343">
        <f t="shared" ca="1" si="46"/>
        <v>0</v>
      </c>
      <c r="M80" s="343">
        <f t="shared" ca="1" si="46"/>
        <v>0</v>
      </c>
      <c r="N80" s="343">
        <f t="shared" ca="1" si="46"/>
        <v>0</v>
      </c>
      <c r="O80" s="343">
        <f t="shared" ca="1" si="46"/>
        <v>0</v>
      </c>
      <c r="P80" s="343">
        <f t="shared" ca="1" si="46"/>
        <v>0</v>
      </c>
      <c r="Q80" s="343">
        <f t="shared" ca="1" si="46"/>
        <v>0</v>
      </c>
      <c r="R80" s="343">
        <f t="shared" ca="1" si="46"/>
        <v>0</v>
      </c>
      <c r="S80" s="343">
        <f t="shared" ca="1" si="46"/>
        <v>0</v>
      </c>
      <c r="T80" s="343">
        <f t="shared" ca="1" si="46"/>
        <v>0</v>
      </c>
      <c r="V80" t="str">
        <f t="shared" si="49"/>
        <v>Name_7</v>
      </c>
      <c r="W80" t="s">
        <v>77</v>
      </c>
      <c r="Y80" s="54" t="s">
        <v>204</v>
      </c>
      <c r="Z80" s="54" t="s">
        <v>205</v>
      </c>
      <c r="AA80" t="s">
        <v>206</v>
      </c>
      <c r="AB80" t="s">
        <v>207</v>
      </c>
      <c r="AC80" t="s">
        <v>208</v>
      </c>
      <c r="AD80" t="s">
        <v>209</v>
      </c>
      <c r="AE80" t="s">
        <v>210</v>
      </c>
      <c r="AF80" t="s">
        <v>211</v>
      </c>
      <c r="AG80" t="s">
        <v>212</v>
      </c>
      <c r="AH80" t="s">
        <v>213</v>
      </c>
      <c r="AI80" t="s">
        <v>214</v>
      </c>
      <c r="AJ80" t="s">
        <v>215</v>
      </c>
      <c r="AK80" t="s">
        <v>216</v>
      </c>
      <c r="AL80" t="s">
        <v>217</v>
      </c>
      <c r="AM80" t="s">
        <v>218</v>
      </c>
      <c r="AN80" t="s">
        <v>219</v>
      </c>
      <c r="AO80" t="s">
        <v>220</v>
      </c>
    </row>
    <row r="81" spans="1:41" ht="15.75" outlineLevel="1" x14ac:dyDescent="0.25">
      <c r="A81" s="76">
        <f t="shared" ca="1" si="47"/>
        <v>0</v>
      </c>
      <c r="B81" s="86" t="s">
        <v>32</v>
      </c>
      <c r="C81" s="87">
        <f ca="1">INDIRECT($V81&amp;"!"&amp;X81)</f>
        <v>0</v>
      </c>
      <c r="D81" s="78">
        <f t="shared" ca="1" si="44"/>
        <v>0</v>
      </c>
      <c r="E81" s="79">
        <f t="shared" ca="1" si="45"/>
        <v>0</v>
      </c>
      <c r="F81" s="343">
        <f t="shared" ca="1" si="48"/>
        <v>0</v>
      </c>
      <c r="G81" s="343">
        <f t="shared" ca="1" si="46"/>
        <v>0</v>
      </c>
      <c r="H81" s="343">
        <f t="shared" ca="1" si="46"/>
        <v>0</v>
      </c>
      <c r="I81" s="343">
        <f t="shared" ca="1" si="46"/>
        <v>0</v>
      </c>
      <c r="J81" s="343">
        <f t="shared" ca="1" si="46"/>
        <v>0</v>
      </c>
      <c r="K81" s="343">
        <f t="shared" ca="1" si="46"/>
        <v>0</v>
      </c>
      <c r="L81" s="343">
        <f t="shared" ca="1" si="46"/>
        <v>0</v>
      </c>
      <c r="M81" s="343">
        <f t="shared" ca="1" si="46"/>
        <v>0</v>
      </c>
      <c r="N81" s="343">
        <f t="shared" ca="1" si="46"/>
        <v>0</v>
      </c>
      <c r="O81" s="343">
        <f t="shared" ca="1" si="46"/>
        <v>0</v>
      </c>
      <c r="P81" s="343">
        <f t="shared" ca="1" si="46"/>
        <v>0</v>
      </c>
      <c r="Q81" s="343">
        <f t="shared" ca="1" si="46"/>
        <v>0</v>
      </c>
      <c r="R81" s="343">
        <f t="shared" ca="1" si="46"/>
        <v>0</v>
      </c>
      <c r="S81" s="343">
        <f t="shared" ca="1" si="46"/>
        <v>0</v>
      </c>
      <c r="T81" s="343">
        <f t="shared" ca="1" si="46"/>
        <v>0</v>
      </c>
      <c r="V81" t="str">
        <f t="shared" si="49"/>
        <v>Name_7</v>
      </c>
      <c r="W81" t="s">
        <v>77</v>
      </c>
      <c r="X81" t="s">
        <v>221</v>
      </c>
      <c r="Y81" s="54" t="s">
        <v>222</v>
      </c>
      <c r="Z81" s="54" t="s">
        <v>223</v>
      </c>
      <c r="AA81" t="s">
        <v>224</v>
      </c>
      <c r="AB81" t="s">
        <v>225</v>
      </c>
      <c r="AC81" t="s">
        <v>226</v>
      </c>
      <c r="AD81" t="s">
        <v>227</v>
      </c>
      <c r="AE81" t="s">
        <v>228</v>
      </c>
      <c r="AF81" t="s">
        <v>229</v>
      </c>
      <c r="AG81" t="s">
        <v>230</v>
      </c>
      <c r="AH81" t="s">
        <v>231</v>
      </c>
      <c r="AI81" t="s">
        <v>232</v>
      </c>
      <c r="AJ81" t="s">
        <v>233</v>
      </c>
      <c r="AK81" t="s">
        <v>234</v>
      </c>
      <c r="AL81" t="s">
        <v>235</v>
      </c>
      <c r="AM81" t="s">
        <v>236</v>
      </c>
      <c r="AN81" t="s">
        <v>237</v>
      </c>
      <c r="AO81" t="s">
        <v>238</v>
      </c>
    </row>
    <row r="82" spans="1:41" s="88" customFormat="1" ht="15.75" outlineLevel="1" x14ac:dyDescent="0.25">
      <c r="A82" s="76">
        <f t="shared" ca="1" si="47"/>
        <v>0</v>
      </c>
      <c r="B82" s="89" t="s">
        <v>56</v>
      </c>
      <c r="C82" s="90">
        <f ca="1">SUM(C73:C81)</f>
        <v>0</v>
      </c>
      <c r="D82" s="91">
        <f ca="1">SUM(D73:D81)</f>
        <v>0</v>
      </c>
      <c r="E82" s="92">
        <f ca="1">SUM(E73:E81)</f>
        <v>0</v>
      </c>
      <c r="F82" s="92">
        <f t="shared" ref="F82:T82" ca="1" si="50">SUM(F73:F81)</f>
        <v>0</v>
      </c>
      <c r="G82" s="92">
        <f t="shared" ca="1" si="50"/>
        <v>0</v>
      </c>
      <c r="H82" s="92">
        <f t="shared" ca="1" si="50"/>
        <v>0</v>
      </c>
      <c r="I82" s="92">
        <f t="shared" ca="1" si="50"/>
        <v>0</v>
      </c>
      <c r="J82" s="92">
        <f t="shared" ca="1" si="50"/>
        <v>0</v>
      </c>
      <c r="K82" s="92">
        <f t="shared" ca="1" si="50"/>
        <v>0</v>
      </c>
      <c r="L82" s="92">
        <f t="shared" ca="1" si="50"/>
        <v>0</v>
      </c>
      <c r="M82" s="92">
        <f t="shared" ca="1" si="50"/>
        <v>0</v>
      </c>
      <c r="N82" s="92">
        <f t="shared" ca="1" si="50"/>
        <v>0</v>
      </c>
      <c r="O82" s="92">
        <f t="shared" ca="1" si="50"/>
        <v>0</v>
      </c>
      <c r="P82" s="92">
        <f t="shared" ca="1" si="50"/>
        <v>0</v>
      </c>
      <c r="Q82" s="92">
        <f t="shared" ca="1" si="50"/>
        <v>0</v>
      </c>
      <c r="R82" s="92">
        <f t="shared" ca="1" si="50"/>
        <v>0</v>
      </c>
      <c r="S82" s="92">
        <f t="shared" ca="1" si="50"/>
        <v>0</v>
      </c>
      <c r="T82" s="92">
        <f t="shared" ca="1" si="50"/>
        <v>0</v>
      </c>
      <c r="Y82" s="93"/>
      <c r="Z82" s="93"/>
    </row>
    <row r="83" spans="1:41" ht="15.75" x14ac:dyDescent="0.25">
      <c r="A83" s="71" t="s">
        <v>441</v>
      </c>
      <c r="B83" s="74"/>
      <c r="C83" s="94"/>
      <c r="D83" s="74"/>
      <c r="E83" s="74"/>
      <c r="F83" s="74"/>
      <c r="G83" s="74"/>
      <c r="H83" s="74"/>
      <c r="I83" s="74"/>
      <c r="J83" s="74"/>
      <c r="K83" s="74"/>
      <c r="L83" s="74"/>
      <c r="M83" s="74"/>
      <c r="N83" s="74"/>
      <c r="O83" s="74"/>
      <c r="P83" s="74"/>
      <c r="Q83" s="74"/>
      <c r="R83" s="74"/>
      <c r="S83" s="74"/>
      <c r="T83" s="75"/>
    </row>
    <row r="84" spans="1:41" ht="15.75" outlineLevel="1" x14ac:dyDescent="0.25">
      <c r="A84" s="76">
        <f ca="1">INDIRECT($V84&amp;"!"&amp;W84)</f>
        <v>0</v>
      </c>
      <c r="B84" s="77" t="s">
        <v>28</v>
      </c>
      <c r="C84" s="354">
        <f ca="1">INDIRECT($V84&amp;"!"&amp;X84)</f>
        <v>0</v>
      </c>
      <c r="D84" s="78">
        <f t="shared" ref="D84:D92" ca="1" si="51">INDIRECT($V84&amp;"!"&amp;Y84)</f>
        <v>0</v>
      </c>
      <c r="E84" s="79">
        <f t="shared" ref="E84:E92" ca="1" si="52">SUM(F84:T84)</f>
        <v>0</v>
      </c>
      <c r="F84" s="343">
        <f ca="1">ROUND(INDIRECT($V84&amp;"!"&amp;AA84)/215*12,2)</f>
        <v>0</v>
      </c>
      <c r="G84" s="343">
        <f t="shared" ref="G84:T92" ca="1" si="53">ROUND(INDIRECT($V84&amp;"!"&amp;AB84)/215*12,2)</f>
        <v>0</v>
      </c>
      <c r="H84" s="343">
        <f t="shared" ca="1" si="53"/>
        <v>0</v>
      </c>
      <c r="I84" s="343">
        <f t="shared" ca="1" si="53"/>
        <v>0</v>
      </c>
      <c r="J84" s="343">
        <f t="shared" ca="1" si="53"/>
        <v>0</v>
      </c>
      <c r="K84" s="343">
        <f t="shared" ca="1" si="53"/>
        <v>0</v>
      </c>
      <c r="L84" s="343">
        <f t="shared" ca="1" si="53"/>
        <v>0</v>
      </c>
      <c r="M84" s="343">
        <f t="shared" ca="1" si="53"/>
        <v>0</v>
      </c>
      <c r="N84" s="343">
        <f t="shared" ca="1" si="53"/>
        <v>0</v>
      </c>
      <c r="O84" s="343">
        <f t="shared" ca="1" si="53"/>
        <v>0</v>
      </c>
      <c r="P84" s="343">
        <f t="shared" ca="1" si="53"/>
        <v>0</v>
      </c>
      <c r="Q84" s="343">
        <f t="shared" ca="1" si="53"/>
        <v>0</v>
      </c>
      <c r="R84" s="343">
        <f t="shared" ca="1" si="53"/>
        <v>0</v>
      </c>
      <c r="S84" s="343">
        <f t="shared" ca="1" si="53"/>
        <v>0</v>
      </c>
      <c r="T84" s="343">
        <f t="shared" ca="1" si="53"/>
        <v>0</v>
      </c>
      <c r="V84" t="str">
        <f>A83</f>
        <v>Name_8</v>
      </c>
      <c r="W84" t="s">
        <v>77</v>
      </c>
      <c r="X84" t="s">
        <v>78</v>
      </c>
      <c r="Y84" s="54" t="s">
        <v>79</v>
      </c>
      <c r="Z84" s="54" t="s">
        <v>80</v>
      </c>
      <c r="AA84" t="s">
        <v>32</v>
      </c>
      <c r="AB84" t="s">
        <v>81</v>
      </c>
      <c r="AC84" t="s">
        <v>82</v>
      </c>
      <c r="AD84" t="s">
        <v>83</v>
      </c>
      <c r="AE84" t="s">
        <v>84</v>
      </c>
      <c r="AF84" t="s">
        <v>85</v>
      </c>
      <c r="AG84" t="s">
        <v>86</v>
      </c>
      <c r="AH84" t="s">
        <v>87</v>
      </c>
      <c r="AI84" t="s">
        <v>88</v>
      </c>
      <c r="AJ84" t="s">
        <v>89</v>
      </c>
      <c r="AK84" t="s">
        <v>90</v>
      </c>
      <c r="AL84" t="s">
        <v>91</v>
      </c>
      <c r="AM84" t="s">
        <v>92</v>
      </c>
      <c r="AN84" t="s">
        <v>93</v>
      </c>
      <c r="AO84" t="s">
        <v>94</v>
      </c>
    </row>
    <row r="85" spans="1:41" ht="15.75" outlineLevel="1" x14ac:dyDescent="0.25">
      <c r="A85" s="76">
        <f t="shared" ref="A85:A93" ca="1" si="54">INDIRECT($V84&amp;"!"&amp;W84)</f>
        <v>0</v>
      </c>
      <c r="B85" s="80" t="s">
        <v>95</v>
      </c>
      <c r="C85" s="355"/>
      <c r="D85" s="78">
        <f t="shared" ca="1" si="51"/>
        <v>0</v>
      </c>
      <c r="E85" s="79">
        <f t="shared" ca="1" si="52"/>
        <v>0</v>
      </c>
      <c r="F85" s="343">
        <f t="shared" ref="F85:F92" ca="1" si="55">ROUND(INDIRECT($V85&amp;"!"&amp;AA85)/215*12,2)</f>
        <v>0</v>
      </c>
      <c r="G85" s="343">
        <f t="shared" ca="1" si="53"/>
        <v>0</v>
      </c>
      <c r="H85" s="343">
        <f t="shared" ca="1" si="53"/>
        <v>0</v>
      </c>
      <c r="I85" s="343">
        <f t="shared" ca="1" si="53"/>
        <v>0</v>
      </c>
      <c r="J85" s="343">
        <f t="shared" ca="1" si="53"/>
        <v>0</v>
      </c>
      <c r="K85" s="343">
        <f t="shared" ca="1" si="53"/>
        <v>0</v>
      </c>
      <c r="L85" s="343">
        <f t="shared" ca="1" si="53"/>
        <v>0</v>
      </c>
      <c r="M85" s="343">
        <f t="shared" ca="1" si="53"/>
        <v>0</v>
      </c>
      <c r="N85" s="343">
        <f t="shared" ca="1" si="53"/>
        <v>0</v>
      </c>
      <c r="O85" s="343">
        <f t="shared" ca="1" si="53"/>
        <v>0</v>
      </c>
      <c r="P85" s="343">
        <f t="shared" ca="1" si="53"/>
        <v>0</v>
      </c>
      <c r="Q85" s="343">
        <f t="shared" ca="1" si="53"/>
        <v>0</v>
      </c>
      <c r="R85" s="343">
        <f t="shared" ca="1" si="53"/>
        <v>0</v>
      </c>
      <c r="S85" s="343">
        <f t="shared" ca="1" si="53"/>
        <v>0</v>
      </c>
      <c r="T85" s="343">
        <f t="shared" ca="1" si="53"/>
        <v>0</v>
      </c>
      <c r="V85" t="str">
        <f t="shared" ref="V85:V92" si="56">V84</f>
        <v>Name_8</v>
      </c>
      <c r="W85" t="s">
        <v>77</v>
      </c>
      <c r="Y85" s="54" t="s">
        <v>96</v>
      </c>
      <c r="Z85" s="54" t="s">
        <v>97</v>
      </c>
      <c r="AA85" t="s">
        <v>98</v>
      </c>
      <c r="AB85" t="s">
        <v>99</v>
      </c>
      <c r="AC85" t="s">
        <v>100</v>
      </c>
      <c r="AD85" t="s">
        <v>101</v>
      </c>
      <c r="AE85" t="s">
        <v>102</v>
      </c>
      <c r="AF85" t="s">
        <v>103</v>
      </c>
      <c r="AG85" t="s">
        <v>104</v>
      </c>
      <c r="AH85" t="s">
        <v>105</v>
      </c>
      <c r="AI85" t="s">
        <v>106</v>
      </c>
      <c r="AJ85" t="s">
        <v>107</v>
      </c>
      <c r="AK85" t="s">
        <v>108</v>
      </c>
      <c r="AL85" t="s">
        <v>109</v>
      </c>
      <c r="AM85" t="s">
        <v>110</v>
      </c>
      <c r="AN85" t="s">
        <v>111</v>
      </c>
      <c r="AO85" t="s">
        <v>112</v>
      </c>
    </row>
    <row r="86" spans="1:41" ht="15.75" outlineLevel="1" x14ac:dyDescent="0.25">
      <c r="A86" s="76">
        <f t="shared" ca="1" si="54"/>
        <v>0</v>
      </c>
      <c r="B86" s="81" t="s">
        <v>29</v>
      </c>
      <c r="C86" s="354">
        <f ca="1">INDIRECT($V86&amp;"!"&amp;X86)</f>
        <v>0</v>
      </c>
      <c r="D86" s="78">
        <f t="shared" ca="1" si="51"/>
        <v>0</v>
      </c>
      <c r="E86" s="79">
        <f t="shared" ca="1" si="52"/>
        <v>0</v>
      </c>
      <c r="F86" s="343">
        <f t="shared" ca="1" si="55"/>
        <v>0</v>
      </c>
      <c r="G86" s="343">
        <f t="shared" ca="1" si="53"/>
        <v>0</v>
      </c>
      <c r="H86" s="343">
        <f t="shared" ca="1" si="53"/>
        <v>0</v>
      </c>
      <c r="I86" s="343">
        <f t="shared" ca="1" si="53"/>
        <v>0</v>
      </c>
      <c r="J86" s="343">
        <f t="shared" ca="1" si="53"/>
        <v>0</v>
      </c>
      <c r="K86" s="343">
        <f t="shared" ca="1" si="53"/>
        <v>0</v>
      </c>
      <c r="L86" s="343">
        <f t="shared" ca="1" si="53"/>
        <v>0</v>
      </c>
      <c r="M86" s="343">
        <f t="shared" ca="1" si="53"/>
        <v>0</v>
      </c>
      <c r="N86" s="343">
        <f t="shared" ca="1" si="53"/>
        <v>0</v>
      </c>
      <c r="O86" s="343">
        <f t="shared" ca="1" si="53"/>
        <v>0</v>
      </c>
      <c r="P86" s="343">
        <f t="shared" ca="1" si="53"/>
        <v>0</v>
      </c>
      <c r="Q86" s="343">
        <f t="shared" ca="1" si="53"/>
        <v>0</v>
      </c>
      <c r="R86" s="343">
        <f t="shared" ca="1" si="53"/>
        <v>0</v>
      </c>
      <c r="S86" s="343">
        <f t="shared" ca="1" si="53"/>
        <v>0</v>
      </c>
      <c r="T86" s="343">
        <f t="shared" ca="1" si="53"/>
        <v>0</v>
      </c>
      <c r="V86" t="str">
        <f t="shared" si="56"/>
        <v>Name_8</v>
      </c>
      <c r="W86" t="s">
        <v>77</v>
      </c>
      <c r="X86" t="s">
        <v>113</v>
      </c>
      <c r="Y86" s="54" t="s">
        <v>114</v>
      </c>
      <c r="Z86" s="54" t="s">
        <v>115</v>
      </c>
      <c r="AA86" t="s">
        <v>116</v>
      </c>
      <c r="AB86" t="s">
        <v>117</v>
      </c>
      <c r="AC86" t="s">
        <v>118</v>
      </c>
      <c r="AD86" t="s">
        <v>119</v>
      </c>
      <c r="AE86" t="s">
        <v>120</v>
      </c>
      <c r="AF86" t="s">
        <v>121</v>
      </c>
      <c r="AG86" t="s">
        <v>122</v>
      </c>
      <c r="AH86" t="s">
        <v>123</v>
      </c>
      <c r="AI86" t="s">
        <v>124</v>
      </c>
      <c r="AJ86" t="s">
        <v>125</v>
      </c>
      <c r="AK86" t="s">
        <v>126</v>
      </c>
      <c r="AL86" t="s">
        <v>127</v>
      </c>
      <c r="AM86" t="s">
        <v>128</v>
      </c>
      <c r="AN86" t="s">
        <v>129</v>
      </c>
      <c r="AO86" t="s">
        <v>130</v>
      </c>
    </row>
    <row r="87" spans="1:41" ht="15.75" outlineLevel="1" x14ac:dyDescent="0.25">
      <c r="A87" s="76">
        <f t="shared" ca="1" si="54"/>
        <v>0</v>
      </c>
      <c r="B87" s="82" t="s">
        <v>131</v>
      </c>
      <c r="C87" s="355"/>
      <c r="D87" s="78">
        <f t="shared" ca="1" si="51"/>
        <v>0</v>
      </c>
      <c r="E87" s="79">
        <f t="shared" ca="1" si="52"/>
        <v>0</v>
      </c>
      <c r="F87" s="343">
        <f t="shared" ca="1" si="55"/>
        <v>0</v>
      </c>
      <c r="G87" s="343">
        <f t="shared" ca="1" si="53"/>
        <v>0</v>
      </c>
      <c r="H87" s="343">
        <f t="shared" ca="1" si="53"/>
        <v>0</v>
      </c>
      <c r="I87" s="343">
        <f t="shared" ca="1" si="53"/>
        <v>0</v>
      </c>
      <c r="J87" s="343">
        <f t="shared" ca="1" si="53"/>
        <v>0</v>
      </c>
      <c r="K87" s="343">
        <f t="shared" ca="1" si="53"/>
        <v>0</v>
      </c>
      <c r="L87" s="343">
        <f t="shared" ca="1" si="53"/>
        <v>0</v>
      </c>
      <c r="M87" s="343">
        <f t="shared" ca="1" si="53"/>
        <v>0</v>
      </c>
      <c r="N87" s="343">
        <f t="shared" ca="1" si="53"/>
        <v>0</v>
      </c>
      <c r="O87" s="343">
        <f t="shared" ca="1" si="53"/>
        <v>0</v>
      </c>
      <c r="P87" s="343">
        <f t="shared" ca="1" si="53"/>
        <v>0</v>
      </c>
      <c r="Q87" s="343">
        <f t="shared" ca="1" si="53"/>
        <v>0</v>
      </c>
      <c r="R87" s="343">
        <f t="shared" ca="1" si="53"/>
        <v>0</v>
      </c>
      <c r="S87" s="343">
        <f t="shared" ca="1" si="53"/>
        <v>0</v>
      </c>
      <c r="T87" s="343">
        <f t="shared" ca="1" si="53"/>
        <v>0</v>
      </c>
      <c r="V87" t="str">
        <f t="shared" si="56"/>
        <v>Name_8</v>
      </c>
      <c r="W87" t="s">
        <v>77</v>
      </c>
      <c r="Y87" s="54" t="s">
        <v>132</v>
      </c>
      <c r="Z87" s="54" t="s">
        <v>133</v>
      </c>
      <c r="AA87" t="s">
        <v>134</v>
      </c>
      <c r="AB87" t="s">
        <v>135</v>
      </c>
      <c r="AC87" t="s">
        <v>136</v>
      </c>
      <c r="AD87" t="s">
        <v>137</v>
      </c>
      <c r="AE87" t="s">
        <v>138</v>
      </c>
      <c r="AF87" t="s">
        <v>139</v>
      </c>
      <c r="AG87" t="s">
        <v>140</v>
      </c>
      <c r="AH87" t="s">
        <v>141</v>
      </c>
      <c r="AI87" t="s">
        <v>142</v>
      </c>
      <c r="AJ87" t="s">
        <v>143</v>
      </c>
      <c r="AK87" t="s">
        <v>144</v>
      </c>
      <c r="AL87" t="s">
        <v>145</v>
      </c>
      <c r="AM87" t="s">
        <v>146</v>
      </c>
      <c r="AN87" t="s">
        <v>147</v>
      </c>
      <c r="AO87" t="s">
        <v>148</v>
      </c>
    </row>
    <row r="88" spans="1:41" ht="15.75" outlineLevel="1" x14ac:dyDescent="0.25">
      <c r="A88" s="76">
        <f t="shared" ca="1" si="54"/>
        <v>0</v>
      </c>
      <c r="B88" s="83" t="s">
        <v>30</v>
      </c>
      <c r="C88" s="354">
        <f ca="1">INDIRECT($V88&amp;"!"&amp;X88)</f>
        <v>0</v>
      </c>
      <c r="D88" s="78">
        <f t="shared" ca="1" si="51"/>
        <v>0</v>
      </c>
      <c r="E88" s="79">
        <f t="shared" ca="1" si="52"/>
        <v>0</v>
      </c>
      <c r="F88" s="343">
        <f t="shared" ca="1" si="55"/>
        <v>0</v>
      </c>
      <c r="G88" s="343">
        <f t="shared" ca="1" si="53"/>
        <v>0</v>
      </c>
      <c r="H88" s="343">
        <f t="shared" ca="1" si="53"/>
        <v>0</v>
      </c>
      <c r="I88" s="343">
        <f t="shared" ca="1" si="53"/>
        <v>0</v>
      </c>
      <c r="J88" s="343">
        <f t="shared" ca="1" si="53"/>
        <v>0</v>
      </c>
      <c r="K88" s="343">
        <f t="shared" ca="1" si="53"/>
        <v>0</v>
      </c>
      <c r="L88" s="343">
        <f t="shared" ca="1" si="53"/>
        <v>0</v>
      </c>
      <c r="M88" s="343">
        <f t="shared" ca="1" si="53"/>
        <v>0</v>
      </c>
      <c r="N88" s="343">
        <f t="shared" ca="1" si="53"/>
        <v>0</v>
      </c>
      <c r="O88" s="343">
        <f t="shared" ca="1" si="53"/>
        <v>0</v>
      </c>
      <c r="P88" s="343">
        <f t="shared" ca="1" si="53"/>
        <v>0</v>
      </c>
      <c r="Q88" s="343">
        <f t="shared" ca="1" si="53"/>
        <v>0</v>
      </c>
      <c r="R88" s="343">
        <f t="shared" ca="1" si="53"/>
        <v>0</v>
      </c>
      <c r="S88" s="343">
        <f t="shared" ca="1" si="53"/>
        <v>0</v>
      </c>
      <c r="T88" s="343">
        <f t="shared" ca="1" si="53"/>
        <v>0</v>
      </c>
      <c r="V88" t="str">
        <f t="shared" si="56"/>
        <v>Name_8</v>
      </c>
      <c r="W88" t="s">
        <v>77</v>
      </c>
      <c r="X88" t="s">
        <v>149</v>
      </c>
      <c r="Y88" s="54" t="s">
        <v>150</v>
      </c>
      <c r="Z88" s="54" t="s">
        <v>151</v>
      </c>
      <c r="AA88" t="s">
        <v>152</v>
      </c>
      <c r="AB88" t="s">
        <v>153</v>
      </c>
      <c r="AC88" t="s">
        <v>154</v>
      </c>
      <c r="AD88" t="s">
        <v>155</v>
      </c>
      <c r="AE88" t="s">
        <v>156</v>
      </c>
      <c r="AF88" t="s">
        <v>157</v>
      </c>
      <c r="AG88" t="s">
        <v>158</v>
      </c>
      <c r="AH88" t="s">
        <v>159</v>
      </c>
      <c r="AI88" t="s">
        <v>160</v>
      </c>
      <c r="AJ88" t="s">
        <v>161</v>
      </c>
      <c r="AK88" t="s">
        <v>162</v>
      </c>
      <c r="AL88" t="s">
        <v>163</v>
      </c>
      <c r="AM88" t="s">
        <v>164</v>
      </c>
      <c r="AN88" t="s">
        <v>165</v>
      </c>
      <c r="AO88" t="s">
        <v>166</v>
      </c>
    </row>
    <row r="89" spans="1:41" ht="15.75" outlineLevel="1" x14ac:dyDescent="0.25">
      <c r="A89" s="76">
        <f t="shared" ca="1" si="54"/>
        <v>0</v>
      </c>
      <c r="B89" s="84" t="s">
        <v>167</v>
      </c>
      <c r="C89" s="355"/>
      <c r="D89" s="78">
        <f t="shared" ca="1" si="51"/>
        <v>0</v>
      </c>
      <c r="E89" s="79">
        <f t="shared" ca="1" si="52"/>
        <v>0</v>
      </c>
      <c r="F89" s="343">
        <f t="shared" ca="1" si="55"/>
        <v>0</v>
      </c>
      <c r="G89" s="343">
        <f t="shared" ca="1" si="53"/>
        <v>0</v>
      </c>
      <c r="H89" s="343">
        <f t="shared" ca="1" si="53"/>
        <v>0</v>
      </c>
      <c r="I89" s="343">
        <f t="shared" ca="1" si="53"/>
        <v>0</v>
      </c>
      <c r="J89" s="343">
        <f t="shared" ca="1" si="53"/>
        <v>0</v>
      </c>
      <c r="K89" s="343">
        <f t="shared" ca="1" si="53"/>
        <v>0</v>
      </c>
      <c r="L89" s="343">
        <f t="shared" ca="1" si="53"/>
        <v>0</v>
      </c>
      <c r="M89" s="343">
        <f t="shared" ca="1" si="53"/>
        <v>0</v>
      </c>
      <c r="N89" s="343">
        <f t="shared" ca="1" si="53"/>
        <v>0</v>
      </c>
      <c r="O89" s="343">
        <f t="shared" ca="1" si="53"/>
        <v>0</v>
      </c>
      <c r="P89" s="343">
        <f t="shared" ca="1" si="53"/>
        <v>0</v>
      </c>
      <c r="Q89" s="343">
        <f t="shared" ca="1" si="53"/>
        <v>0</v>
      </c>
      <c r="R89" s="343">
        <f t="shared" ca="1" si="53"/>
        <v>0</v>
      </c>
      <c r="S89" s="343">
        <f t="shared" ca="1" si="53"/>
        <v>0</v>
      </c>
      <c r="T89" s="343">
        <f t="shared" ca="1" si="53"/>
        <v>0</v>
      </c>
      <c r="V89" t="str">
        <f t="shared" si="56"/>
        <v>Name_8</v>
      </c>
      <c r="W89" t="s">
        <v>77</v>
      </c>
      <c r="Y89" s="54" t="s">
        <v>168</v>
      </c>
      <c r="Z89" s="54" t="s">
        <v>169</v>
      </c>
      <c r="AA89" t="s">
        <v>170</v>
      </c>
      <c r="AB89" t="s">
        <v>171</v>
      </c>
      <c r="AC89" t="s">
        <v>172</v>
      </c>
      <c r="AD89" t="s">
        <v>173</v>
      </c>
      <c r="AE89" t="s">
        <v>174</v>
      </c>
      <c r="AF89" t="s">
        <v>175</v>
      </c>
      <c r="AG89" t="s">
        <v>176</v>
      </c>
      <c r="AH89" t="s">
        <v>177</v>
      </c>
      <c r="AI89" t="s">
        <v>178</v>
      </c>
      <c r="AJ89" t="s">
        <v>179</v>
      </c>
      <c r="AK89" t="s">
        <v>180</v>
      </c>
      <c r="AL89" t="s">
        <v>181</v>
      </c>
      <c r="AM89" t="s">
        <v>182</v>
      </c>
      <c r="AN89" t="s">
        <v>183</v>
      </c>
      <c r="AO89" t="s">
        <v>184</v>
      </c>
    </row>
    <row r="90" spans="1:41" ht="15.75" outlineLevel="1" x14ac:dyDescent="0.25">
      <c r="A90" s="76">
        <f t="shared" ca="1" si="54"/>
        <v>0</v>
      </c>
      <c r="B90" s="85" t="s">
        <v>31</v>
      </c>
      <c r="C90" s="354">
        <f ca="1">INDIRECT($V90&amp;"!"&amp;X90)</f>
        <v>0</v>
      </c>
      <c r="D90" s="78">
        <f t="shared" ca="1" si="51"/>
        <v>0</v>
      </c>
      <c r="E90" s="79">
        <f t="shared" ca="1" si="52"/>
        <v>0</v>
      </c>
      <c r="F90" s="343">
        <f t="shared" ca="1" si="55"/>
        <v>0</v>
      </c>
      <c r="G90" s="343">
        <f t="shared" ca="1" si="53"/>
        <v>0</v>
      </c>
      <c r="H90" s="343">
        <f t="shared" ca="1" si="53"/>
        <v>0</v>
      </c>
      <c r="I90" s="343">
        <f t="shared" ca="1" si="53"/>
        <v>0</v>
      </c>
      <c r="J90" s="343">
        <f t="shared" ca="1" si="53"/>
        <v>0</v>
      </c>
      <c r="K90" s="343">
        <f t="shared" ca="1" si="53"/>
        <v>0</v>
      </c>
      <c r="L90" s="343">
        <f t="shared" ca="1" si="53"/>
        <v>0</v>
      </c>
      <c r="M90" s="343">
        <f t="shared" ca="1" si="53"/>
        <v>0</v>
      </c>
      <c r="N90" s="343">
        <f t="shared" ca="1" si="53"/>
        <v>0</v>
      </c>
      <c r="O90" s="343">
        <f t="shared" ca="1" si="53"/>
        <v>0</v>
      </c>
      <c r="P90" s="343">
        <f t="shared" ca="1" si="53"/>
        <v>0</v>
      </c>
      <c r="Q90" s="343">
        <f t="shared" ca="1" si="53"/>
        <v>0</v>
      </c>
      <c r="R90" s="343">
        <f t="shared" ca="1" si="53"/>
        <v>0</v>
      </c>
      <c r="S90" s="343">
        <f t="shared" ca="1" si="53"/>
        <v>0</v>
      </c>
      <c r="T90" s="343">
        <f t="shared" ca="1" si="53"/>
        <v>0</v>
      </c>
      <c r="V90" t="str">
        <f t="shared" si="56"/>
        <v>Name_8</v>
      </c>
      <c r="W90" t="s">
        <v>77</v>
      </c>
      <c r="X90" t="s">
        <v>185</v>
      </c>
      <c r="Y90" s="54" t="s">
        <v>186</v>
      </c>
      <c r="Z90" s="54" t="s">
        <v>187</v>
      </c>
      <c r="AA90" t="s">
        <v>188</v>
      </c>
      <c r="AB90" t="s">
        <v>189</v>
      </c>
      <c r="AC90" t="s">
        <v>190</v>
      </c>
      <c r="AD90" t="s">
        <v>191</v>
      </c>
      <c r="AE90" t="s">
        <v>192</v>
      </c>
      <c r="AF90" t="s">
        <v>193</v>
      </c>
      <c r="AG90" t="s">
        <v>194</v>
      </c>
      <c r="AH90" t="s">
        <v>195</v>
      </c>
      <c r="AI90" t="s">
        <v>196</v>
      </c>
      <c r="AJ90" t="s">
        <v>197</v>
      </c>
      <c r="AK90" t="s">
        <v>198</v>
      </c>
      <c r="AL90" t="s">
        <v>199</v>
      </c>
      <c r="AM90" t="s">
        <v>200</v>
      </c>
      <c r="AN90" t="s">
        <v>201</v>
      </c>
      <c r="AO90" t="s">
        <v>202</v>
      </c>
    </row>
    <row r="91" spans="1:41" ht="15.75" outlineLevel="1" x14ac:dyDescent="0.25">
      <c r="A91" s="76">
        <f t="shared" ca="1" si="54"/>
        <v>0</v>
      </c>
      <c r="B91" s="85" t="s">
        <v>203</v>
      </c>
      <c r="C91" s="355"/>
      <c r="D91" s="78">
        <f t="shared" ca="1" si="51"/>
        <v>0</v>
      </c>
      <c r="E91" s="79">
        <f t="shared" ca="1" si="52"/>
        <v>0</v>
      </c>
      <c r="F91" s="343">
        <f t="shared" ca="1" si="55"/>
        <v>0</v>
      </c>
      <c r="G91" s="343">
        <f t="shared" ca="1" si="53"/>
        <v>0</v>
      </c>
      <c r="H91" s="343">
        <f t="shared" ca="1" si="53"/>
        <v>0</v>
      </c>
      <c r="I91" s="343">
        <f t="shared" ca="1" si="53"/>
        <v>0</v>
      </c>
      <c r="J91" s="343">
        <f t="shared" ca="1" si="53"/>
        <v>0</v>
      </c>
      <c r="K91" s="343">
        <f t="shared" ca="1" si="53"/>
        <v>0</v>
      </c>
      <c r="L91" s="343">
        <f t="shared" ca="1" si="53"/>
        <v>0</v>
      </c>
      <c r="M91" s="343">
        <f t="shared" ca="1" si="53"/>
        <v>0</v>
      </c>
      <c r="N91" s="343">
        <f t="shared" ca="1" si="53"/>
        <v>0</v>
      </c>
      <c r="O91" s="343">
        <f t="shared" ca="1" si="53"/>
        <v>0</v>
      </c>
      <c r="P91" s="343">
        <f t="shared" ca="1" si="53"/>
        <v>0</v>
      </c>
      <c r="Q91" s="343">
        <f t="shared" ca="1" si="53"/>
        <v>0</v>
      </c>
      <c r="R91" s="343">
        <f t="shared" ca="1" si="53"/>
        <v>0</v>
      </c>
      <c r="S91" s="343">
        <f t="shared" ca="1" si="53"/>
        <v>0</v>
      </c>
      <c r="T91" s="343">
        <f t="shared" ca="1" si="53"/>
        <v>0</v>
      </c>
      <c r="V91" t="str">
        <f t="shared" si="56"/>
        <v>Name_8</v>
      </c>
      <c r="W91" t="s">
        <v>77</v>
      </c>
      <c r="Y91" s="54" t="s">
        <v>204</v>
      </c>
      <c r="Z91" s="54" t="s">
        <v>205</v>
      </c>
      <c r="AA91" t="s">
        <v>206</v>
      </c>
      <c r="AB91" t="s">
        <v>207</v>
      </c>
      <c r="AC91" t="s">
        <v>208</v>
      </c>
      <c r="AD91" t="s">
        <v>209</v>
      </c>
      <c r="AE91" t="s">
        <v>210</v>
      </c>
      <c r="AF91" t="s">
        <v>211</v>
      </c>
      <c r="AG91" t="s">
        <v>212</v>
      </c>
      <c r="AH91" t="s">
        <v>213</v>
      </c>
      <c r="AI91" t="s">
        <v>214</v>
      </c>
      <c r="AJ91" t="s">
        <v>215</v>
      </c>
      <c r="AK91" t="s">
        <v>216</v>
      </c>
      <c r="AL91" t="s">
        <v>217</v>
      </c>
      <c r="AM91" t="s">
        <v>218</v>
      </c>
      <c r="AN91" t="s">
        <v>219</v>
      </c>
      <c r="AO91" t="s">
        <v>220</v>
      </c>
    </row>
    <row r="92" spans="1:41" ht="15.75" outlineLevel="1" x14ac:dyDescent="0.25">
      <c r="A92" s="76">
        <f t="shared" ca="1" si="54"/>
        <v>0</v>
      </c>
      <c r="B92" s="86" t="s">
        <v>32</v>
      </c>
      <c r="C92" s="87">
        <f ca="1">INDIRECT($V92&amp;"!"&amp;X92)</f>
        <v>0</v>
      </c>
      <c r="D92" s="78">
        <f t="shared" ca="1" si="51"/>
        <v>0</v>
      </c>
      <c r="E92" s="79">
        <f t="shared" ca="1" si="52"/>
        <v>0</v>
      </c>
      <c r="F92" s="343">
        <f t="shared" ca="1" si="55"/>
        <v>0</v>
      </c>
      <c r="G92" s="343">
        <f t="shared" ca="1" si="53"/>
        <v>0</v>
      </c>
      <c r="H92" s="343">
        <f t="shared" ca="1" si="53"/>
        <v>0</v>
      </c>
      <c r="I92" s="343">
        <f t="shared" ca="1" si="53"/>
        <v>0</v>
      </c>
      <c r="J92" s="343">
        <f t="shared" ca="1" si="53"/>
        <v>0</v>
      </c>
      <c r="K92" s="343">
        <f t="shared" ca="1" si="53"/>
        <v>0</v>
      </c>
      <c r="L92" s="343">
        <f t="shared" ca="1" si="53"/>
        <v>0</v>
      </c>
      <c r="M92" s="343">
        <f t="shared" ca="1" si="53"/>
        <v>0</v>
      </c>
      <c r="N92" s="343">
        <f t="shared" ca="1" si="53"/>
        <v>0</v>
      </c>
      <c r="O92" s="343">
        <f t="shared" ca="1" si="53"/>
        <v>0</v>
      </c>
      <c r="P92" s="343">
        <f t="shared" ca="1" si="53"/>
        <v>0</v>
      </c>
      <c r="Q92" s="343">
        <f t="shared" ca="1" si="53"/>
        <v>0</v>
      </c>
      <c r="R92" s="343">
        <f t="shared" ca="1" si="53"/>
        <v>0</v>
      </c>
      <c r="S92" s="343">
        <f t="shared" ca="1" si="53"/>
        <v>0</v>
      </c>
      <c r="T92" s="343">
        <f t="shared" ca="1" si="53"/>
        <v>0</v>
      </c>
      <c r="V92" t="str">
        <f t="shared" si="56"/>
        <v>Name_8</v>
      </c>
      <c r="W92" t="s">
        <v>77</v>
      </c>
      <c r="X92" t="s">
        <v>221</v>
      </c>
      <c r="Y92" s="54" t="s">
        <v>222</v>
      </c>
      <c r="Z92" s="54" t="s">
        <v>223</v>
      </c>
      <c r="AA92" t="s">
        <v>224</v>
      </c>
      <c r="AB92" t="s">
        <v>225</v>
      </c>
      <c r="AC92" t="s">
        <v>226</v>
      </c>
      <c r="AD92" t="s">
        <v>227</v>
      </c>
      <c r="AE92" t="s">
        <v>228</v>
      </c>
      <c r="AF92" t="s">
        <v>229</v>
      </c>
      <c r="AG92" t="s">
        <v>230</v>
      </c>
      <c r="AH92" t="s">
        <v>231</v>
      </c>
      <c r="AI92" t="s">
        <v>232</v>
      </c>
      <c r="AJ92" t="s">
        <v>233</v>
      </c>
      <c r="AK92" t="s">
        <v>234</v>
      </c>
      <c r="AL92" t="s">
        <v>235</v>
      </c>
      <c r="AM92" t="s">
        <v>236</v>
      </c>
      <c r="AN92" t="s">
        <v>237</v>
      </c>
      <c r="AO92" t="s">
        <v>238</v>
      </c>
    </row>
    <row r="93" spans="1:41" s="88" customFormat="1" ht="15.75" outlineLevel="1" x14ac:dyDescent="0.25">
      <c r="A93" s="76">
        <f t="shared" ca="1" si="54"/>
        <v>0</v>
      </c>
      <c r="B93" s="89" t="s">
        <v>56</v>
      </c>
      <c r="C93" s="90">
        <f ca="1">SUM(C84:C92)</f>
        <v>0</v>
      </c>
      <c r="D93" s="91">
        <f ca="1">SUM(D84:D92)</f>
        <v>0</v>
      </c>
      <c r="E93" s="92">
        <f ca="1">SUM(E84:E92)</f>
        <v>0</v>
      </c>
      <c r="F93" s="92">
        <f t="shared" ref="F93:T93" ca="1" si="57">SUM(F84:F92)</f>
        <v>0</v>
      </c>
      <c r="G93" s="92">
        <f t="shared" ca="1" si="57"/>
        <v>0</v>
      </c>
      <c r="H93" s="92">
        <f t="shared" ca="1" si="57"/>
        <v>0</v>
      </c>
      <c r="I93" s="92">
        <f t="shared" ca="1" si="57"/>
        <v>0</v>
      </c>
      <c r="J93" s="92">
        <f t="shared" ca="1" si="57"/>
        <v>0</v>
      </c>
      <c r="K93" s="92">
        <f t="shared" ca="1" si="57"/>
        <v>0</v>
      </c>
      <c r="L93" s="92">
        <f t="shared" ca="1" si="57"/>
        <v>0</v>
      </c>
      <c r="M93" s="92">
        <f t="shared" ca="1" si="57"/>
        <v>0</v>
      </c>
      <c r="N93" s="92">
        <f t="shared" ca="1" si="57"/>
        <v>0</v>
      </c>
      <c r="O93" s="92">
        <f t="shared" ca="1" si="57"/>
        <v>0</v>
      </c>
      <c r="P93" s="92">
        <f t="shared" ca="1" si="57"/>
        <v>0</v>
      </c>
      <c r="Q93" s="92">
        <f t="shared" ca="1" si="57"/>
        <v>0</v>
      </c>
      <c r="R93" s="92">
        <f t="shared" ca="1" si="57"/>
        <v>0</v>
      </c>
      <c r="S93" s="92">
        <f t="shared" ca="1" si="57"/>
        <v>0</v>
      </c>
      <c r="T93" s="92">
        <f t="shared" ca="1" si="57"/>
        <v>0</v>
      </c>
      <c r="Y93" s="93"/>
      <c r="Z93" s="93"/>
    </row>
    <row r="94" spans="1:41" ht="15.75" x14ac:dyDescent="0.25">
      <c r="A94" s="71" t="s">
        <v>442</v>
      </c>
      <c r="B94" s="74"/>
      <c r="C94" s="94"/>
      <c r="D94" s="74"/>
      <c r="E94" s="95"/>
      <c r="F94" s="74"/>
      <c r="G94" s="74"/>
      <c r="H94" s="74"/>
      <c r="I94" s="74"/>
      <c r="J94" s="74"/>
      <c r="K94" s="74"/>
      <c r="L94" s="74"/>
      <c r="M94" s="74"/>
      <c r="N94" s="74"/>
      <c r="O94" s="74"/>
      <c r="P94" s="74"/>
      <c r="Q94" s="74"/>
      <c r="R94" s="74"/>
      <c r="S94" s="74"/>
      <c r="T94" s="74"/>
    </row>
    <row r="95" spans="1:41" ht="15.75" outlineLevel="1" x14ac:dyDescent="0.25">
      <c r="A95" s="76">
        <f ca="1">INDIRECT($V95&amp;"!"&amp;W95)</f>
        <v>0</v>
      </c>
      <c r="B95" s="77" t="s">
        <v>28</v>
      </c>
      <c r="C95" s="354">
        <f ca="1">INDIRECT($V95&amp;"!"&amp;X95)</f>
        <v>0</v>
      </c>
      <c r="D95" s="78">
        <f t="shared" ref="D95:D103" ca="1" si="58">INDIRECT($V95&amp;"!"&amp;Y95)</f>
        <v>0</v>
      </c>
      <c r="E95" s="79">
        <f t="shared" ref="E95:E103" ca="1" si="59">SUM(F95:T95)</f>
        <v>0</v>
      </c>
      <c r="F95" s="343">
        <f ca="1">ROUND(INDIRECT($V95&amp;"!"&amp;AA95)/215*12,2)</f>
        <v>0</v>
      </c>
      <c r="G95" s="343">
        <f t="shared" ref="G95:T103" ca="1" si="60">ROUND(INDIRECT($V95&amp;"!"&amp;AB95)/215*12,2)</f>
        <v>0</v>
      </c>
      <c r="H95" s="343">
        <f t="shared" ca="1" si="60"/>
        <v>0</v>
      </c>
      <c r="I95" s="343">
        <f t="shared" ca="1" si="60"/>
        <v>0</v>
      </c>
      <c r="J95" s="343">
        <f t="shared" ca="1" si="60"/>
        <v>0</v>
      </c>
      <c r="K95" s="343">
        <f t="shared" ca="1" si="60"/>
        <v>0</v>
      </c>
      <c r="L95" s="343">
        <f t="shared" ca="1" si="60"/>
        <v>0</v>
      </c>
      <c r="M95" s="343">
        <f t="shared" ca="1" si="60"/>
        <v>0</v>
      </c>
      <c r="N95" s="343">
        <f t="shared" ca="1" si="60"/>
        <v>0</v>
      </c>
      <c r="O95" s="343">
        <f t="shared" ca="1" si="60"/>
        <v>0</v>
      </c>
      <c r="P95" s="343">
        <f t="shared" ca="1" si="60"/>
        <v>0</v>
      </c>
      <c r="Q95" s="343">
        <f t="shared" ca="1" si="60"/>
        <v>0</v>
      </c>
      <c r="R95" s="343">
        <f t="shared" ca="1" si="60"/>
        <v>0</v>
      </c>
      <c r="S95" s="343">
        <f t="shared" ca="1" si="60"/>
        <v>0</v>
      </c>
      <c r="T95" s="343">
        <f t="shared" ca="1" si="60"/>
        <v>0</v>
      </c>
      <c r="V95" t="str">
        <f>A94</f>
        <v>Name_9</v>
      </c>
      <c r="W95" t="s">
        <v>77</v>
      </c>
      <c r="X95" t="s">
        <v>78</v>
      </c>
      <c r="Y95" s="54" t="s">
        <v>79</v>
      </c>
      <c r="Z95" s="54" t="s">
        <v>80</v>
      </c>
      <c r="AA95" t="s">
        <v>32</v>
      </c>
      <c r="AB95" t="s">
        <v>81</v>
      </c>
      <c r="AC95" t="s">
        <v>82</v>
      </c>
      <c r="AD95" t="s">
        <v>83</v>
      </c>
      <c r="AE95" t="s">
        <v>84</v>
      </c>
      <c r="AF95" t="s">
        <v>85</v>
      </c>
      <c r="AG95" t="s">
        <v>86</v>
      </c>
      <c r="AH95" t="s">
        <v>87</v>
      </c>
      <c r="AI95" t="s">
        <v>88</v>
      </c>
      <c r="AJ95" t="s">
        <v>89</v>
      </c>
      <c r="AK95" t="s">
        <v>90</v>
      </c>
      <c r="AL95" t="s">
        <v>91</v>
      </c>
      <c r="AM95" t="s">
        <v>92</v>
      </c>
      <c r="AN95" t="s">
        <v>93</v>
      </c>
      <c r="AO95" t="s">
        <v>94</v>
      </c>
    </row>
    <row r="96" spans="1:41" ht="15.75" outlineLevel="1" x14ac:dyDescent="0.25">
      <c r="A96" s="76">
        <f t="shared" ref="A96:A104" ca="1" si="61">INDIRECT($V95&amp;"!"&amp;W95)</f>
        <v>0</v>
      </c>
      <c r="B96" s="80" t="s">
        <v>95</v>
      </c>
      <c r="C96" s="355"/>
      <c r="D96" s="78">
        <f t="shared" ca="1" si="58"/>
        <v>0</v>
      </c>
      <c r="E96" s="79">
        <f t="shared" ca="1" si="59"/>
        <v>0</v>
      </c>
      <c r="F96" s="343">
        <f t="shared" ref="F96:F103" ca="1" si="62">ROUND(INDIRECT($V96&amp;"!"&amp;AA96)/215*12,2)</f>
        <v>0</v>
      </c>
      <c r="G96" s="343">
        <f t="shared" ca="1" si="60"/>
        <v>0</v>
      </c>
      <c r="H96" s="343">
        <f t="shared" ca="1" si="60"/>
        <v>0</v>
      </c>
      <c r="I96" s="343">
        <f t="shared" ca="1" si="60"/>
        <v>0</v>
      </c>
      <c r="J96" s="343">
        <f t="shared" ca="1" si="60"/>
        <v>0</v>
      </c>
      <c r="K96" s="343">
        <f t="shared" ca="1" si="60"/>
        <v>0</v>
      </c>
      <c r="L96" s="343">
        <f t="shared" ca="1" si="60"/>
        <v>0</v>
      </c>
      <c r="M96" s="343">
        <f t="shared" ca="1" si="60"/>
        <v>0</v>
      </c>
      <c r="N96" s="343">
        <f t="shared" ca="1" si="60"/>
        <v>0</v>
      </c>
      <c r="O96" s="343">
        <f t="shared" ca="1" si="60"/>
        <v>0</v>
      </c>
      <c r="P96" s="343">
        <f t="shared" ca="1" si="60"/>
        <v>0</v>
      </c>
      <c r="Q96" s="343">
        <f t="shared" ca="1" si="60"/>
        <v>0</v>
      </c>
      <c r="R96" s="343">
        <f t="shared" ca="1" si="60"/>
        <v>0</v>
      </c>
      <c r="S96" s="343">
        <f t="shared" ca="1" si="60"/>
        <v>0</v>
      </c>
      <c r="T96" s="343">
        <f t="shared" ca="1" si="60"/>
        <v>0</v>
      </c>
      <c r="V96" t="str">
        <f t="shared" ref="V96:V102" si="63">V95</f>
        <v>Name_9</v>
      </c>
      <c r="W96" t="s">
        <v>77</v>
      </c>
      <c r="Y96" s="54" t="s">
        <v>96</v>
      </c>
      <c r="Z96" s="54" t="s">
        <v>97</v>
      </c>
      <c r="AA96" t="s">
        <v>98</v>
      </c>
      <c r="AB96" t="s">
        <v>99</v>
      </c>
      <c r="AC96" t="s">
        <v>100</v>
      </c>
      <c r="AD96" t="s">
        <v>101</v>
      </c>
      <c r="AE96" t="s">
        <v>102</v>
      </c>
      <c r="AF96" t="s">
        <v>103</v>
      </c>
      <c r="AG96" t="s">
        <v>104</v>
      </c>
      <c r="AH96" t="s">
        <v>105</v>
      </c>
      <c r="AI96" t="s">
        <v>106</v>
      </c>
      <c r="AJ96" t="s">
        <v>107</v>
      </c>
      <c r="AK96" t="s">
        <v>108</v>
      </c>
      <c r="AL96" t="s">
        <v>109</v>
      </c>
      <c r="AM96" t="s">
        <v>110</v>
      </c>
      <c r="AN96" t="s">
        <v>111</v>
      </c>
      <c r="AO96" t="s">
        <v>112</v>
      </c>
    </row>
    <row r="97" spans="1:41" ht="15.75" outlineLevel="1" x14ac:dyDescent="0.25">
      <c r="A97" s="76">
        <f t="shared" ca="1" si="61"/>
        <v>0</v>
      </c>
      <c r="B97" s="81" t="s">
        <v>29</v>
      </c>
      <c r="C97" s="354">
        <f ca="1">INDIRECT($V97&amp;"!"&amp;X97)</f>
        <v>0</v>
      </c>
      <c r="D97" s="78">
        <f t="shared" ca="1" si="58"/>
        <v>0</v>
      </c>
      <c r="E97" s="79">
        <f t="shared" ca="1" si="59"/>
        <v>0</v>
      </c>
      <c r="F97" s="343">
        <f t="shared" ca="1" si="62"/>
        <v>0</v>
      </c>
      <c r="G97" s="343">
        <f t="shared" ca="1" si="60"/>
        <v>0</v>
      </c>
      <c r="H97" s="343">
        <f t="shared" ca="1" si="60"/>
        <v>0</v>
      </c>
      <c r="I97" s="343">
        <f t="shared" ca="1" si="60"/>
        <v>0</v>
      </c>
      <c r="J97" s="343">
        <f t="shared" ca="1" si="60"/>
        <v>0</v>
      </c>
      <c r="K97" s="343">
        <f t="shared" ca="1" si="60"/>
        <v>0</v>
      </c>
      <c r="L97" s="343">
        <f t="shared" ca="1" si="60"/>
        <v>0</v>
      </c>
      <c r="M97" s="343">
        <f t="shared" ca="1" si="60"/>
        <v>0</v>
      </c>
      <c r="N97" s="343">
        <f t="shared" ca="1" si="60"/>
        <v>0</v>
      </c>
      <c r="O97" s="343">
        <f t="shared" ca="1" si="60"/>
        <v>0</v>
      </c>
      <c r="P97" s="343">
        <f t="shared" ca="1" si="60"/>
        <v>0</v>
      </c>
      <c r="Q97" s="343">
        <f t="shared" ca="1" si="60"/>
        <v>0</v>
      </c>
      <c r="R97" s="343">
        <f t="shared" ca="1" si="60"/>
        <v>0</v>
      </c>
      <c r="S97" s="343">
        <f t="shared" ca="1" si="60"/>
        <v>0</v>
      </c>
      <c r="T97" s="343">
        <f t="shared" ca="1" si="60"/>
        <v>0</v>
      </c>
      <c r="V97" t="str">
        <f t="shared" si="63"/>
        <v>Name_9</v>
      </c>
      <c r="W97" t="s">
        <v>77</v>
      </c>
      <c r="X97" t="s">
        <v>113</v>
      </c>
      <c r="Y97" s="54" t="s">
        <v>114</v>
      </c>
      <c r="Z97" s="54" t="s">
        <v>115</v>
      </c>
      <c r="AA97" t="s">
        <v>116</v>
      </c>
      <c r="AB97" t="s">
        <v>117</v>
      </c>
      <c r="AC97" t="s">
        <v>118</v>
      </c>
      <c r="AD97" t="s">
        <v>119</v>
      </c>
      <c r="AE97" t="s">
        <v>120</v>
      </c>
      <c r="AF97" t="s">
        <v>121</v>
      </c>
      <c r="AG97" t="s">
        <v>122</v>
      </c>
      <c r="AH97" t="s">
        <v>123</v>
      </c>
      <c r="AI97" t="s">
        <v>124</v>
      </c>
      <c r="AJ97" t="s">
        <v>125</v>
      </c>
      <c r="AK97" t="s">
        <v>126</v>
      </c>
      <c r="AL97" t="s">
        <v>127</v>
      </c>
      <c r="AM97" t="s">
        <v>128</v>
      </c>
      <c r="AN97" t="s">
        <v>129</v>
      </c>
      <c r="AO97" t="s">
        <v>130</v>
      </c>
    </row>
    <row r="98" spans="1:41" ht="15.75" outlineLevel="1" x14ac:dyDescent="0.25">
      <c r="A98" s="76">
        <f t="shared" ca="1" si="61"/>
        <v>0</v>
      </c>
      <c r="B98" s="82" t="s">
        <v>131</v>
      </c>
      <c r="C98" s="355"/>
      <c r="D98" s="78">
        <f t="shared" ca="1" si="58"/>
        <v>0</v>
      </c>
      <c r="E98" s="79">
        <f t="shared" ca="1" si="59"/>
        <v>0</v>
      </c>
      <c r="F98" s="343">
        <f t="shared" ca="1" si="62"/>
        <v>0</v>
      </c>
      <c r="G98" s="343">
        <f t="shared" ca="1" si="60"/>
        <v>0</v>
      </c>
      <c r="H98" s="343">
        <f t="shared" ca="1" si="60"/>
        <v>0</v>
      </c>
      <c r="I98" s="343">
        <f t="shared" ca="1" si="60"/>
        <v>0</v>
      </c>
      <c r="J98" s="343">
        <f t="shared" ca="1" si="60"/>
        <v>0</v>
      </c>
      <c r="K98" s="343">
        <f t="shared" ca="1" si="60"/>
        <v>0</v>
      </c>
      <c r="L98" s="343">
        <f t="shared" ca="1" si="60"/>
        <v>0</v>
      </c>
      <c r="M98" s="343">
        <f t="shared" ca="1" si="60"/>
        <v>0</v>
      </c>
      <c r="N98" s="343">
        <f t="shared" ca="1" si="60"/>
        <v>0</v>
      </c>
      <c r="O98" s="343">
        <f t="shared" ca="1" si="60"/>
        <v>0</v>
      </c>
      <c r="P98" s="343">
        <f t="shared" ca="1" si="60"/>
        <v>0</v>
      </c>
      <c r="Q98" s="343">
        <f t="shared" ca="1" si="60"/>
        <v>0</v>
      </c>
      <c r="R98" s="343">
        <f t="shared" ca="1" si="60"/>
        <v>0</v>
      </c>
      <c r="S98" s="343">
        <f t="shared" ca="1" si="60"/>
        <v>0</v>
      </c>
      <c r="T98" s="343">
        <f t="shared" ca="1" si="60"/>
        <v>0</v>
      </c>
      <c r="V98" t="str">
        <f t="shared" si="63"/>
        <v>Name_9</v>
      </c>
      <c r="W98" t="s">
        <v>77</v>
      </c>
      <c r="Y98" s="54" t="s">
        <v>132</v>
      </c>
      <c r="Z98" s="54" t="s">
        <v>133</v>
      </c>
      <c r="AA98" t="s">
        <v>134</v>
      </c>
      <c r="AB98" t="s">
        <v>135</v>
      </c>
      <c r="AC98" t="s">
        <v>136</v>
      </c>
      <c r="AD98" t="s">
        <v>137</v>
      </c>
      <c r="AE98" t="s">
        <v>138</v>
      </c>
      <c r="AF98" t="s">
        <v>139</v>
      </c>
      <c r="AG98" t="s">
        <v>140</v>
      </c>
      <c r="AH98" t="s">
        <v>141</v>
      </c>
      <c r="AI98" t="s">
        <v>142</v>
      </c>
      <c r="AJ98" t="s">
        <v>143</v>
      </c>
      <c r="AK98" t="s">
        <v>144</v>
      </c>
      <c r="AL98" t="s">
        <v>145</v>
      </c>
      <c r="AM98" t="s">
        <v>146</v>
      </c>
      <c r="AN98" t="s">
        <v>147</v>
      </c>
      <c r="AO98" t="s">
        <v>148</v>
      </c>
    </row>
    <row r="99" spans="1:41" ht="15.75" outlineLevel="1" x14ac:dyDescent="0.25">
      <c r="A99" s="76">
        <f t="shared" ca="1" si="61"/>
        <v>0</v>
      </c>
      <c r="B99" s="83" t="s">
        <v>30</v>
      </c>
      <c r="C99" s="354">
        <f ca="1">INDIRECT($V99&amp;"!"&amp;X99)</f>
        <v>0</v>
      </c>
      <c r="D99" s="78">
        <f t="shared" ca="1" si="58"/>
        <v>0</v>
      </c>
      <c r="E99" s="79">
        <f t="shared" ca="1" si="59"/>
        <v>0</v>
      </c>
      <c r="F99" s="343">
        <f t="shared" ca="1" si="62"/>
        <v>0</v>
      </c>
      <c r="G99" s="343">
        <f t="shared" ca="1" si="60"/>
        <v>0</v>
      </c>
      <c r="H99" s="343">
        <f t="shared" ca="1" si="60"/>
        <v>0</v>
      </c>
      <c r="I99" s="343">
        <f t="shared" ca="1" si="60"/>
        <v>0</v>
      </c>
      <c r="J99" s="343">
        <f t="shared" ca="1" si="60"/>
        <v>0</v>
      </c>
      <c r="K99" s="343">
        <f t="shared" ca="1" si="60"/>
        <v>0</v>
      </c>
      <c r="L99" s="343">
        <f t="shared" ca="1" si="60"/>
        <v>0</v>
      </c>
      <c r="M99" s="343">
        <f t="shared" ca="1" si="60"/>
        <v>0</v>
      </c>
      <c r="N99" s="343">
        <f t="shared" ca="1" si="60"/>
        <v>0</v>
      </c>
      <c r="O99" s="343">
        <f t="shared" ca="1" si="60"/>
        <v>0</v>
      </c>
      <c r="P99" s="343">
        <f t="shared" ca="1" si="60"/>
        <v>0</v>
      </c>
      <c r="Q99" s="343">
        <f t="shared" ca="1" si="60"/>
        <v>0</v>
      </c>
      <c r="R99" s="343">
        <f t="shared" ca="1" si="60"/>
        <v>0</v>
      </c>
      <c r="S99" s="343">
        <f t="shared" ca="1" si="60"/>
        <v>0</v>
      </c>
      <c r="T99" s="343">
        <f t="shared" ca="1" si="60"/>
        <v>0</v>
      </c>
      <c r="V99" t="str">
        <f t="shared" si="63"/>
        <v>Name_9</v>
      </c>
      <c r="W99" t="s">
        <v>77</v>
      </c>
      <c r="X99" t="s">
        <v>149</v>
      </c>
      <c r="Y99" s="54" t="s">
        <v>150</v>
      </c>
      <c r="Z99" s="54" t="s">
        <v>151</v>
      </c>
      <c r="AA99" t="s">
        <v>152</v>
      </c>
      <c r="AB99" t="s">
        <v>153</v>
      </c>
      <c r="AC99" t="s">
        <v>154</v>
      </c>
      <c r="AD99" t="s">
        <v>155</v>
      </c>
      <c r="AE99" t="s">
        <v>156</v>
      </c>
      <c r="AF99" t="s">
        <v>157</v>
      </c>
      <c r="AG99" t="s">
        <v>158</v>
      </c>
      <c r="AH99" t="s">
        <v>159</v>
      </c>
      <c r="AI99" t="s">
        <v>160</v>
      </c>
      <c r="AJ99" t="s">
        <v>161</v>
      </c>
      <c r="AK99" t="s">
        <v>162</v>
      </c>
      <c r="AL99" t="s">
        <v>163</v>
      </c>
      <c r="AM99" t="s">
        <v>164</v>
      </c>
      <c r="AN99" t="s">
        <v>165</v>
      </c>
      <c r="AO99" t="s">
        <v>166</v>
      </c>
    </row>
    <row r="100" spans="1:41" ht="15.75" outlineLevel="1" x14ac:dyDescent="0.25">
      <c r="A100" s="76">
        <f t="shared" ca="1" si="61"/>
        <v>0</v>
      </c>
      <c r="B100" s="84" t="s">
        <v>167</v>
      </c>
      <c r="C100" s="355"/>
      <c r="D100" s="78">
        <f t="shared" ca="1" si="58"/>
        <v>0</v>
      </c>
      <c r="E100" s="79">
        <f t="shared" ca="1" si="59"/>
        <v>0</v>
      </c>
      <c r="F100" s="343">
        <f t="shared" ca="1" si="62"/>
        <v>0</v>
      </c>
      <c r="G100" s="343">
        <f t="shared" ca="1" si="60"/>
        <v>0</v>
      </c>
      <c r="H100" s="343">
        <f t="shared" ca="1" si="60"/>
        <v>0</v>
      </c>
      <c r="I100" s="343">
        <f t="shared" ca="1" si="60"/>
        <v>0</v>
      </c>
      <c r="J100" s="343">
        <f t="shared" ca="1" si="60"/>
        <v>0</v>
      </c>
      <c r="K100" s="343">
        <f t="shared" ca="1" si="60"/>
        <v>0</v>
      </c>
      <c r="L100" s="343">
        <f t="shared" ca="1" si="60"/>
        <v>0</v>
      </c>
      <c r="M100" s="343">
        <f t="shared" ca="1" si="60"/>
        <v>0</v>
      </c>
      <c r="N100" s="343">
        <f t="shared" ca="1" si="60"/>
        <v>0</v>
      </c>
      <c r="O100" s="343">
        <f t="shared" ca="1" si="60"/>
        <v>0</v>
      </c>
      <c r="P100" s="343">
        <f t="shared" ca="1" si="60"/>
        <v>0</v>
      </c>
      <c r="Q100" s="343">
        <f t="shared" ca="1" si="60"/>
        <v>0</v>
      </c>
      <c r="R100" s="343">
        <f t="shared" ca="1" si="60"/>
        <v>0</v>
      </c>
      <c r="S100" s="343">
        <f t="shared" ca="1" si="60"/>
        <v>0</v>
      </c>
      <c r="T100" s="343">
        <f t="shared" ca="1" si="60"/>
        <v>0</v>
      </c>
      <c r="V100" t="str">
        <f t="shared" si="63"/>
        <v>Name_9</v>
      </c>
      <c r="W100" t="s">
        <v>77</v>
      </c>
      <c r="Y100" s="54" t="s">
        <v>168</v>
      </c>
      <c r="Z100" s="54" t="s">
        <v>169</v>
      </c>
      <c r="AA100" t="s">
        <v>170</v>
      </c>
      <c r="AB100" t="s">
        <v>171</v>
      </c>
      <c r="AC100" t="s">
        <v>172</v>
      </c>
      <c r="AD100" t="s">
        <v>173</v>
      </c>
      <c r="AE100" t="s">
        <v>174</v>
      </c>
      <c r="AF100" t="s">
        <v>175</v>
      </c>
      <c r="AG100" t="s">
        <v>176</v>
      </c>
      <c r="AH100" t="s">
        <v>177</v>
      </c>
      <c r="AI100" t="s">
        <v>178</v>
      </c>
      <c r="AJ100" t="s">
        <v>179</v>
      </c>
      <c r="AK100" t="s">
        <v>180</v>
      </c>
      <c r="AL100" t="s">
        <v>181</v>
      </c>
      <c r="AM100" t="s">
        <v>182</v>
      </c>
      <c r="AN100" t="s">
        <v>183</v>
      </c>
      <c r="AO100" t="s">
        <v>184</v>
      </c>
    </row>
    <row r="101" spans="1:41" ht="15.75" outlineLevel="1" x14ac:dyDescent="0.25">
      <c r="A101" s="76">
        <f t="shared" ca="1" si="61"/>
        <v>0</v>
      </c>
      <c r="B101" s="85" t="s">
        <v>31</v>
      </c>
      <c r="C101" s="354">
        <f ca="1">INDIRECT($V101&amp;"!"&amp;X101)</f>
        <v>0</v>
      </c>
      <c r="D101" s="78">
        <f t="shared" ca="1" si="58"/>
        <v>0</v>
      </c>
      <c r="E101" s="79">
        <f t="shared" ca="1" si="59"/>
        <v>0</v>
      </c>
      <c r="F101" s="343">
        <f t="shared" ca="1" si="62"/>
        <v>0</v>
      </c>
      <c r="G101" s="343">
        <f t="shared" ca="1" si="60"/>
        <v>0</v>
      </c>
      <c r="H101" s="343">
        <f t="shared" ca="1" si="60"/>
        <v>0</v>
      </c>
      <c r="I101" s="343">
        <f t="shared" ca="1" si="60"/>
        <v>0</v>
      </c>
      <c r="J101" s="343">
        <f t="shared" ca="1" si="60"/>
        <v>0</v>
      </c>
      <c r="K101" s="343">
        <f t="shared" ca="1" si="60"/>
        <v>0</v>
      </c>
      <c r="L101" s="343">
        <f t="shared" ca="1" si="60"/>
        <v>0</v>
      </c>
      <c r="M101" s="343">
        <f t="shared" ca="1" si="60"/>
        <v>0</v>
      </c>
      <c r="N101" s="343">
        <f t="shared" ca="1" si="60"/>
        <v>0</v>
      </c>
      <c r="O101" s="343">
        <f t="shared" ca="1" si="60"/>
        <v>0</v>
      </c>
      <c r="P101" s="343">
        <f t="shared" ca="1" si="60"/>
        <v>0</v>
      </c>
      <c r="Q101" s="343">
        <f t="shared" ca="1" si="60"/>
        <v>0</v>
      </c>
      <c r="R101" s="343">
        <f t="shared" ca="1" si="60"/>
        <v>0</v>
      </c>
      <c r="S101" s="343">
        <f t="shared" ca="1" si="60"/>
        <v>0</v>
      </c>
      <c r="T101" s="343">
        <f t="shared" ca="1" si="60"/>
        <v>0</v>
      </c>
      <c r="V101" t="str">
        <f t="shared" si="63"/>
        <v>Name_9</v>
      </c>
      <c r="W101" t="s">
        <v>77</v>
      </c>
      <c r="X101" t="s">
        <v>185</v>
      </c>
      <c r="Y101" s="54" t="s">
        <v>186</v>
      </c>
      <c r="Z101" s="54" t="s">
        <v>187</v>
      </c>
      <c r="AA101" t="s">
        <v>188</v>
      </c>
      <c r="AB101" t="s">
        <v>189</v>
      </c>
      <c r="AC101" t="s">
        <v>190</v>
      </c>
      <c r="AD101" t="s">
        <v>191</v>
      </c>
      <c r="AE101" t="s">
        <v>192</v>
      </c>
      <c r="AF101" t="s">
        <v>193</v>
      </c>
      <c r="AG101" t="s">
        <v>194</v>
      </c>
      <c r="AH101" t="s">
        <v>195</v>
      </c>
      <c r="AI101" t="s">
        <v>196</v>
      </c>
      <c r="AJ101" t="s">
        <v>197</v>
      </c>
      <c r="AK101" t="s">
        <v>198</v>
      </c>
      <c r="AL101" t="s">
        <v>199</v>
      </c>
      <c r="AM101" t="s">
        <v>200</v>
      </c>
      <c r="AN101" t="s">
        <v>201</v>
      </c>
      <c r="AO101" t="s">
        <v>202</v>
      </c>
    </row>
    <row r="102" spans="1:41" ht="15.75" outlineLevel="1" x14ac:dyDescent="0.25">
      <c r="A102" s="76">
        <f t="shared" ca="1" si="61"/>
        <v>0</v>
      </c>
      <c r="B102" s="85" t="s">
        <v>203</v>
      </c>
      <c r="C102" s="355"/>
      <c r="D102" s="78">
        <f t="shared" ca="1" si="58"/>
        <v>0</v>
      </c>
      <c r="E102" s="79">
        <f t="shared" ca="1" si="59"/>
        <v>0</v>
      </c>
      <c r="F102" s="343">
        <f t="shared" ca="1" si="62"/>
        <v>0</v>
      </c>
      <c r="G102" s="343">
        <f t="shared" ca="1" si="60"/>
        <v>0</v>
      </c>
      <c r="H102" s="343">
        <f t="shared" ca="1" si="60"/>
        <v>0</v>
      </c>
      <c r="I102" s="343">
        <f t="shared" ca="1" si="60"/>
        <v>0</v>
      </c>
      <c r="J102" s="343">
        <f t="shared" ca="1" si="60"/>
        <v>0</v>
      </c>
      <c r="K102" s="343">
        <f t="shared" ca="1" si="60"/>
        <v>0</v>
      </c>
      <c r="L102" s="343">
        <f t="shared" ca="1" si="60"/>
        <v>0</v>
      </c>
      <c r="M102" s="343">
        <f t="shared" ca="1" si="60"/>
        <v>0</v>
      </c>
      <c r="N102" s="343">
        <f t="shared" ca="1" si="60"/>
        <v>0</v>
      </c>
      <c r="O102" s="343">
        <f t="shared" ca="1" si="60"/>
        <v>0</v>
      </c>
      <c r="P102" s="343">
        <f t="shared" ca="1" si="60"/>
        <v>0</v>
      </c>
      <c r="Q102" s="343">
        <f t="shared" ca="1" si="60"/>
        <v>0</v>
      </c>
      <c r="R102" s="343">
        <f t="shared" ca="1" si="60"/>
        <v>0</v>
      </c>
      <c r="S102" s="343">
        <f t="shared" ca="1" si="60"/>
        <v>0</v>
      </c>
      <c r="T102" s="343">
        <f t="shared" ca="1" si="60"/>
        <v>0</v>
      </c>
      <c r="V102" t="str">
        <f t="shared" si="63"/>
        <v>Name_9</v>
      </c>
      <c r="W102" t="s">
        <v>77</v>
      </c>
      <c r="Y102" s="54" t="s">
        <v>204</v>
      </c>
      <c r="Z102" s="54" t="s">
        <v>205</v>
      </c>
      <c r="AA102" t="s">
        <v>206</v>
      </c>
      <c r="AB102" t="s">
        <v>207</v>
      </c>
      <c r="AC102" t="s">
        <v>208</v>
      </c>
      <c r="AD102" t="s">
        <v>209</v>
      </c>
      <c r="AE102" t="s">
        <v>210</v>
      </c>
      <c r="AF102" t="s">
        <v>211</v>
      </c>
      <c r="AG102" t="s">
        <v>212</v>
      </c>
      <c r="AH102" t="s">
        <v>213</v>
      </c>
      <c r="AI102" t="s">
        <v>214</v>
      </c>
      <c r="AJ102" t="s">
        <v>215</v>
      </c>
      <c r="AK102" t="s">
        <v>216</v>
      </c>
      <c r="AL102" t="s">
        <v>217</v>
      </c>
      <c r="AM102" t="s">
        <v>218</v>
      </c>
      <c r="AN102" t="s">
        <v>219</v>
      </c>
      <c r="AO102" t="s">
        <v>220</v>
      </c>
    </row>
    <row r="103" spans="1:41" ht="15.75" outlineLevel="1" x14ac:dyDescent="0.25">
      <c r="A103" s="76">
        <f t="shared" ca="1" si="61"/>
        <v>0</v>
      </c>
      <c r="B103" s="86" t="s">
        <v>32</v>
      </c>
      <c r="C103" s="87">
        <f ca="1">INDIRECT($V103&amp;"!"&amp;X103)</f>
        <v>0</v>
      </c>
      <c r="D103" s="78">
        <f t="shared" ca="1" si="58"/>
        <v>0</v>
      </c>
      <c r="E103" s="79">
        <f t="shared" ca="1" si="59"/>
        <v>0</v>
      </c>
      <c r="F103" s="343">
        <f t="shared" ca="1" si="62"/>
        <v>0</v>
      </c>
      <c r="G103" s="343">
        <f t="shared" ca="1" si="60"/>
        <v>0</v>
      </c>
      <c r="H103" s="343">
        <f t="shared" ca="1" si="60"/>
        <v>0</v>
      </c>
      <c r="I103" s="343">
        <f t="shared" ca="1" si="60"/>
        <v>0</v>
      </c>
      <c r="J103" s="343">
        <f t="shared" ca="1" si="60"/>
        <v>0</v>
      </c>
      <c r="K103" s="343">
        <f t="shared" ca="1" si="60"/>
        <v>0</v>
      </c>
      <c r="L103" s="343">
        <f t="shared" ca="1" si="60"/>
        <v>0</v>
      </c>
      <c r="M103" s="343">
        <f t="shared" ca="1" si="60"/>
        <v>0</v>
      </c>
      <c r="N103" s="343">
        <f t="shared" ca="1" si="60"/>
        <v>0</v>
      </c>
      <c r="O103" s="343">
        <f t="shared" ca="1" si="60"/>
        <v>0</v>
      </c>
      <c r="P103" s="343">
        <f t="shared" ca="1" si="60"/>
        <v>0</v>
      </c>
      <c r="Q103" s="343">
        <f t="shared" ca="1" si="60"/>
        <v>0</v>
      </c>
      <c r="R103" s="343">
        <f t="shared" ca="1" si="60"/>
        <v>0</v>
      </c>
      <c r="S103" s="343">
        <f t="shared" ca="1" si="60"/>
        <v>0</v>
      </c>
      <c r="T103" s="343">
        <f t="shared" ca="1" si="60"/>
        <v>0</v>
      </c>
      <c r="V103" t="str">
        <f>V102</f>
        <v>Name_9</v>
      </c>
      <c r="W103" t="s">
        <v>77</v>
      </c>
      <c r="X103" t="s">
        <v>221</v>
      </c>
      <c r="Y103" s="54" t="s">
        <v>222</v>
      </c>
      <c r="Z103" s="54" t="s">
        <v>223</v>
      </c>
      <c r="AA103" t="s">
        <v>224</v>
      </c>
      <c r="AB103" t="s">
        <v>225</v>
      </c>
      <c r="AC103" t="s">
        <v>226</v>
      </c>
      <c r="AD103" t="s">
        <v>227</v>
      </c>
      <c r="AE103" t="s">
        <v>228</v>
      </c>
      <c r="AF103" t="s">
        <v>229</v>
      </c>
      <c r="AG103" t="s">
        <v>230</v>
      </c>
      <c r="AH103" t="s">
        <v>231</v>
      </c>
      <c r="AI103" t="s">
        <v>232</v>
      </c>
      <c r="AJ103" t="s">
        <v>233</v>
      </c>
      <c r="AK103" t="s">
        <v>234</v>
      </c>
      <c r="AL103" t="s">
        <v>235</v>
      </c>
      <c r="AM103" t="s">
        <v>236</v>
      </c>
      <c r="AN103" t="s">
        <v>237</v>
      </c>
      <c r="AO103" t="s">
        <v>238</v>
      </c>
    </row>
    <row r="104" spans="1:41" s="88" customFormat="1" ht="15.75" outlineLevel="1" x14ac:dyDescent="0.25">
      <c r="A104" s="76">
        <f t="shared" ca="1" si="61"/>
        <v>0</v>
      </c>
      <c r="B104" s="89" t="s">
        <v>56</v>
      </c>
      <c r="C104" s="90">
        <f ca="1">SUM(C95:C103)</f>
        <v>0</v>
      </c>
      <c r="D104" s="91">
        <f ca="1">SUM(D95:D103)</f>
        <v>0</v>
      </c>
      <c r="E104" s="92">
        <f ca="1">SUM(E95:E103)</f>
        <v>0</v>
      </c>
      <c r="F104" s="92">
        <f t="shared" ref="F104:T104" ca="1" si="64">SUM(F95:F103)</f>
        <v>0</v>
      </c>
      <c r="G104" s="92">
        <f t="shared" ca="1" si="64"/>
        <v>0</v>
      </c>
      <c r="H104" s="92">
        <f t="shared" ca="1" si="64"/>
        <v>0</v>
      </c>
      <c r="I104" s="92">
        <f t="shared" ca="1" si="64"/>
        <v>0</v>
      </c>
      <c r="J104" s="92">
        <f t="shared" ca="1" si="64"/>
        <v>0</v>
      </c>
      <c r="K104" s="92">
        <f t="shared" ca="1" si="64"/>
        <v>0</v>
      </c>
      <c r="L104" s="92">
        <f t="shared" ca="1" si="64"/>
        <v>0</v>
      </c>
      <c r="M104" s="92">
        <f t="shared" ca="1" si="64"/>
        <v>0</v>
      </c>
      <c r="N104" s="92">
        <f t="shared" ca="1" si="64"/>
        <v>0</v>
      </c>
      <c r="O104" s="92">
        <f t="shared" ca="1" si="64"/>
        <v>0</v>
      </c>
      <c r="P104" s="92">
        <f t="shared" ca="1" si="64"/>
        <v>0</v>
      </c>
      <c r="Q104" s="92">
        <f t="shared" ca="1" si="64"/>
        <v>0</v>
      </c>
      <c r="R104" s="92">
        <f t="shared" ca="1" si="64"/>
        <v>0</v>
      </c>
      <c r="S104" s="92">
        <f t="shared" ca="1" si="64"/>
        <v>0</v>
      </c>
      <c r="T104" s="92">
        <f t="shared" ca="1" si="64"/>
        <v>0</v>
      </c>
      <c r="Y104" s="93"/>
      <c r="Z104" s="93"/>
    </row>
    <row r="105" spans="1:41" ht="15.75" x14ac:dyDescent="0.25">
      <c r="A105" s="71" t="s">
        <v>351</v>
      </c>
      <c r="B105" s="74"/>
      <c r="C105" s="94"/>
      <c r="D105" s="74"/>
      <c r="E105" s="74"/>
      <c r="F105" s="74"/>
      <c r="G105" s="74"/>
      <c r="H105" s="74"/>
      <c r="I105" s="74"/>
      <c r="J105" s="74"/>
      <c r="K105" s="74"/>
      <c r="L105" s="74"/>
      <c r="M105" s="74"/>
      <c r="N105" s="74"/>
      <c r="O105" s="74"/>
      <c r="P105" s="74"/>
      <c r="Q105" s="74"/>
      <c r="R105" s="74"/>
      <c r="S105" s="74"/>
      <c r="T105" s="75"/>
    </row>
    <row r="106" spans="1:41" ht="15.75" outlineLevel="1" x14ac:dyDescent="0.25">
      <c r="A106" s="76">
        <f ca="1">INDIRECT($V106&amp;"!"&amp;W106)</f>
        <v>0</v>
      </c>
      <c r="B106" s="77" t="s">
        <v>28</v>
      </c>
      <c r="C106" s="354">
        <f ca="1">INDIRECT($V106&amp;"!"&amp;X106)</f>
        <v>0</v>
      </c>
      <c r="D106" s="78">
        <f t="shared" ref="D106:D114" ca="1" si="65">INDIRECT($V106&amp;"!"&amp;Y106)</f>
        <v>0</v>
      </c>
      <c r="E106" s="79">
        <f t="shared" ref="E106:E114" ca="1" si="66">SUM(F106:T106)</f>
        <v>0</v>
      </c>
      <c r="F106" s="343">
        <f ca="1">ROUND(INDIRECT($V106&amp;"!"&amp;AA106)/215*12,2)</f>
        <v>0</v>
      </c>
      <c r="G106" s="343">
        <f t="shared" ref="G106:T114" ca="1" si="67">ROUND(INDIRECT($V106&amp;"!"&amp;AB106)/215*12,2)</f>
        <v>0</v>
      </c>
      <c r="H106" s="343">
        <f t="shared" ca="1" si="67"/>
        <v>0</v>
      </c>
      <c r="I106" s="343">
        <f t="shared" ca="1" si="67"/>
        <v>0</v>
      </c>
      <c r="J106" s="343">
        <f t="shared" ca="1" si="67"/>
        <v>0</v>
      </c>
      <c r="K106" s="343">
        <f t="shared" ca="1" si="67"/>
        <v>0</v>
      </c>
      <c r="L106" s="343">
        <f t="shared" ca="1" si="67"/>
        <v>0</v>
      </c>
      <c r="M106" s="343">
        <f t="shared" ca="1" si="67"/>
        <v>0</v>
      </c>
      <c r="N106" s="343">
        <f t="shared" ca="1" si="67"/>
        <v>0</v>
      </c>
      <c r="O106" s="343">
        <f t="shared" ca="1" si="67"/>
        <v>0</v>
      </c>
      <c r="P106" s="343">
        <f t="shared" ca="1" si="67"/>
        <v>0</v>
      </c>
      <c r="Q106" s="343">
        <f t="shared" ca="1" si="67"/>
        <v>0</v>
      </c>
      <c r="R106" s="343">
        <f t="shared" ca="1" si="67"/>
        <v>0</v>
      </c>
      <c r="S106" s="343">
        <f t="shared" ca="1" si="67"/>
        <v>0</v>
      </c>
      <c r="T106" s="343">
        <f t="shared" ca="1" si="67"/>
        <v>0</v>
      </c>
      <c r="V106" t="str">
        <f>A105</f>
        <v>Name_10</v>
      </c>
      <c r="W106" t="s">
        <v>77</v>
      </c>
      <c r="X106" t="s">
        <v>78</v>
      </c>
      <c r="Y106" s="54" t="s">
        <v>79</v>
      </c>
      <c r="Z106" s="54" t="s">
        <v>80</v>
      </c>
      <c r="AA106" t="s">
        <v>32</v>
      </c>
      <c r="AB106" t="s">
        <v>81</v>
      </c>
      <c r="AC106" t="s">
        <v>82</v>
      </c>
      <c r="AD106" t="s">
        <v>83</v>
      </c>
      <c r="AE106" t="s">
        <v>84</v>
      </c>
      <c r="AF106" t="s">
        <v>85</v>
      </c>
      <c r="AG106" t="s">
        <v>86</v>
      </c>
      <c r="AH106" t="s">
        <v>87</v>
      </c>
      <c r="AI106" t="s">
        <v>88</v>
      </c>
      <c r="AJ106" t="s">
        <v>89</v>
      </c>
      <c r="AK106" t="s">
        <v>90</v>
      </c>
      <c r="AL106" t="s">
        <v>91</v>
      </c>
      <c r="AM106" t="s">
        <v>92</v>
      </c>
      <c r="AN106" t="s">
        <v>93</v>
      </c>
      <c r="AO106" t="s">
        <v>94</v>
      </c>
    </row>
    <row r="107" spans="1:41" ht="15.75" outlineLevel="1" x14ac:dyDescent="0.25">
      <c r="A107" s="76">
        <f t="shared" ref="A107:A115" ca="1" si="68">INDIRECT($V106&amp;"!"&amp;W106)</f>
        <v>0</v>
      </c>
      <c r="B107" s="80" t="s">
        <v>95</v>
      </c>
      <c r="C107" s="355"/>
      <c r="D107" s="78">
        <f t="shared" ca="1" si="65"/>
        <v>0</v>
      </c>
      <c r="E107" s="79">
        <f t="shared" ca="1" si="66"/>
        <v>0</v>
      </c>
      <c r="F107" s="343">
        <f t="shared" ref="F107:F114" ca="1" si="69">ROUND(INDIRECT($V107&amp;"!"&amp;AA107)/215*12,2)</f>
        <v>0</v>
      </c>
      <c r="G107" s="343">
        <f t="shared" ca="1" si="67"/>
        <v>0</v>
      </c>
      <c r="H107" s="343">
        <f t="shared" ca="1" si="67"/>
        <v>0</v>
      </c>
      <c r="I107" s="343">
        <f t="shared" ca="1" si="67"/>
        <v>0</v>
      </c>
      <c r="J107" s="343">
        <f t="shared" ca="1" si="67"/>
        <v>0</v>
      </c>
      <c r="K107" s="343">
        <f t="shared" ca="1" si="67"/>
        <v>0</v>
      </c>
      <c r="L107" s="343">
        <f t="shared" ca="1" si="67"/>
        <v>0</v>
      </c>
      <c r="M107" s="343">
        <f t="shared" ca="1" si="67"/>
        <v>0</v>
      </c>
      <c r="N107" s="343">
        <f t="shared" ca="1" si="67"/>
        <v>0</v>
      </c>
      <c r="O107" s="343">
        <f t="shared" ca="1" si="67"/>
        <v>0</v>
      </c>
      <c r="P107" s="343">
        <f t="shared" ca="1" si="67"/>
        <v>0</v>
      </c>
      <c r="Q107" s="343">
        <f t="shared" ca="1" si="67"/>
        <v>0</v>
      </c>
      <c r="R107" s="343">
        <f t="shared" ca="1" si="67"/>
        <v>0</v>
      </c>
      <c r="S107" s="343">
        <f t="shared" ca="1" si="67"/>
        <v>0</v>
      </c>
      <c r="T107" s="343">
        <f t="shared" ca="1" si="67"/>
        <v>0</v>
      </c>
      <c r="V107" t="str">
        <f t="shared" ref="V107:V114" si="70">V106</f>
        <v>Name_10</v>
      </c>
      <c r="W107" t="s">
        <v>77</v>
      </c>
      <c r="Y107" s="54" t="s">
        <v>96</v>
      </c>
      <c r="Z107" s="54" t="s">
        <v>97</v>
      </c>
      <c r="AA107" t="s">
        <v>98</v>
      </c>
      <c r="AB107" t="s">
        <v>99</v>
      </c>
      <c r="AC107" t="s">
        <v>100</v>
      </c>
      <c r="AD107" t="s">
        <v>101</v>
      </c>
      <c r="AE107" t="s">
        <v>102</v>
      </c>
      <c r="AF107" t="s">
        <v>103</v>
      </c>
      <c r="AG107" t="s">
        <v>104</v>
      </c>
      <c r="AH107" t="s">
        <v>105</v>
      </c>
      <c r="AI107" t="s">
        <v>106</v>
      </c>
      <c r="AJ107" t="s">
        <v>107</v>
      </c>
      <c r="AK107" t="s">
        <v>108</v>
      </c>
      <c r="AL107" t="s">
        <v>109</v>
      </c>
      <c r="AM107" t="s">
        <v>110</v>
      </c>
      <c r="AN107" t="s">
        <v>111</v>
      </c>
      <c r="AO107" t="s">
        <v>112</v>
      </c>
    </row>
    <row r="108" spans="1:41" ht="15.75" outlineLevel="1" x14ac:dyDescent="0.25">
      <c r="A108" s="76">
        <f t="shared" ca="1" si="68"/>
        <v>0</v>
      </c>
      <c r="B108" s="81" t="s">
        <v>29</v>
      </c>
      <c r="C108" s="354">
        <f ca="1">INDIRECT($V108&amp;"!"&amp;X108)</f>
        <v>0</v>
      </c>
      <c r="D108" s="78">
        <f t="shared" ca="1" si="65"/>
        <v>0</v>
      </c>
      <c r="E108" s="79">
        <f t="shared" ca="1" si="66"/>
        <v>0</v>
      </c>
      <c r="F108" s="343">
        <f t="shared" ca="1" si="69"/>
        <v>0</v>
      </c>
      <c r="G108" s="343">
        <f t="shared" ca="1" si="67"/>
        <v>0</v>
      </c>
      <c r="H108" s="343">
        <f t="shared" ca="1" si="67"/>
        <v>0</v>
      </c>
      <c r="I108" s="343">
        <f t="shared" ca="1" si="67"/>
        <v>0</v>
      </c>
      <c r="J108" s="343">
        <f t="shared" ca="1" si="67"/>
        <v>0</v>
      </c>
      <c r="K108" s="343">
        <f t="shared" ca="1" si="67"/>
        <v>0</v>
      </c>
      <c r="L108" s="343">
        <f t="shared" ca="1" si="67"/>
        <v>0</v>
      </c>
      <c r="M108" s="343">
        <f t="shared" ca="1" si="67"/>
        <v>0</v>
      </c>
      <c r="N108" s="343">
        <f t="shared" ca="1" si="67"/>
        <v>0</v>
      </c>
      <c r="O108" s="343">
        <f t="shared" ca="1" si="67"/>
        <v>0</v>
      </c>
      <c r="P108" s="343">
        <f t="shared" ca="1" si="67"/>
        <v>0</v>
      </c>
      <c r="Q108" s="343">
        <f t="shared" ca="1" si="67"/>
        <v>0</v>
      </c>
      <c r="R108" s="343">
        <f t="shared" ca="1" si="67"/>
        <v>0</v>
      </c>
      <c r="S108" s="343">
        <f t="shared" ca="1" si="67"/>
        <v>0</v>
      </c>
      <c r="T108" s="343">
        <f t="shared" ca="1" si="67"/>
        <v>0</v>
      </c>
      <c r="V108" t="str">
        <f t="shared" si="70"/>
        <v>Name_10</v>
      </c>
      <c r="W108" t="s">
        <v>77</v>
      </c>
      <c r="X108" t="s">
        <v>113</v>
      </c>
      <c r="Y108" s="54" t="s">
        <v>114</v>
      </c>
      <c r="Z108" s="54" t="s">
        <v>115</v>
      </c>
      <c r="AA108" t="s">
        <v>116</v>
      </c>
      <c r="AB108" t="s">
        <v>117</v>
      </c>
      <c r="AC108" t="s">
        <v>118</v>
      </c>
      <c r="AD108" t="s">
        <v>119</v>
      </c>
      <c r="AE108" t="s">
        <v>120</v>
      </c>
      <c r="AF108" t="s">
        <v>121</v>
      </c>
      <c r="AG108" t="s">
        <v>122</v>
      </c>
      <c r="AH108" t="s">
        <v>123</v>
      </c>
      <c r="AI108" t="s">
        <v>124</v>
      </c>
      <c r="AJ108" t="s">
        <v>125</v>
      </c>
      <c r="AK108" t="s">
        <v>126</v>
      </c>
      <c r="AL108" t="s">
        <v>127</v>
      </c>
      <c r="AM108" t="s">
        <v>128</v>
      </c>
      <c r="AN108" t="s">
        <v>129</v>
      </c>
      <c r="AO108" t="s">
        <v>130</v>
      </c>
    </row>
    <row r="109" spans="1:41" ht="15.75" outlineLevel="1" x14ac:dyDescent="0.25">
      <c r="A109" s="76">
        <f t="shared" ca="1" si="68"/>
        <v>0</v>
      </c>
      <c r="B109" s="82" t="s">
        <v>131</v>
      </c>
      <c r="C109" s="355"/>
      <c r="D109" s="78">
        <f t="shared" ca="1" si="65"/>
        <v>0</v>
      </c>
      <c r="E109" s="79">
        <f t="shared" ca="1" si="66"/>
        <v>0</v>
      </c>
      <c r="F109" s="343">
        <f t="shared" ca="1" si="69"/>
        <v>0</v>
      </c>
      <c r="G109" s="343">
        <f t="shared" ca="1" si="67"/>
        <v>0</v>
      </c>
      <c r="H109" s="343">
        <f t="shared" ca="1" si="67"/>
        <v>0</v>
      </c>
      <c r="I109" s="343">
        <f t="shared" ca="1" si="67"/>
        <v>0</v>
      </c>
      <c r="J109" s="343">
        <f t="shared" ca="1" si="67"/>
        <v>0</v>
      </c>
      <c r="K109" s="343">
        <f t="shared" ca="1" si="67"/>
        <v>0</v>
      </c>
      <c r="L109" s="343">
        <f t="shared" ca="1" si="67"/>
        <v>0</v>
      </c>
      <c r="M109" s="343">
        <f t="shared" ca="1" si="67"/>
        <v>0</v>
      </c>
      <c r="N109" s="343">
        <f t="shared" ca="1" si="67"/>
        <v>0</v>
      </c>
      <c r="O109" s="343">
        <f t="shared" ca="1" si="67"/>
        <v>0</v>
      </c>
      <c r="P109" s="343">
        <f t="shared" ca="1" si="67"/>
        <v>0</v>
      </c>
      <c r="Q109" s="343">
        <f t="shared" ca="1" si="67"/>
        <v>0</v>
      </c>
      <c r="R109" s="343">
        <f t="shared" ca="1" si="67"/>
        <v>0</v>
      </c>
      <c r="S109" s="343">
        <f t="shared" ca="1" si="67"/>
        <v>0</v>
      </c>
      <c r="T109" s="343">
        <f t="shared" ca="1" si="67"/>
        <v>0</v>
      </c>
      <c r="V109" t="str">
        <f t="shared" si="70"/>
        <v>Name_10</v>
      </c>
      <c r="W109" t="s">
        <v>77</v>
      </c>
      <c r="Y109" s="54" t="s">
        <v>132</v>
      </c>
      <c r="Z109" s="54" t="s">
        <v>133</v>
      </c>
      <c r="AA109" t="s">
        <v>134</v>
      </c>
      <c r="AB109" t="s">
        <v>135</v>
      </c>
      <c r="AC109" t="s">
        <v>136</v>
      </c>
      <c r="AD109" t="s">
        <v>137</v>
      </c>
      <c r="AE109" t="s">
        <v>138</v>
      </c>
      <c r="AF109" t="s">
        <v>139</v>
      </c>
      <c r="AG109" t="s">
        <v>140</v>
      </c>
      <c r="AH109" t="s">
        <v>141</v>
      </c>
      <c r="AI109" t="s">
        <v>142</v>
      </c>
      <c r="AJ109" t="s">
        <v>143</v>
      </c>
      <c r="AK109" t="s">
        <v>144</v>
      </c>
      <c r="AL109" t="s">
        <v>145</v>
      </c>
      <c r="AM109" t="s">
        <v>146</v>
      </c>
      <c r="AN109" t="s">
        <v>147</v>
      </c>
      <c r="AO109" t="s">
        <v>148</v>
      </c>
    </row>
    <row r="110" spans="1:41" ht="15.75" outlineLevel="1" x14ac:dyDescent="0.25">
      <c r="A110" s="76">
        <f t="shared" ca="1" si="68"/>
        <v>0</v>
      </c>
      <c r="B110" s="83" t="s">
        <v>30</v>
      </c>
      <c r="C110" s="354">
        <f ca="1">INDIRECT($V110&amp;"!"&amp;X110)</f>
        <v>0</v>
      </c>
      <c r="D110" s="78">
        <f t="shared" ca="1" si="65"/>
        <v>0</v>
      </c>
      <c r="E110" s="79">
        <f t="shared" ca="1" si="66"/>
        <v>0</v>
      </c>
      <c r="F110" s="343">
        <f t="shared" ca="1" si="69"/>
        <v>0</v>
      </c>
      <c r="G110" s="343">
        <f t="shared" ca="1" si="67"/>
        <v>0</v>
      </c>
      <c r="H110" s="343">
        <f t="shared" ca="1" si="67"/>
        <v>0</v>
      </c>
      <c r="I110" s="343">
        <f t="shared" ca="1" si="67"/>
        <v>0</v>
      </c>
      <c r="J110" s="343">
        <f t="shared" ca="1" si="67"/>
        <v>0</v>
      </c>
      <c r="K110" s="343">
        <f t="shared" ca="1" si="67"/>
        <v>0</v>
      </c>
      <c r="L110" s="343">
        <f t="shared" ca="1" si="67"/>
        <v>0</v>
      </c>
      <c r="M110" s="343">
        <f t="shared" ca="1" si="67"/>
        <v>0</v>
      </c>
      <c r="N110" s="343">
        <f t="shared" ca="1" si="67"/>
        <v>0</v>
      </c>
      <c r="O110" s="343">
        <f t="shared" ca="1" si="67"/>
        <v>0</v>
      </c>
      <c r="P110" s="343">
        <f t="shared" ca="1" si="67"/>
        <v>0</v>
      </c>
      <c r="Q110" s="343">
        <f t="shared" ca="1" si="67"/>
        <v>0</v>
      </c>
      <c r="R110" s="343">
        <f t="shared" ca="1" si="67"/>
        <v>0</v>
      </c>
      <c r="S110" s="343">
        <f t="shared" ca="1" si="67"/>
        <v>0</v>
      </c>
      <c r="T110" s="343">
        <f t="shared" ca="1" si="67"/>
        <v>0</v>
      </c>
      <c r="V110" t="str">
        <f t="shared" si="70"/>
        <v>Name_10</v>
      </c>
      <c r="W110" t="s">
        <v>77</v>
      </c>
      <c r="X110" t="s">
        <v>149</v>
      </c>
      <c r="Y110" s="54" t="s">
        <v>150</v>
      </c>
      <c r="Z110" s="54" t="s">
        <v>151</v>
      </c>
      <c r="AA110" t="s">
        <v>152</v>
      </c>
      <c r="AB110" t="s">
        <v>153</v>
      </c>
      <c r="AC110" t="s">
        <v>154</v>
      </c>
      <c r="AD110" t="s">
        <v>155</v>
      </c>
      <c r="AE110" t="s">
        <v>156</v>
      </c>
      <c r="AF110" t="s">
        <v>157</v>
      </c>
      <c r="AG110" t="s">
        <v>158</v>
      </c>
      <c r="AH110" t="s">
        <v>159</v>
      </c>
      <c r="AI110" t="s">
        <v>160</v>
      </c>
      <c r="AJ110" t="s">
        <v>161</v>
      </c>
      <c r="AK110" t="s">
        <v>162</v>
      </c>
      <c r="AL110" t="s">
        <v>163</v>
      </c>
      <c r="AM110" t="s">
        <v>164</v>
      </c>
      <c r="AN110" t="s">
        <v>165</v>
      </c>
      <c r="AO110" t="s">
        <v>166</v>
      </c>
    </row>
    <row r="111" spans="1:41" ht="15.75" outlineLevel="1" x14ac:dyDescent="0.25">
      <c r="A111" s="76">
        <f t="shared" ca="1" si="68"/>
        <v>0</v>
      </c>
      <c r="B111" s="84" t="s">
        <v>167</v>
      </c>
      <c r="C111" s="355"/>
      <c r="D111" s="78">
        <f t="shared" ca="1" si="65"/>
        <v>0</v>
      </c>
      <c r="E111" s="79">
        <f t="shared" ca="1" si="66"/>
        <v>0</v>
      </c>
      <c r="F111" s="343">
        <f t="shared" ca="1" si="69"/>
        <v>0</v>
      </c>
      <c r="G111" s="343">
        <f t="shared" ca="1" si="67"/>
        <v>0</v>
      </c>
      <c r="H111" s="343">
        <f t="shared" ca="1" si="67"/>
        <v>0</v>
      </c>
      <c r="I111" s="343">
        <f t="shared" ca="1" si="67"/>
        <v>0</v>
      </c>
      <c r="J111" s="343">
        <f t="shared" ca="1" si="67"/>
        <v>0</v>
      </c>
      <c r="K111" s="343">
        <f t="shared" ca="1" si="67"/>
        <v>0</v>
      </c>
      <c r="L111" s="343">
        <f t="shared" ca="1" si="67"/>
        <v>0</v>
      </c>
      <c r="M111" s="343">
        <f t="shared" ca="1" si="67"/>
        <v>0</v>
      </c>
      <c r="N111" s="343">
        <f t="shared" ca="1" si="67"/>
        <v>0</v>
      </c>
      <c r="O111" s="343">
        <f t="shared" ca="1" si="67"/>
        <v>0</v>
      </c>
      <c r="P111" s="343">
        <f t="shared" ca="1" si="67"/>
        <v>0</v>
      </c>
      <c r="Q111" s="343">
        <f t="shared" ca="1" si="67"/>
        <v>0</v>
      </c>
      <c r="R111" s="343">
        <f t="shared" ca="1" si="67"/>
        <v>0</v>
      </c>
      <c r="S111" s="343">
        <f t="shared" ca="1" si="67"/>
        <v>0</v>
      </c>
      <c r="T111" s="343">
        <f t="shared" ca="1" si="67"/>
        <v>0</v>
      </c>
      <c r="V111" t="str">
        <f t="shared" si="70"/>
        <v>Name_10</v>
      </c>
      <c r="W111" t="s">
        <v>77</v>
      </c>
      <c r="Y111" s="54" t="s">
        <v>168</v>
      </c>
      <c r="Z111" s="54" t="s">
        <v>169</v>
      </c>
      <c r="AA111" t="s">
        <v>170</v>
      </c>
      <c r="AB111" t="s">
        <v>171</v>
      </c>
      <c r="AC111" t="s">
        <v>172</v>
      </c>
      <c r="AD111" t="s">
        <v>173</v>
      </c>
      <c r="AE111" t="s">
        <v>174</v>
      </c>
      <c r="AF111" t="s">
        <v>175</v>
      </c>
      <c r="AG111" t="s">
        <v>176</v>
      </c>
      <c r="AH111" t="s">
        <v>177</v>
      </c>
      <c r="AI111" t="s">
        <v>178</v>
      </c>
      <c r="AJ111" t="s">
        <v>179</v>
      </c>
      <c r="AK111" t="s">
        <v>180</v>
      </c>
      <c r="AL111" t="s">
        <v>181</v>
      </c>
      <c r="AM111" t="s">
        <v>182</v>
      </c>
      <c r="AN111" t="s">
        <v>183</v>
      </c>
      <c r="AO111" t="s">
        <v>184</v>
      </c>
    </row>
    <row r="112" spans="1:41" ht="15.75" outlineLevel="1" x14ac:dyDescent="0.25">
      <c r="A112" s="76">
        <f t="shared" ca="1" si="68"/>
        <v>0</v>
      </c>
      <c r="B112" s="85" t="s">
        <v>31</v>
      </c>
      <c r="C112" s="354">
        <f ca="1">INDIRECT($V112&amp;"!"&amp;X112)</f>
        <v>0</v>
      </c>
      <c r="D112" s="78">
        <f t="shared" ca="1" si="65"/>
        <v>0</v>
      </c>
      <c r="E112" s="79">
        <f t="shared" ca="1" si="66"/>
        <v>0</v>
      </c>
      <c r="F112" s="343">
        <f t="shared" ca="1" si="69"/>
        <v>0</v>
      </c>
      <c r="G112" s="343">
        <f t="shared" ca="1" si="67"/>
        <v>0</v>
      </c>
      <c r="H112" s="343">
        <f t="shared" ca="1" si="67"/>
        <v>0</v>
      </c>
      <c r="I112" s="343">
        <f t="shared" ca="1" si="67"/>
        <v>0</v>
      </c>
      <c r="J112" s="343">
        <f t="shared" ca="1" si="67"/>
        <v>0</v>
      </c>
      <c r="K112" s="343">
        <f t="shared" ca="1" si="67"/>
        <v>0</v>
      </c>
      <c r="L112" s="343">
        <f t="shared" ca="1" si="67"/>
        <v>0</v>
      </c>
      <c r="M112" s="343">
        <f t="shared" ca="1" si="67"/>
        <v>0</v>
      </c>
      <c r="N112" s="343">
        <f t="shared" ca="1" si="67"/>
        <v>0</v>
      </c>
      <c r="O112" s="343">
        <f t="shared" ca="1" si="67"/>
        <v>0</v>
      </c>
      <c r="P112" s="343">
        <f t="shared" ca="1" si="67"/>
        <v>0</v>
      </c>
      <c r="Q112" s="343">
        <f t="shared" ca="1" si="67"/>
        <v>0</v>
      </c>
      <c r="R112" s="343">
        <f t="shared" ca="1" si="67"/>
        <v>0</v>
      </c>
      <c r="S112" s="343">
        <f t="shared" ca="1" si="67"/>
        <v>0</v>
      </c>
      <c r="T112" s="343">
        <f t="shared" ca="1" si="67"/>
        <v>0</v>
      </c>
      <c r="V112" t="str">
        <f t="shared" si="70"/>
        <v>Name_10</v>
      </c>
      <c r="W112" t="s">
        <v>77</v>
      </c>
      <c r="X112" t="s">
        <v>185</v>
      </c>
      <c r="Y112" s="54" t="s">
        <v>186</v>
      </c>
      <c r="Z112" s="54" t="s">
        <v>187</v>
      </c>
      <c r="AA112" t="s">
        <v>188</v>
      </c>
      <c r="AB112" t="s">
        <v>189</v>
      </c>
      <c r="AC112" t="s">
        <v>190</v>
      </c>
      <c r="AD112" t="s">
        <v>191</v>
      </c>
      <c r="AE112" t="s">
        <v>192</v>
      </c>
      <c r="AF112" t="s">
        <v>193</v>
      </c>
      <c r="AG112" t="s">
        <v>194</v>
      </c>
      <c r="AH112" t="s">
        <v>195</v>
      </c>
      <c r="AI112" t="s">
        <v>196</v>
      </c>
      <c r="AJ112" t="s">
        <v>197</v>
      </c>
      <c r="AK112" t="s">
        <v>198</v>
      </c>
      <c r="AL112" t="s">
        <v>199</v>
      </c>
      <c r="AM112" t="s">
        <v>200</v>
      </c>
      <c r="AN112" t="s">
        <v>201</v>
      </c>
      <c r="AO112" t="s">
        <v>202</v>
      </c>
    </row>
    <row r="113" spans="1:41" ht="15.75" outlineLevel="1" x14ac:dyDescent="0.25">
      <c r="A113" s="76">
        <f t="shared" ca="1" si="68"/>
        <v>0</v>
      </c>
      <c r="B113" s="85" t="s">
        <v>203</v>
      </c>
      <c r="C113" s="355"/>
      <c r="D113" s="78">
        <f t="shared" ca="1" si="65"/>
        <v>0</v>
      </c>
      <c r="E113" s="79">
        <f t="shared" ca="1" si="66"/>
        <v>0</v>
      </c>
      <c r="F113" s="343">
        <f t="shared" ca="1" si="69"/>
        <v>0</v>
      </c>
      <c r="G113" s="343">
        <f t="shared" ca="1" si="67"/>
        <v>0</v>
      </c>
      <c r="H113" s="343">
        <f t="shared" ca="1" si="67"/>
        <v>0</v>
      </c>
      <c r="I113" s="343">
        <f t="shared" ca="1" si="67"/>
        <v>0</v>
      </c>
      <c r="J113" s="343">
        <f t="shared" ca="1" si="67"/>
        <v>0</v>
      </c>
      <c r="K113" s="343">
        <f t="shared" ca="1" si="67"/>
        <v>0</v>
      </c>
      <c r="L113" s="343">
        <f t="shared" ca="1" si="67"/>
        <v>0</v>
      </c>
      <c r="M113" s="343">
        <f t="shared" ca="1" si="67"/>
        <v>0</v>
      </c>
      <c r="N113" s="343">
        <f t="shared" ca="1" si="67"/>
        <v>0</v>
      </c>
      <c r="O113" s="343">
        <f t="shared" ca="1" si="67"/>
        <v>0</v>
      </c>
      <c r="P113" s="343">
        <f t="shared" ca="1" si="67"/>
        <v>0</v>
      </c>
      <c r="Q113" s="343">
        <f t="shared" ca="1" si="67"/>
        <v>0</v>
      </c>
      <c r="R113" s="343">
        <f t="shared" ca="1" si="67"/>
        <v>0</v>
      </c>
      <c r="S113" s="343">
        <f t="shared" ca="1" si="67"/>
        <v>0</v>
      </c>
      <c r="T113" s="343">
        <f t="shared" ca="1" si="67"/>
        <v>0</v>
      </c>
      <c r="V113" t="str">
        <f t="shared" si="70"/>
        <v>Name_10</v>
      </c>
      <c r="W113" t="s">
        <v>77</v>
      </c>
      <c r="Y113" s="54" t="s">
        <v>204</v>
      </c>
      <c r="Z113" s="54" t="s">
        <v>205</v>
      </c>
      <c r="AA113" t="s">
        <v>206</v>
      </c>
      <c r="AB113" t="s">
        <v>207</v>
      </c>
      <c r="AC113" t="s">
        <v>208</v>
      </c>
      <c r="AD113" t="s">
        <v>209</v>
      </c>
      <c r="AE113" t="s">
        <v>210</v>
      </c>
      <c r="AF113" t="s">
        <v>211</v>
      </c>
      <c r="AG113" t="s">
        <v>212</v>
      </c>
      <c r="AH113" t="s">
        <v>213</v>
      </c>
      <c r="AI113" t="s">
        <v>214</v>
      </c>
      <c r="AJ113" t="s">
        <v>215</v>
      </c>
      <c r="AK113" t="s">
        <v>216</v>
      </c>
      <c r="AL113" t="s">
        <v>217</v>
      </c>
      <c r="AM113" t="s">
        <v>218</v>
      </c>
      <c r="AN113" t="s">
        <v>219</v>
      </c>
      <c r="AO113" t="s">
        <v>220</v>
      </c>
    </row>
    <row r="114" spans="1:41" ht="15.75" outlineLevel="1" x14ac:dyDescent="0.25">
      <c r="A114" s="76">
        <f t="shared" ca="1" si="68"/>
        <v>0</v>
      </c>
      <c r="B114" s="86" t="s">
        <v>32</v>
      </c>
      <c r="C114" s="87">
        <f ca="1">INDIRECT($V114&amp;"!"&amp;X114)</f>
        <v>0</v>
      </c>
      <c r="D114" s="78">
        <f t="shared" ca="1" si="65"/>
        <v>0</v>
      </c>
      <c r="E114" s="79">
        <f t="shared" ca="1" si="66"/>
        <v>0</v>
      </c>
      <c r="F114" s="343">
        <f t="shared" ca="1" si="69"/>
        <v>0</v>
      </c>
      <c r="G114" s="343">
        <f t="shared" ca="1" si="67"/>
        <v>0</v>
      </c>
      <c r="H114" s="343">
        <f t="shared" ca="1" si="67"/>
        <v>0</v>
      </c>
      <c r="I114" s="343">
        <f t="shared" ca="1" si="67"/>
        <v>0</v>
      </c>
      <c r="J114" s="343">
        <f t="shared" ca="1" si="67"/>
        <v>0</v>
      </c>
      <c r="K114" s="343">
        <f t="shared" ca="1" si="67"/>
        <v>0</v>
      </c>
      <c r="L114" s="343">
        <f t="shared" ca="1" si="67"/>
        <v>0</v>
      </c>
      <c r="M114" s="343">
        <f t="shared" ca="1" si="67"/>
        <v>0</v>
      </c>
      <c r="N114" s="343">
        <f t="shared" ca="1" si="67"/>
        <v>0</v>
      </c>
      <c r="O114" s="343">
        <f t="shared" ca="1" si="67"/>
        <v>0</v>
      </c>
      <c r="P114" s="343">
        <f t="shared" ca="1" si="67"/>
        <v>0</v>
      </c>
      <c r="Q114" s="343">
        <f t="shared" ca="1" si="67"/>
        <v>0</v>
      </c>
      <c r="R114" s="343">
        <f t="shared" ca="1" si="67"/>
        <v>0</v>
      </c>
      <c r="S114" s="343">
        <f t="shared" ca="1" si="67"/>
        <v>0</v>
      </c>
      <c r="T114" s="343">
        <f t="shared" ca="1" si="67"/>
        <v>0</v>
      </c>
      <c r="V114" t="str">
        <f t="shared" si="70"/>
        <v>Name_10</v>
      </c>
      <c r="W114" t="s">
        <v>77</v>
      </c>
      <c r="X114" t="s">
        <v>221</v>
      </c>
      <c r="Y114" s="54" t="s">
        <v>222</v>
      </c>
      <c r="Z114" s="54" t="s">
        <v>223</v>
      </c>
      <c r="AA114" t="s">
        <v>224</v>
      </c>
      <c r="AB114" t="s">
        <v>225</v>
      </c>
      <c r="AC114" t="s">
        <v>226</v>
      </c>
      <c r="AD114" t="s">
        <v>227</v>
      </c>
      <c r="AE114" t="s">
        <v>228</v>
      </c>
      <c r="AF114" t="s">
        <v>229</v>
      </c>
      <c r="AG114" t="s">
        <v>230</v>
      </c>
      <c r="AH114" t="s">
        <v>231</v>
      </c>
      <c r="AI114" t="s">
        <v>232</v>
      </c>
      <c r="AJ114" t="s">
        <v>233</v>
      </c>
      <c r="AK114" t="s">
        <v>234</v>
      </c>
      <c r="AL114" t="s">
        <v>235</v>
      </c>
      <c r="AM114" t="s">
        <v>236</v>
      </c>
      <c r="AN114" t="s">
        <v>237</v>
      </c>
      <c r="AO114" t="s">
        <v>238</v>
      </c>
    </row>
    <row r="115" spans="1:41" s="88" customFormat="1" ht="15.75" outlineLevel="1" x14ac:dyDescent="0.25">
      <c r="A115" s="76">
        <f t="shared" ca="1" si="68"/>
        <v>0</v>
      </c>
      <c r="B115" s="89" t="s">
        <v>56</v>
      </c>
      <c r="C115" s="90">
        <f ca="1">SUM(C106:C114)</f>
        <v>0</v>
      </c>
      <c r="D115" s="91">
        <f ca="1">SUM(D106:D114)</f>
        <v>0</v>
      </c>
      <c r="E115" s="92">
        <f ca="1">SUM(E106:E114)</f>
        <v>0</v>
      </c>
      <c r="F115" s="92">
        <f t="shared" ref="F115:T115" ca="1" si="71">SUM(F106:F114)</f>
        <v>0</v>
      </c>
      <c r="G115" s="92">
        <f t="shared" ca="1" si="71"/>
        <v>0</v>
      </c>
      <c r="H115" s="92">
        <f t="shared" ca="1" si="71"/>
        <v>0</v>
      </c>
      <c r="I115" s="92">
        <f t="shared" ca="1" si="71"/>
        <v>0</v>
      </c>
      <c r="J115" s="92">
        <f t="shared" ca="1" si="71"/>
        <v>0</v>
      </c>
      <c r="K115" s="92">
        <f t="shared" ca="1" si="71"/>
        <v>0</v>
      </c>
      <c r="L115" s="92">
        <f t="shared" ca="1" si="71"/>
        <v>0</v>
      </c>
      <c r="M115" s="92">
        <f t="shared" ca="1" si="71"/>
        <v>0</v>
      </c>
      <c r="N115" s="92">
        <f t="shared" ca="1" si="71"/>
        <v>0</v>
      </c>
      <c r="O115" s="92">
        <f t="shared" ca="1" si="71"/>
        <v>0</v>
      </c>
      <c r="P115" s="92">
        <f t="shared" ca="1" si="71"/>
        <v>0</v>
      </c>
      <c r="Q115" s="92">
        <f t="shared" ca="1" si="71"/>
        <v>0</v>
      </c>
      <c r="R115" s="92">
        <f t="shared" ca="1" si="71"/>
        <v>0</v>
      </c>
      <c r="S115" s="92">
        <f t="shared" ca="1" si="71"/>
        <v>0</v>
      </c>
      <c r="T115" s="92">
        <f t="shared" ca="1" si="71"/>
        <v>0</v>
      </c>
      <c r="Y115" s="93"/>
      <c r="Z115" s="93"/>
    </row>
  </sheetData>
  <mergeCells count="40">
    <mergeCell ref="C101:C102"/>
    <mergeCell ref="C106:C107"/>
    <mergeCell ref="C108:C109"/>
    <mergeCell ref="C110:C111"/>
    <mergeCell ref="C112:C113"/>
    <mergeCell ref="C88:C89"/>
    <mergeCell ref="C90:C91"/>
    <mergeCell ref="C95:C96"/>
    <mergeCell ref="C97:C98"/>
    <mergeCell ref="C99:C100"/>
    <mergeCell ref="C75:C76"/>
    <mergeCell ref="C77:C78"/>
    <mergeCell ref="C79:C80"/>
    <mergeCell ref="C84:C85"/>
    <mergeCell ref="C86:C87"/>
    <mergeCell ref="C62:C63"/>
    <mergeCell ref="C64:C65"/>
    <mergeCell ref="C66:C67"/>
    <mergeCell ref="C68:C69"/>
    <mergeCell ref="C73:C74"/>
    <mergeCell ref="C46:C47"/>
    <mergeCell ref="C51:C52"/>
    <mergeCell ref="C53:C54"/>
    <mergeCell ref="C55:C56"/>
    <mergeCell ref="C57:C58"/>
    <mergeCell ref="C33:C34"/>
    <mergeCell ref="C35:C36"/>
    <mergeCell ref="C40:C41"/>
    <mergeCell ref="C42:C43"/>
    <mergeCell ref="C44:C45"/>
    <mergeCell ref="C20:C21"/>
    <mergeCell ref="C22:C23"/>
    <mergeCell ref="C24:C25"/>
    <mergeCell ref="C29:C30"/>
    <mergeCell ref="C31:C32"/>
    <mergeCell ref="C7:C8"/>
    <mergeCell ref="C9:C10"/>
    <mergeCell ref="C11:C12"/>
    <mergeCell ref="C13:C14"/>
    <mergeCell ref="C18:C19"/>
  </mergeCells>
  <conditionalFormatting sqref="C7 C9 C11 C13 C15:C16">
    <cfRule type="cellIs" dxfId="1893" priority="401" operator="equal">
      <formula>0</formula>
    </cfRule>
  </conditionalFormatting>
  <conditionalFormatting sqref="C18 C20 C22 C24 C26:C27">
    <cfRule type="cellIs" dxfId="1892" priority="197" operator="equal">
      <formula>0</formula>
    </cfRule>
  </conditionalFormatting>
  <conditionalFormatting sqref="C29 C31 C33 C35 C37:C38">
    <cfRule type="cellIs" dxfId="1891" priority="176" operator="equal">
      <formula>0</formula>
    </cfRule>
  </conditionalFormatting>
  <conditionalFormatting sqref="C40 C42 C44 C46 C48:C49">
    <cfRule type="cellIs" dxfId="1890" priority="155" operator="equal">
      <formula>0</formula>
    </cfRule>
  </conditionalFormatting>
  <conditionalFormatting sqref="C51 C53 C55 C57 C59:C60">
    <cfRule type="cellIs" dxfId="1889" priority="134" operator="equal">
      <formula>0</formula>
    </cfRule>
  </conditionalFormatting>
  <conditionalFormatting sqref="C62 C64 C66 C68 C70:C71">
    <cfRule type="cellIs" dxfId="1888" priority="113" operator="equal">
      <formula>0</formula>
    </cfRule>
  </conditionalFormatting>
  <conditionalFormatting sqref="C73 C75 C77 C79 C81:C82">
    <cfRule type="cellIs" dxfId="1887" priority="92" operator="equal">
      <formula>0</formula>
    </cfRule>
  </conditionalFormatting>
  <conditionalFormatting sqref="C84 C86 C88 C90 C92:C93">
    <cfRule type="cellIs" dxfId="1886" priority="71" operator="equal">
      <formula>0</formula>
    </cfRule>
  </conditionalFormatting>
  <conditionalFormatting sqref="C95 C97 C99 C101 C103:C104">
    <cfRule type="cellIs" dxfId="1885" priority="50" operator="equal">
      <formula>0</formula>
    </cfRule>
  </conditionalFormatting>
  <conditionalFormatting sqref="C106 C108 C110 C112 C114:C115">
    <cfRule type="cellIs" dxfId="1884" priority="29" operator="equal">
      <formula>0</formula>
    </cfRule>
  </conditionalFormatting>
  <conditionalFormatting sqref="D7:E16">
    <cfRule type="cellIs" dxfId="1883" priority="618" operator="equal">
      <formula>0</formula>
    </cfRule>
  </conditionalFormatting>
  <conditionalFormatting sqref="D18:E27">
    <cfRule type="cellIs" dxfId="1882" priority="199" operator="equal">
      <formula>0</formula>
    </cfRule>
  </conditionalFormatting>
  <conditionalFormatting sqref="D29:E38">
    <cfRule type="cellIs" dxfId="1881" priority="178" operator="equal">
      <formula>0</formula>
    </cfRule>
  </conditionalFormatting>
  <conditionalFormatting sqref="D40:E49">
    <cfRule type="cellIs" dxfId="1880" priority="157" operator="equal">
      <formula>0</formula>
    </cfRule>
  </conditionalFormatting>
  <conditionalFormatting sqref="D51:E60">
    <cfRule type="cellIs" dxfId="1879" priority="136" operator="equal">
      <formula>0</formula>
    </cfRule>
  </conditionalFormatting>
  <conditionalFormatting sqref="D62:E71">
    <cfRule type="cellIs" dxfId="1878" priority="115" operator="equal">
      <formula>0</formula>
    </cfRule>
  </conditionalFormatting>
  <conditionalFormatting sqref="D73:E82">
    <cfRule type="cellIs" dxfId="1877" priority="94" operator="equal">
      <formula>0</formula>
    </cfRule>
  </conditionalFormatting>
  <conditionalFormatting sqref="D84:E93">
    <cfRule type="cellIs" dxfId="1876" priority="73" operator="equal">
      <formula>0</formula>
    </cfRule>
  </conditionalFormatting>
  <conditionalFormatting sqref="D95:E104">
    <cfRule type="cellIs" dxfId="1875" priority="52" operator="equal">
      <formula>0</formula>
    </cfRule>
  </conditionalFormatting>
  <conditionalFormatting sqref="D106:E115">
    <cfRule type="cellIs" dxfId="1874" priority="31" operator="equal">
      <formula>0</formula>
    </cfRule>
  </conditionalFormatting>
  <conditionalFormatting sqref="E16:T16">
    <cfRule type="cellIs" dxfId="1873" priority="363" operator="equal">
      <formula>0</formula>
    </cfRule>
  </conditionalFormatting>
  <conditionalFormatting sqref="E27:T27">
    <cfRule type="cellIs" dxfId="1872" priority="181" operator="equal">
      <formula>0</formula>
    </cfRule>
  </conditionalFormatting>
  <conditionalFormatting sqref="E38:T38">
    <cfRule type="cellIs" dxfId="1871" priority="160" operator="equal">
      <formula>0</formula>
    </cfRule>
  </conditionalFormatting>
  <conditionalFormatting sqref="E49:T49">
    <cfRule type="cellIs" dxfId="1870" priority="139" operator="equal">
      <formula>0</formula>
    </cfRule>
  </conditionalFormatting>
  <conditionalFormatting sqref="E60:T60">
    <cfRule type="cellIs" dxfId="1869" priority="118" operator="equal">
      <formula>0</formula>
    </cfRule>
  </conditionalFormatting>
  <conditionalFormatting sqref="E71:T71">
    <cfRule type="cellIs" dxfId="1868" priority="97" operator="equal">
      <formula>0</formula>
    </cfRule>
  </conditionalFormatting>
  <conditionalFormatting sqref="E82:T82">
    <cfRule type="cellIs" dxfId="1867" priority="76" operator="equal">
      <formula>0</formula>
    </cfRule>
  </conditionalFormatting>
  <conditionalFormatting sqref="E93:T93">
    <cfRule type="cellIs" dxfId="1866" priority="55" operator="equal">
      <formula>0</formula>
    </cfRule>
  </conditionalFormatting>
  <conditionalFormatting sqref="E104:T104">
    <cfRule type="cellIs" dxfId="1865" priority="34" operator="equal">
      <formula>0</formula>
    </cfRule>
  </conditionalFormatting>
  <conditionalFormatting sqref="E115:T115">
    <cfRule type="cellIs" dxfId="1864" priority="13" operator="equal">
      <formula>0</formula>
    </cfRule>
  </conditionalFormatting>
  <conditionalFormatting sqref="F4:T4">
    <cfRule type="cellIs" dxfId="1863" priority="11" operator="lessThan">
      <formula>0</formula>
    </cfRule>
    <cfRule type="cellIs" dxfId="1862" priority="12" operator="greaterThan">
      <formula>0</formula>
    </cfRule>
  </conditionalFormatting>
  <conditionalFormatting sqref="F7:T15">
    <cfRule type="cellIs" dxfId="1861" priority="10" operator="equal">
      <formula>0</formula>
    </cfRule>
  </conditionalFormatting>
  <conditionalFormatting sqref="F18:T26">
    <cfRule type="cellIs" dxfId="1860" priority="9" operator="equal">
      <formula>0</formula>
    </cfRule>
  </conditionalFormatting>
  <conditionalFormatting sqref="F29:T37">
    <cfRule type="cellIs" dxfId="1859" priority="8" operator="equal">
      <formula>0</formula>
    </cfRule>
  </conditionalFormatting>
  <conditionalFormatting sqref="F40:T48">
    <cfRule type="cellIs" dxfId="1858" priority="7" operator="equal">
      <formula>0</formula>
    </cfRule>
  </conditionalFormatting>
  <conditionalFormatting sqref="F51:T59">
    <cfRule type="cellIs" dxfId="1857" priority="6" operator="equal">
      <formula>0</formula>
    </cfRule>
  </conditionalFormatting>
  <conditionalFormatting sqref="F62:T70">
    <cfRule type="cellIs" dxfId="1856" priority="5" operator="equal">
      <formula>0</formula>
    </cfRule>
  </conditionalFormatting>
  <conditionalFormatting sqref="F73:T81">
    <cfRule type="cellIs" dxfId="1855" priority="4" operator="equal">
      <formula>0</formula>
    </cfRule>
  </conditionalFormatting>
  <conditionalFormatting sqref="F84:T92">
    <cfRule type="cellIs" dxfId="1854" priority="3" operator="equal">
      <formula>0</formula>
    </cfRule>
  </conditionalFormatting>
  <conditionalFormatting sqref="F95:T103">
    <cfRule type="cellIs" dxfId="1853" priority="2" operator="equal">
      <formula>0</formula>
    </cfRule>
  </conditionalFormatting>
  <conditionalFormatting sqref="F106:T114">
    <cfRule type="cellIs" dxfId="1852" priority="1" operator="equal">
      <formula>0</formula>
    </cfRule>
  </conditionalFormatting>
  <pageMargins left="0.7" right="0.7" top="0.78740157500000008" bottom="0.78740157500000008" header="0.3" footer="0.3"/>
  <pageSetup paperSize="9" orientation="portrait"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9"/>
  <sheetViews>
    <sheetView showGridLines="0" workbookViewId="0">
      <pane xSplit="3" ySplit="1" topLeftCell="D2" activePane="bottomRight" state="frozen"/>
      <selection activeCell="A2" sqref="A2"/>
      <selection pane="topRight"/>
      <selection pane="bottomLeft"/>
      <selection pane="bottomRight" activeCell="D2" sqref="D2"/>
    </sheetView>
  </sheetViews>
  <sheetFormatPr baseColWidth="10" defaultColWidth="11.5546875" defaultRowHeight="15.75" outlineLevelCol="1" x14ac:dyDescent="0.25"/>
  <cols>
    <col min="1" max="1" width="24.33203125" customWidth="1"/>
    <col min="4" max="4" width="11.5546875" style="88"/>
    <col min="9" max="9" width="11.5546875" customWidth="1"/>
    <col min="10" max="19" width="3.21875" hidden="1" customWidth="1" outlineLevel="1"/>
    <col min="20" max="20" width="11.5546875" collapsed="1"/>
  </cols>
  <sheetData>
    <row r="1" spans="1:19" ht="27.6" customHeight="1" x14ac:dyDescent="0.2">
      <c r="A1" s="96" t="str">
        <f>INDEX(languages!B6:C6,1,MATCH('Liesmich Readme'!$A$5,languages!$B$2:$C$2,0))</f>
        <v>PERSONNEL COSTS OVERVIEW PER REPORT</v>
      </c>
      <c r="B1" s="57"/>
      <c r="C1" s="57"/>
      <c r="D1" s="97" t="s">
        <v>56</v>
      </c>
      <c r="E1" s="98" t="s">
        <v>57</v>
      </c>
      <c r="F1" s="97" t="s">
        <v>58</v>
      </c>
      <c r="G1" s="97" t="s">
        <v>59</v>
      </c>
      <c r="H1" s="97" t="s">
        <v>60</v>
      </c>
      <c r="I1" s="97" t="s">
        <v>61</v>
      </c>
      <c r="J1" s="97" t="s">
        <v>62</v>
      </c>
      <c r="K1" s="97" t="s">
        <v>63</v>
      </c>
      <c r="L1" s="97" t="s">
        <v>64</v>
      </c>
      <c r="M1" s="97" t="s">
        <v>65</v>
      </c>
      <c r="N1" s="97" t="s">
        <v>66</v>
      </c>
      <c r="O1" s="97" t="s">
        <v>67</v>
      </c>
      <c r="P1" s="97" t="s">
        <v>68</v>
      </c>
      <c r="Q1" s="97" t="s">
        <v>69</v>
      </c>
      <c r="R1" s="97" t="s">
        <v>70</v>
      </c>
      <c r="S1" s="97" t="s">
        <v>71</v>
      </c>
    </row>
    <row r="2" spans="1:19" ht="15" x14ac:dyDescent="0.2">
      <c r="A2" s="57"/>
      <c r="B2" s="356" t="s">
        <v>239</v>
      </c>
      <c r="C2" s="356"/>
      <c r="D2" s="62">
        <f>SUM(E2:S2)</f>
        <v>0</v>
      </c>
      <c r="E2" s="99">
        <f>'Basic project data'!G20</f>
        <v>0</v>
      </c>
      <c r="F2" s="62">
        <f>'Basic project data'!G21</f>
        <v>0</v>
      </c>
      <c r="G2" s="62">
        <f>'Basic project data'!G22</f>
        <v>0</v>
      </c>
      <c r="H2" s="62">
        <f>'Basic project data'!G23</f>
        <v>0</v>
      </c>
      <c r="I2" s="62">
        <f>'Basic project data'!G24</f>
        <v>0</v>
      </c>
      <c r="J2" s="100">
        <f>'Basic project data'!G25</f>
        <v>0</v>
      </c>
      <c r="K2" s="100">
        <f>'Basic project data'!G26</f>
        <v>0</v>
      </c>
      <c r="L2" s="100">
        <f>'Basic project data'!G27</f>
        <v>0</v>
      </c>
      <c r="M2" s="100">
        <f>'Basic project data'!G28</f>
        <v>0</v>
      </c>
      <c r="N2" s="100">
        <f>'Basic project data'!G29</f>
        <v>0</v>
      </c>
      <c r="O2" s="100">
        <f>'Basic project data'!G30</f>
        <v>0</v>
      </c>
      <c r="P2" s="100">
        <f>'Basic project data'!G31</f>
        <v>0</v>
      </c>
      <c r="Q2" s="100">
        <f>'Basic project data'!G32</f>
        <v>0</v>
      </c>
      <c r="R2" s="100">
        <f>'Basic project data'!G33</f>
        <v>0</v>
      </c>
      <c r="S2" s="100">
        <f>'Basic project data'!G34</f>
        <v>0</v>
      </c>
    </row>
    <row r="3" spans="1:19" s="101" customFormat="1" ht="15" x14ac:dyDescent="0.2">
      <c r="A3" s="57"/>
      <c r="B3" s="356" t="s">
        <v>240</v>
      </c>
      <c r="C3" s="356" t="s">
        <v>241</v>
      </c>
      <c r="D3" s="62">
        <f t="shared" ref="D3:S3" ca="1" si="0">SUMIF($A:$A,"TOTAL",D:D)</f>
        <v>0</v>
      </c>
      <c r="E3" s="62">
        <f t="shared" ca="1" si="0"/>
        <v>0</v>
      </c>
      <c r="F3" s="62">
        <f t="shared" ca="1" si="0"/>
        <v>0</v>
      </c>
      <c r="G3" s="62">
        <f t="shared" ca="1" si="0"/>
        <v>0</v>
      </c>
      <c r="H3" s="62">
        <f t="shared" ca="1" si="0"/>
        <v>0</v>
      </c>
      <c r="I3" s="62">
        <f t="shared" ca="1" si="0"/>
        <v>0</v>
      </c>
      <c r="J3" s="62">
        <f t="shared" ca="1" si="0"/>
        <v>0</v>
      </c>
      <c r="K3" s="62">
        <f t="shared" ca="1" si="0"/>
        <v>0</v>
      </c>
      <c r="L3" s="62">
        <f t="shared" ca="1" si="0"/>
        <v>0</v>
      </c>
      <c r="M3" s="62">
        <f t="shared" ca="1" si="0"/>
        <v>0</v>
      </c>
      <c r="N3" s="62">
        <f t="shared" ca="1" si="0"/>
        <v>0</v>
      </c>
      <c r="O3" s="62">
        <f t="shared" ca="1" si="0"/>
        <v>0</v>
      </c>
      <c r="P3" s="62">
        <f t="shared" ca="1" si="0"/>
        <v>0</v>
      </c>
      <c r="Q3" s="62">
        <f t="shared" ca="1" si="0"/>
        <v>0</v>
      </c>
      <c r="R3" s="62">
        <f t="shared" ca="1" si="0"/>
        <v>0</v>
      </c>
      <c r="S3" s="62">
        <f t="shared" ca="1" si="0"/>
        <v>0</v>
      </c>
    </row>
    <row r="4" spans="1:19" s="102" customFormat="1" x14ac:dyDescent="0.25">
      <c r="A4" s="57"/>
      <c r="B4" s="356" t="s">
        <v>73</v>
      </c>
      <c r="C4" s="356" t="s">
        <v>242</v>
      </c>
      <c r="D4" s="103">
        <f ca="1">D2-D3</f>
        <v>0</v>
      </c>
      <c r="E4" s="103">
        <f t="shared" ref="E4:S4" ca="1" si="1">E2-E3</f>
        <v>0</v>
      </c>
      <c r="F4" s="103">
        <f t="shared" ca="1" si="1"/>
        <v>0</v>
      </c>
      <c r="G4" s="103">
        <f t="shared" ca="1" si="1"/>
        <v>0</v>
      </c>
      <c r="H4" s="103">
        <f t="shared" ca="1" si="1"/>
        <v>0</v>
      </c>
      <c r="I4" s="103">
        <f t="shared" ca="1" si="1"/>
        <v>0</v>
      </c>
      <c r="J4" s="103">
        <f t="shared" ca="1" si="1"/>
        <v>0</v>
      </c>
      <c r="K4" s="103">
        <f t="shared" ca="1" si="1"/>
        <v>0</v>
      </c>
      <c r="L4" s="103">
        <f t="shared" ca="1" si="1"/>
        <v>0</v>
      </c>
      <c r="M4" s="103">
        <f t="shared" ca="1" si="1"/>
        <v>0</v>
      </c>
      <c r="N4" s="103">
        <f t="shared" ca="1" si="1"/>
        <v>0</v>
      </c>
      <c r="O4" s="103">
        <f t="shared" ca="1" si="1"/>
        <v>0</v>
      </c>
      <c r="P4" s="103">
        <f t="shared" ca="1" si="1"/>
        <v>0</v>
      </c>
      <c r="Q4" s="103">
        <f t="shared" ca="1" si="1"/>
        <v>0</v>
      </c>
      <c r="R4" s="103">
        <f t="shared" ca="1" si="1"/>
        <v>0</v>
      </c>
      <c r="S4" s="103">
        <f t="shared" ca="1" si="1"/>
        <v>0</v>
      </c>
    </row>
    <row r="5" spans="1:19" s="104" customFormat="1" ht="6.95" customHeight="1" x14ac:dyDescent="0.25">
      <c r="A5" s="105"/>
      <c r="B5" s="106"/>
      <c r="C5" s="107"/>
      <c r="D5" s="108"/>
      <c r="E5" s="109"/>
      <c r="F5" s="108"/>
      <c r="G5" s="108"/>
      <c r="H5" s="108"/>
      <c r="I5" s="108"/>
      <c r="J5" s="108"/>
      <c r="K5" s="108"/>
      <c r="L5" s="108"/>
      <c r="M5" s="108"/>
      <c r="N5" s="108"/>
      <c r="O5" s="108"/>
      <c r="P5" s="108"/>
      <c r="Q5" s="108"/>
      <c r="R5" s="108"/>
      <c r="S5" s="108"/>
    </row>
    <row r="6" spans="1:19" x14ac:dyDescent="0.25">
      <c r="A6" s="110" t="s">
        <v>243</v>
      </c>
      <c r="B6" s="357" t="s">
        <v>28</v>
      </c>
      <c r="C6" s="111">
        <f ca="1">SUMIFS('Overview employees'!D:D,'Overview employees'!B:B,'Overview reports'!$B$6,'Overview employees'!A:A,'Overview reports'!$A6)</f>
        <v>0</v>
      </c>
      <c r="D6" s="112">
        <f t="shared" ref="D6:D37" ca="1" si="2">SUM(E6:S6)</f>
        <v>0</v>
      </c>
      <c r="E6" s="113">
        <f ca="1">SUMIFS('Overview employees'!F:F,'Overview employees'!$B:$B,'Overview reports'!$B$6,'Overview employees'!$A:$A,'Overview reports'!$A6)</f>
        <v>0</v>
      </c>
      <c r="F6" s="114">
        <f ca="1">SUMIFS('Overview employees'!G:G,'Overview employees'!$B:$B,'Overview reports'!$B$6,'Overview employees'!$A:$A,'Overview reports'!$A6)</f>
        <v>0</v>
      </c>
      <c r="G6" s="114">
        <f ca="1">SUMIFS('Overview employees'!H:H,'Overview employees'!$B:$B,'Overview reports'!$B$6,'Overview employees'!$A:$A,'Overview reports'!$A6)</f>
        <v>0</v>
      </c>
      <c r="H6" s="114">
        <f ca="1">SUMIFS('Overview employees'!I:I,'Overview employees'!$B:$B,'Overview reports'!$B$6,'Overview employees'!$A:$A,'Overview reports'!$A6)</f>
        <v>0</v>
      </c>
      <c r="I6" s="114">
        <f ca="1">SUMIFS('Overview employees'!J:J,'Overview employees'!$B:$B,'Overview reports'!$B$6,'Overview employees'!$A:$A,'Overview reports'!$A6)</f>
        <v>0</v>
      </c>
      <c r="J6" s="114">
        <f ca="1">SUMIFS('Overview employees'!K:K,'Overview employees'!$B:$B,'Overview reports'!$B$6,'Overview employees'!$A:$A,'Overview reports'!$A6)</f>
        <v>0</v>
      </c>
      <c r="K6" s="114">
        <f ca="1">SUMIFS('Overview employees'!L:L,'Overview employees'!$B:$B,'Overview reports'!$B$6,'Overview employees'!$A:$A,'Overview reports'!$A6)</f>
        <v>0</v>
      </c>
      <c r="L6" s="114">
        <f ca="1">SUMIFS('Overview employees'!M:M,'Overview employees'!$B:$B,'Overview reports'!$B$6,'Overview employees'!$A:$A,'Overview reports'!$A6)</f>
        <v>0</v>
      </c>
      <c r="M6" s="114">
        <f ca="1">SUMIFS('Overview employees'!N:N,'Overview employees'!$B:$B,'Overview reports'!$B$6,'Overview employees'!$A:$A,'Overview reports'!$A6)</f>
        <v>0</v>
      </c>
      <c r="N6" s="114">
        <f ca="1">SUMIFS('Overview employees'!O:O,'Overview employees'!$B:$B,'Overview reports'!$B$6,'Overview employees'!$A:$A,'Overview reports'!$A6)</f>
        <v>0</v>
      </c>
      <c r="O6" s="114">
        <f ca="1">SUMIFS('Overview employees'!P:P,'Overview employees'!$B:$B,'Overview reports'!$B$6,'Overview employees'!$A:$A,'Overview reports'!$A6)</f>
        <v>0</v>
      </c>
      <c r="P6" s="114">
        <f ca="1">SUMIFS('Overview employees'!Q:Q,'Overview employees'!$B:$B,'Overview reports'!$B$6,'Overview employees'!$A:$A,'Overview reports'!$A6)</f>
        <v>0</v>
      </c>
      <c r="Q6" s="114">
        <f ca="1">SUMIFS('Overview employees'!R:R,'Overview employees'!$B:$B,'Overview reports'!$B$6,'Overview employees'!$A:$A,'Overview reports'!$A6)</f>
        <v>0</v>
      </c>
      <c r="R6" s="114">
        <f ca="1">SUMIFS('Overview employees'!S:S,'Overview employees'!$B:$B,'Overview reports'!$B$6,'Overview employees'!$A:$A,'Overview reports'!$A6)</f>
        <v>0</v>
      </c>
      <c r="S6" s="114">
        <f ca="1">SUMIFS('Overview employees'!T:T,'Overview employees'!$B:$B,'Overview reports'!$B$6,'Overview employees'!$A:$A,'Overview reports'!$A6)</f>
        <v>0</v>
      </c>
    </row>
    <row r="7" spans="1:19" x14ac:dyDescent="0.25">
      <c r="A7" s="115" t="s">
        <v>244</v>
      </c>
      <c r="B7" s="358"/>
      <c r="C7" s="116">
        <f ca="1">SUMIFS('Overview employees'!D:D,'Overview employees'!B:B,'Overview reports'!$B$6,'Overview employees'!A:A,'Overview reports'!$A7)</f>
        <v>0</v>
      </c>
      <c r="D7" s="112">
        <f t="shared" ca="1" si="2"/>
        <v>0</v>
      </c>
      <c r="E7" s="117">
        <f ca="1">SUMIFS('Overview employees'!F:F,'Overview employees'!$B:$B,'Overview reports'!$B$6,'Overview employees'!$A:$A,'Overview reports'!$A7)</f>
        <v>0</v>
      </c>
      <c r="F7" s="117">
        <f ca="1">SUMIFS('Overview employees'!G:G,'Overview employees'!$B:$B,'Overview reports'!$B$6,'Overview employees'!$A:$A,'Overview reports'!$A7)</f>
        <v>0</v>
      </c>
      <c r="G7" s="117">
        <f ca="1">SUMIFS('Overview employees'!H:H,'Overview employees'!$B:$B,'Overview reports'!$B$6,'Overview employees'!$A:$A,'Overview reports'!$A7)</f>
        <v>0</v>
      </c>
      <c r="H7" s="117">
        <f ca="1">SUMIFS('Overview employees'!I:I,'Overview employees'!$B:$B,'Overview reports'!$B$6,'Overview employees'!$A:$A,'Overview reports'!$A7)</f>
        <v>0</v>
      </c>
      <c r="I7" s="117">
        <f ca="1">SUMIFS('Overview employees'!J:J,'Overview employees'!$B:$B,'Overview reports'!$B$6,'Overview employees'!$A:$A,'Overview reports'!$A7)</f>
        <v>0</v>
      </c>
      <c r="J7" s="117">
        <f ca="1">SUMIFS('Overview employees'!K:K,'Overview employees'!$B:$B,'Overview reports'!$B$6,'Overview employees'!$A:$A,'Overview reports'!$A7)</f>
        <v>0</v>
      </c>
      <c r="K7" s="117">
        <f ca="1">SUMIFS('Overview employees'!L:L,'Overview employees'!$B:$B,'Overview reports'!$B$6,'Overview employees'!$A:$A,'Overview reports'!$A7)</f>
        <v>0</v>
      </c>
      <c r="L7" s="117">
        <f ca="1">SUMIFS('Overview employees'!M:M,'Overview employees'!$B:$B,'Overview reports'!$B$6,'Overview employees'!$A:$A,'Overview reports'!$A7)</f>
        <v>0</v>
      </c>
      <c r="M7" s="117">
        <f ca="1">SUMIFS('Overview employees'!N:N,'Overview employees'!$B:$B,'Overview reports'!$B$6,'Overview employees'!$A:$A,'Overview reports'!$A7)</f>
        <v>0</v>
      </c>
      <c r="N7" s="117">
        <f ca="1">SUMIFS('Overview employees'!O:O,'Overview employees'!$B:$B,'Overview reports'!$B$6,'Overview employees'!$A:$A,'Overview reports'!$A7)</f>
        <v>0</v>
      </c>
      <c r="O7" s="117">
        <f ca="1">SUMIFS('Overview employees'!P:P,'Overview employees'!$B:$B,'Overview reports'!$B$6,'Overview employees'!$A:$A,'Overview reports'!$A7)</f>
        <v>0</v>
      </c>
      <c r="P7" s="117">
        <f ca="1">SUMIFS('Overview employees'!Q:Q,'Overview employees'!$B:$B,'Overview reports'!$B$6,'Overview employees'!$A:$A,'Overview reports'!$A7)</f>
        <v>0</v>
      </c>
      <c r="Q7" s="117">
        <f ca="1">SUMIFS('Overview employees'!R:R,'Overview employees'!$B:$B,'Overview reports'!$B$6,'Overview employees'!$A:$A,'Overview reports'!$A7)</f>
        <v>0</v>
      </c>
      <c r="R7" s="117">
        <f ca="1">SUMIFS('Overview employees'!S:S,'Overview employees'!$B:$B,'Overview reports'!$B$6,'Overview employees'!$A:$A,'Overview reports'!$A7)</f>
        <v>0</v>
      </c>
      <c r="S7" s="117">
        <f ca="1">SUMIFS('Overview employees'!T:T,'Overview employees'!$B:$B,'Overview reports'!$B$6,'Overview employees'!$A:$A,'Overview reports'!$A7)</f>
        <v>0</v>
      </c>
    </row>
    <row r="8" spans="1:19" x14ac:dyDescent="0.25">
      <c r="A8" s="110" t="s">
        <v>245</v>
      </c>
      <c r="B8" s="358"/>
      <c r="C8" s="116">
        <f ca="1">SUMIFS('Overview employees'!D:D,'Overview employees'!B:B,'Overview reports'!$B$6,'Overview employees'!A:A,'Overview reports'!$A8)</f>
        <v>0</v>
      </c>
      <c r="D8" s="112">
        <f t="shared" ca="1" si="2"/>
        <v>0</v>
      </c>
      <c r="E8" s="117">
        <f ca="1">SUMIFS('Overview employees'!F:F,'Overview employees'!$B:$B,'Overview reports'!$B$6,'Overview employees'!$A:$A,'Overview reports'!$A8)</f>
        <v>0</v>
      </c>
      <c r="F8" s="117">
        <f ca="1">SUMIFS('Overview employees'!G:G,'Overview employees'!$B:$B,'Overview reports'!$B$6,'Overview employees'!$A:$A,'Overview reports'!$A8)</f>
        <v>0</v>
      </c>
      <c r="G8" s="117">
        <f ca="1">SUMIFS('Overview employees'!H:H,'Overview employees'!$B:$B,'Overview reports'!$B$6,'Overview employees'!$A:$A,'Overview reports'!$A8)</f>
        <v>0</v>
      </c>
      <c r="H8" s="117">
        <f ca="1">SUMIFS('Overview employees'!I:I,'Overview employees'!$B:$B,'Overview reports'!$B$6,'Overview employees'!$A:$A,'Overview reports'!$A8)</f>
        <v>0</v>
      </c>
      <c r="I8" s="117">
        <f ca="1">SUMIFS('Overview employees'!J:J,'Overview employees'!$B:$B,'Overview reports'!$B$6,'Overview employees'!$A:$A,'Overview reports'!$A8)</f>
        <v>0</v>
      </c>
      <c r="J8" s="117">
        <f ca="1">SUMIFS('Overview employees'!K:K,'Overview employees'!$B:$B,'Overview reports'!$B$6,'Overview employees'!$A:$A,'Overview reports'!$A8)</f>
        <v>0</v>
      </c>
      <c r="K8" s="117">
        <f ca="1">SUMIFS('Overview employees'!L:L,'Overview employees'!$B:$B,'Overview reports'!$B$6,'Overview employees'!$A:$A,'Overview reports'!$A8)</f>
        <v>0</v>
      </c>
      <c r="L8" s="117">
        <f ca="1">SUMIFS('Overview employees'!M:M,'Overview employees'!$B:$B,'Overview reports'!$B$6,'Overview employees'!$A:$A,'Overview reports'!$A8)</f>
        <v>0</v>
      </c>
      <c r="M8" s="117">
        <f ca="1">SUMIFS('Overview employees'!N:N,'Overview employees'!$B:$B,'Overview reports'!$B$6,'Overview employees'!$A:$A,'Overview reports'!$A8)</f>
        <v>0</v>
      </c>
      <c r="N8" s="117">
        <f ca="1">SUMIFS('Overview employees'!O:O,'Overview employees'!$B:$B,'Overview reports'!$B$6,'Overview employees'!$A:$A,'Overview reports'!$A8)</f>
        <v>0</v>
      </c>
      <c r="O8" s="117">
        <f ca="1">SUMIFS('Overview employees'!P:P,'Overview employees'!$B:$B,'Overview reports'!$B$6,'Overview employees'!$A:$A,'Overview reports'!$A8)</f>
        <v>0</v>
      </c>
      <c r="P8" s="117">
        <f ca="1">SUMIFS('Overview employees'!Q:Q,'Overview employees'!$B:$B,'Overview reports'!$B$6,'Overview employees'!$A:$A,'Overview reports'!$A8)</f>
        <v>0</v>
      </c>
      <c r="Q8" s="117">
        <f ca="1">SUMIFS('Overview employees'!R:R,'Overview employees'!$B:$B,'Overview reports'!$B$6,'Overview employees'!$A:$A,'Overview reports'!$A8)</f>
        <v>0</v>
      </c>
      <c r="R8" s="117">
        <f ca="1">SUMIFS('Overview employees'!S:S,'Overview employees'!$B:$B,'Overview reports'!$B$6,'Overview employees'!$A:$A,'Overview reports'!$A8)</f>
        <v>0</v>
      </c>
      <c r="S8" s="117">
        <f ca="1">SUMIFS('Overview employees'!T:T,'Overview employees'!$B:$B,'Overview reports'!$B$6,'Overview employees'!$A:$A,'Overview reports'!$A8)</f>
        <v>0</v>
      </c>
    </row>
    <row r="9" spans="1:19" x14ac:dyDescent="0.25">
      <c r="A9" s="110" t="s">
        <v>246</v>
      </c>
      <c r="B9" s="358"/>
      <c r="C9" s="116">
        <f ca="1">SUMIFS('Overview employees'!D:D,'Overview employees'!B:B,'Overview reports'!$B$6,'Overview employees'!A:A,'Overview reports'!$A9)</f>
        <v>0</v>
      </c>
      <c r="D9" s="112">
        <f t="shared" ca="1" si="2"/>
        <v>0</v>
      </c>
      <c r="E9" s="117">
        <f ca="1">SUMIFS('Overview employees'!F:F,'Overview employees'!$B:$B,'Overview reports'!$B$6,'Overview employees'!$A:$A,'Overview reports'!$A9)</f>
        <v>0</v>
      </c>
      <c r="F9" s="117">
        <f ca="1">SUMIFS('Overview employees'!G:G,'Overview employees'!$B:$B,'Overview reports'!$B$6,'Overview employees'!$A:$A,'Overview reports'!$A9)</f>
        <v>0</v>
      </c>
      <c r="G9" s="117">
        <f ca="1">SUMIFS('Overview employees'!H:H,'Overview employees'!$B:$B,'Overview reports'!$B$6,'Overview employees'!$A:$A,'Overview reports'!$A9)</f>
        <v>0</v>
      </c>
      <c r="H9" s="117">
        <f ca="1">SUMIFS('Overview employees'!I:I,'Overview employees'!$B:$B,'Overview reports'!$B$6,'Overview employees'!$A:$A,'Overview reports'!$A9)</f>
        <v>0</v>
      </c>
      <c r="I9" s="117">
        <f ca="1">SUMIFS('Overview employees'!J:J,'Overview employees'!$B:$B,'Overview reports'!$B$6,'Overview employees'!$A:$A,'Overview reports'!$A9)</f>
        <v>0</v>
      </c>
      <c r="J9" s="117">
        <f ca="1">SUMIFS('Overview employees'!K:K,'Overview employees'!$B:$B,'Overview reports'!$B$6,'Overview employees'!$A:$A,'Overview reports'!$A9)</f>
        <v>0</v>
      </c>
      <c r="K9" s="117">
        <f ca="1">SUMIFS('Overview employees'!L:L,'Overview employees'!$B:$B,'Overview reports'!$B$6,'Overview employees'!$A:$A,'Overview reports'!$A9)</f>
        <v>0</v>
      </c>
      <c r="L9" s="117">
        <f ca="1">SUMIFS('Overview employees'!M:M,'Overview employees'!$B:$B,'Overview reports'!$B$6,'Overview employees'!$A:$A,'Overview reports'!$A9)</f>
        <v>0</v>
      </c>
      <c r="M9" s="117">
        <f ca="1">SUMIFS('Overview employees'!N:N,'Overview employees'!$B:$B,'Overview reports'!$B$6,'Overview employees'!$A:$A,'Overview reports'!$A9)</f>
        <v>0</v>
      </c>
      <c r="N9" s="117">
        <f ca="1">SUMIFS('Overview employees'!O:O,'Overview employees'!$B:$B,'Overview reports'!$B$6,'Overview employees'!$A:$A,'Overview reports'!$A9)</f>
        <v>0</v>
      </c>
      <c r="O9" s="117">
        <f ca="1">SUMIFS('Overview employees'!P:P,'Overview employees'!$B:$B,'Overview reports'!$B$6,'Overview employees'!$A:$A,'Overview reports'!$A9)</f>
        <v>0</v>
      </c>
      <c r="P9" s="117">
        <f ca="1">SUMIFS('Overview employees'!Q:Q,'Overview employees'!$B:$B,'Overview reports'!$B$6,'Overview employees'!$A:$A,'Overview reports'!$A9)</f>
        <v>0</v>
      </c>
      <c r="Q9" s="117">
        <f ca="1">SUMIFS('Overview employees'!R:R,'Overview employees'!$B:$B,'Overview reports'!$B$6,'Overview employees'!$A:$A,'Overview reports'!$A9)</f>
        <v>0</v>
      </c>
      <c r="R9" s="117">
        <f ca="1">SUMIFS('Overview employees'!S:S,'Overview employees'!$B:$B,'Overview reports'!$B$6,'Overview employees'!$A:$A,'Overview reports'!$A9)</f>
        <v>0</v>
      </c>
      <c r="S9" s="117">
        <f ca="1">SUMIFS('Overview employees'!T:T,'Overview employees'!$B:$B,'Overview reports'!$B$6,'Overview employees'!$A:$A,'Overview reports'!$A9)</f>
        <v>0</v>
      </c>
    </row>
    <row r="10" spans="1:19" x14ac:dyDescent="0.25">
      <c r="A10" s="118" t="s">
        <v>247</v>
      </c>
      <c r="B10" s="358"/>
      <c r="C10" s="116">
        <f ca="1">SUMIFS('Overview employees'!D:D,'Overview employees'!B:B,'Overview reports'!$B$6,'Overview employees'!A:A,'Overview reports'!$A10)</f>
        <v>0</v>
      </c>
      <c r="D10" s="112">
        <f t="shared" ca="1" si="2"/>
        <v>0</v>
      </c>
      <c r="E10" s="117">
        <f ca="1">SUMIFS('Overview employees'!F:F,'Overview employees'!$B:$B,'Overview reports'!$B$6,'Overview employees'!$A:$A,'Overview reports'!$A10)</f>
        <v>0</v>
      </c>
      <c r="F10" s="117">
        <f ca="1">SUMIFS('Overview employees'!G:G,'Overview employees'!$B:$B,'Overview reports'!$B$6,'Overview employees'!$A:$A,'Overview reports'!$A10)</f>
        <v>0</v>
      </c>
      <c r="G10" s="117">
        <f ca="1">SUMIFS('Overview employees'!H:H,'Overview employees'!$B:$B,'Overview reports'!$B$6,'Overview employees'!$A:$A,'Overview reports'!$A10)</f>
        <v>0</v>
      </c>
      <c r="H10" s="117">
        <f ca="1">SUMIFS('Overview employees'!I:I,'Overview employees'!$B:$B,'Overview reports'!$B$6,'Overview employees'!$A:$A,'Overview reports'!$A10)</f>
        <v>0</v>
      </c>
      <c r="I10" s="117">
        <f ca="1">SUMIFS('Overview employees'!J:J,'Overview employees'!$B:$B,'Overview reports'!$B$6,'Overview employees'!$A:$A,'Overview reports'!$A10)</f>
        <v>0</v>
      </c>
      <c r="J10" s="117">
        <f ca="1">SUMIFS('Overview employees'!K:K,'Overview employees'!$B:$B,'Overview reports'!$B$6,'Overview employees'!$A:$A,'Overview reports'!$A10)</f>
        <v>0</v>
      </c>
      <c r="K10" s="117">
        <f ca="1">SUMIFS('Overview employees'!L:L,'Overview employees'!$B:$B,'Overview reports'!$B$6,'Overview employees'!$A:$A,'Overview reports'!$A10)</f>
        <v>0</v>
      </c>
      <c r="L10" s="117">
        <f ca="1">SUMIFS('Overview employees'!M:M,'Overview employees'!$B:$B,'Overview reports'!$B$6,'Overview employees'!$A:$A,'Overview reports'!$A10)</f>
        <v>0</v>
      </c>
      <c r="M10" s="117">
        <f ca="1">SUMIFS('Overview employees'!N:N,'Overview employees'!$B:$B,'Overview reports'!$B$6,'Overview employees'!$A:$A,'Overview reports'!$A10)</f>
        <v>0</v>
      </c>
      <c r="N10" s="117">
        <f ca="1">SUMIFS('Overview employees'!O:O,'Overview employees'!$B:$B,'Overview reports'!$B$6,'Overview employees'!$A:$A,'Overview reports'!$A10)</f>
        <v>0</v>
      </c>
      <c r="O10" s="117">
        <f ca="1">SUMIFS('Overview employees'!P:P,'Overview employees'!$B:$B,'Overview reports'!$B$6,'Overview employees'!$A:$A,'Overview reports'!$A10)</f>
        <v>0</v>
      </c>
      <c r="P10" s="117">
        <f ca="1">SUMIFS('Overview employees'!Q:Q,'Overview employees'!$B:$B,'Overview reports'!$B$6,'Overview employees'!$A:$A,'Overview reports'!$A10)</f>
        <v>0</v>
      </c>
      <c r="Q10" s="117">
        <f ca="1">SUMIFS('Overview employees'!R:R,'Overview employees'!$B:$B,'Overview reports'!$B$6,'Overview employees'!$A:$A,'Overview reports'!$A10)</f>
        <v>0</v>
      </c>
      <c r="R10" s="117">
        <f ca="1">SUMIFS('Overview employees'!S:S,'Overview employees'!$B:$B,'Overview reports'!$B$6,'Overview employees'!$A:$A,'Overview reports'!$A10)</f>
        <v>0</v>
      </c>
      <c r="S10" s="117">
        <f ca="1">SUMIFS('Overview employees'!T:T,'Overview employees'!$B:$B,'Overview reports'!$B$6,'Overview employees'!$A:$A,'Overview reports'!$A10)</f>
        <v>0</v>
      </c>
    </row>
    <row r="11" spans="1:19" s="88" customFormat="1" x14ac:dyDescent="0.25">
      <c r="A11" s="119" t="s">
        <v>56</v>
      </c>
      <c r="B11" s="359"/>
      <c r="C11" s="120">
        <f ca="1">SUM(C6:C10)</f>
        <v>0</v>
      </c>
      <c r="D11" s="121">
        <f t="shared" ca="1" si="2"/>
        <v>0</v>
      </c>
      <c r="E11" s="122">
        <f t="shared" ref="E11:S11" ca="1" si="3">SUM(E6:E10)</f>
        <v>0</v>
      </c>
      <c r="F11" s="122">
        <f t="shared" ca="1" si="3"/>
        <v>0</v>
      </c>
      <c r="G11" s="122">
        <f t="shared" ca="1" si="3"/>
        <v>0</v>
      </c>
      <c r="H11" s="122">
        <f t="shared" ca="1" si="3"/>
        <v>0</v>
      </c>
      <c r="I11" s="122">
        <f t="shared" ca="1" si="3"/>
        <v>0</v>
      </c>
      <c r="J11" s="122">
        <f t="shared" ca="1" si="3"/>
        <v>0</v>
      </c>
      <c r="K11" s="122">
        <f t="shared" ca="1" si="3"/>
        <v>0</v>
      </c>
      <c r="L11" s="122">
        <f t="shared" ca="1" si="3"/>
        <v>0</v>
      </c>
      <c r="M11" s="122">
        <f t="shared" ca="1" si="3"/>
        <v>0</v>
      </c>
      <c r="N11" s="122">
        <f t="shared" ca="1" si="3"/>
        <v>0</v>
      </c>
      <c r="O11" s="122">
        <f t="shared" ca="1" si="3"/>
        <v>0</v>
      </c>
      <c r="P11" s="122">
        <f t="shared" ca="1" si="3"/>
        <v>0</v>
      </c>
      <c r="Q11" s="122">
        <f t="shared" ca="1" si="3"/>
        <v>0</v>
      </c>
      <c r="R11" s="122">
        <f t="shared" ca="1" si="3"/>
        <v>0</v>
      </c>
      <c r="S11" s="122">
        <f t="shared" ca="1" si="3"/>
        <v>0</v>
      </c>
    </row>
    <row r="12" spans="1:19" x14ac:dyDescent="0.25">
      <c r="A12" s="110" t="s">
        <v>243</v>
      </c>
      <c r="B12" s="357" t="s">
        <v>95</v>
      </c>
      <c r="C12" s="123">
        <f ca="1">SUMIFS('Overview employees'!D:D,'Overview employees'!B:B,'Overview reports'!$B$12,'Overview employees'!A:A,'Overview reports'!$A12)</f>
        <v>0</v>
      </c>
      <c r="D12" s="124">
        <f t="shared" ca="1" si="2"/>
        <v>0</v>
      </c>
      <c r="E12" s="125">
        <f ca="1">SUMIFS('Overview employees'!F:F,'Overview employees'!$B:$B,'Overview reports'!$B$12,'Overview employees'!$A:$A,'Overview reports'!$A12)</f>
        <v>0</v>
      </c>
      <c r="F12" s="125">
        <f ca="1">SUMIFS('Overview employees'!G:G,'Overview employees'!$B:$B,'Overview reports'!$B$12,'Overview employees'!$A:$A,'Overview reports'!$A12)</f>
        <v>0</v>
      </c>
      <c r="G12" s="125">
        <f ca="1">SUMIFS('Overview employees'!H:H,'Overview employees'!$B:$B,'Overview reports'!$B$12,'Overview employees'!$A:$A,'Overview reports'!$A12)</f>
        <v>0</v>
      </c>
      <c r="H12" s="125">
        <f ca="1">SUMIFS('Overview employees'!I:I,'Overview employees'!$B:$B,'Overview reports'!$B$12,'Overview employees'!$A:$A,'Overview reports'!$A12)</f>
        <v>0</v>
      </c>
      <c r="I12" s="125">
        <f ca="1">SUMIFS('Overview employees'!J:J,'Overview employees'!$B:$B,'Overview reports'!$B$12,'Overview employees'!$A:$A,'Overview reports'!$A12)</f>
        <v>0</v>
      </c>
      <c r="J12" s="125">
        <f ca="1">SUMIFS('Overview employees'!K:K,'Overview employees'!$B:$B,'Overview reports'!$B$12,'Overview employees'!$A:$A,'Overview reports'!$A12)</f>
        <v>0</v>
      </c>
      <c r="K12" s="125">
        <f ca="1">SUMIFS('Overview employees'!L:L,'Overview employees'!$B:$B,'Overview reports'!$B$12,'Overview employees'!$A:$A,'Overview reports'!$A12)</f>
        <v>0</v>
      </c>
      <c r="L12" s="125">
        <f ca="1">SUMIFS('Overview employees'!M:M,'Overview employees'!$B:$B,'Overview reports'!$B$12,'Overview employees'!$A:$A,'Overview reports'!$A12)</f>
        <v>0</v>
      </c>
      <c r="M12" s="125">
        <f ca="1">SUMIFS('Overview employees'!N:N,'Overview employees'!$B:$B,'Overview reports'!$B$12,'Overview employees'!$A:$A,'Overview reports'!$A12)</f>
        <v>0</v>
      </c>
      <c r="N12" s="125">
        <f ca="1">SUMIFS('Overview employees'!O:O,'Overview employees'!$B:$B,'Overview reports'!$B$12,'Overview employees'!$A:$A,'Overview reports'!$A12)</f>
        <v>0</v>
      </c>
      <c r="O12" s="125">
        <f ca="1">SUMIFS('Overview employees'!P:P,'Overview employees'!$B:$B,'Overview reports'!$B$12,'Overview employees'!$A:$A,'Overview reports'!$A12)</f>
        <v>0</v>
      </c>
      <c r="P12" s="125">
        <f ca="1">SUMIFS('Overview employees'!Q:Q,'Overview employees'!$B:$B,'Overview reports'!$B$12,'Overview employees'!$A:$A,'Overview reports'!$A12)</f>
        <v>0</v>
      </c>
      <c r="Q12" s="125">
        <f ca="1">SUMIFS('Overview employees'!R:R,'Overview employees'!$B:$B,'Overview reports'!$B$12,'Overview employees'!$A:$A,'Overview reports'!$A12)</f>
        <v>0</v>
      </c>
      <c r="R12" s="125">
        <f ca="1">SUMIFS('Overview employees'!S:S,'Overview employees'!$B:$B,'Overview reports'!$B$12,'Overview employees'!$A:$A,'Overview reports'!$A12)</f>
        <v>0</v>
      </c>
      <c r="S12" s="125">
        <f ca="1">SUMIFS('Overview employees'!T:T,'Overview employees'!$B:$B,'Overview reports'!$B$12,'Overview employees'!$A:$A,'Overview reports'!$A12)</f>
        <v>0</v>
      </c>
    </row>
    <row r="13" spans="1:19" x14ac:dyDescent="0.25">
      <c r="A13" s="115" t="s">
        <v>244</v>
      </c>
      <c r="B13" s="358"/>
      <c r="C13" s="116">
        <f ca="1">SUMIFS('Overview employees'!D:D,'Overview employees'!B:B,'Overview reports'!$B$12,'Overview employees'!A:A,'Overview reports'!$A13)</f>
        <v>0</v>
      </c>
      <c r="D13" s="112">
        <f t="shared" ca="1" si="2"/>
        <v>0</v>
      </c>
      <c r="E13" s="117">
        <f ca="1">SUMIFS('Overview employees'!F:F,'Overview employees'!$B:$B,'Overview reports'!$B$12,'Overview employees'!$A:$A,'Overview reports'!$A13)</f>
        <v>0</v>
      </c>
      <c r="F13" s="117">
        <f ca="1">SUMIFS('Overview employees'!G:G,'Overview employees'!$B:$B,'Overview reports'!$B$12,'Overview employees'!$A:$A,'Overview reports'!$A13)</f>
        <v>0</v>
      </c>
      <c r="G13" s="117">
        <f ca="1">SUMIFS('Overview employees'!H:H,'Overview employees'!$B:$B,'Overview reports'!$B$12,'Overview employees'!$A:$A,'Overview reports'!$A13)</f>
        <v>0</v>
      </c>
      <c r="H13" s="117">
        <f ca="1">SUMIFS('Overview employees'!I:I,'Overview employees'!$B:$B,'Overview reports'!$B$12,'Overview employees'!$A:$A,'Overview reports'!$A13)</f>
        <v>0</v>
      </c>
      <c r="I13" s="117">
        <f ca="1">SUMIFS('Overview employees'!J:J,'Overview employees'!$B:$B,'Overview reports'!$B$12,'Overview employees'!$A:$A,'Overview reports'!$A13)</f>
        <v>0</v>
      </c>
      <c r="J13" s="117">
        <f ca="1">SUMIFS('Overview employees'!K:K,'Overview employees'!$B:$B,'Overview reports'!$B$12,'Overview employees'!$A:$A,'Overview reports'!$A13)</f>
        <v>0</v>
      </c>
      <c r="K13" s="117">
        <f ca="1">SUMIFS('Overview employees'!L:L,'Overview employees'!$B:$B,'Overview reports'!$B$12,'Overview employees'!$A:$A,'Overview reports'!$A13)</f>
        <v>0</v>
      </c>
      <c r="L13" s="117">
        <f ca="1">SUMIFS('Overview employees'!M:M,'Overview employees'!$B:$B,'Overview reports'!$B$12,'Overview employees'!$A:$A,'Overview reports'!$A13)</f>
        <v>0</v>
      </c>
      <c r="M13" s="117">
        <f ca="1">SUMIFS('Overview employees'!N:N,'Overview employees'!$B:$B,'Overview reports'!$B$12,'Overview employees'!$A:$A,'Overview reports'!$A13)</f>
        <v>0</v>
      </c>
      <c r="N13" s="117">
        <f ca="1">SUMIFS('Overview employees'!O:O,'Overview employees'!$B:$B,'Overview reports'!$B$12,'Overview employees'!$A:$A,'Overview reports'!$A13)</f>
        <v>0</v>
      </c>
      <c r="O13" s="117">
        <f ca="1">SUMIFS('Overview employees'!P:P,'Overview employees'!$B:$B,'Overview reports'!$B$12,'Overview employees'!$A:$A,'Overview reports'!$A13)</f>
        <v>0</v>
      </c>
      <c r="P13" s="117">
        <f ca="1">SUMIFS('Overview employees'!Q:Q,'Overview employees'!$B:$B,'Overview reports'!$B$12,'Overview employees'!$A:$A,'Overview reports'!$A13)</f>
        <v>0</v>
      </c>
      <c r="Q13" s="117">
        <f ca="1">SUMIFS('Overview employees'!R:R,'Overview employees'!$B:$B,'Overview reports'!$B$12,'Overview employees'!$A:$A,'Overview reports'!$A13)</f>
        <v>0</v>
      </c>
      <c r="R13" s="117">
        <f ca="1">SUMIFS('Overview employees'!S:S,'Overview employees'!$B:$B,'Overview reports'!$B$12,'Overview employees'!$A:$A,'Overview reports'!$A13)</f>
        <v>0</v>
      </c>
      <c r="S13" s="117">
        <f ca="1">SUMIFS('Overview employees'!T:T,'Overview employees'!$B:$B,'Overview reports'!$B$12,'Overview employees'!$A:$A,'Overview reports'!$A13)</f>
        <v>0</v>
      </c>
    </row>
    <row r="14" spans="1:19" x14ac:dyDescent="0.25">
      <c r="A14" s="110" t="s">
        <v>245</v>
      </c>
      <c r="B14" s="358"/>
      <c r="C14" s="116">
        <f ca="1">SUMIFS('Overview employees'!D:D,'Overview employees'!B:B,'Overview reports'!$B$12,'Overview employees'!A:A,'Overview reports'!$A14)</f>
        <v>0</v>
      </c>
      <c r="D14" s="112">
        <f t="shared" ca="1" si="2"/>
        <v>0</v>
      </c>
      <c r="E14" s="117">
        <f ca="1">SUMIFS('Overview employees'!F:F,'Overview employees'!$B:$B,'Overview reports'!$B$12,'Overview employees'!$A:$A,'Overview reports'!$A14)</f>
        <v>0</v>
      </c>
      <c r="F14" s="117">
        <f ca="1">SUMIFS('Overview employees'!G:G,'Overview employees'!$B:$B,'Overview reports'!$B$12,'Overview employees'!$A:$A,'Overview reports'!$A14)</f>
        <v>0</v>
      </c>
      <c r="G14" s="117">
        <f ca="1">SUMIFS('Overview employees'!H:H,'Overview employees'!$B:$B,'Overview reports'!$B$12,'Overview employees'!$A:$A,'Overview reports'!$A14)</f>
        <v>0</v>
      </c>
      <c r="H14" s="117">
        <f ca="1">SUMIFS('Overview employees'!I:I,'Overview employees'!$B:$B,'Overview reports'!$B$12,'Overview employees'!$A:$A,'Overview reports'!$A14)</f>
        <v>0</v>
      </c>
      <c r="I14" s="117">
        <f ca="1">SUMIFS('Overview employees'!J:J,'Overview employees'!$B:$B,'Overview reports'!$B$12,'Overview employees'!$A:$A,'Overview reports'!$A14)</f>
        <v>0</v>
      </c>
      <c r="J14" s="117">
        <f ca="1">SUMIFS('Overview employees'!K:K,'Overview employees'!$B:$B,'Overview reports'!$B$12,'Overview employees'!$A:$A,'Overview reports'!$A14)</f>
        <v>0</v>
      </c>
      <c r="K14" s="117">
        <f ca="1">SUMIFS('Overview employees'!L:L,'Overview employees'!$B:$B,'Overview reports'!$B$12,'Overview employees'!$A:$A,'Overview reports'!$A14)</f>
        <v>0</v>
      </c>
      <c r="L14" s="117">
        <f ca="1">SUMIFS('Overview employees'!M:M,'Overview employees'!$B:$B,'Overview reports'!$B$12,'Overview employees'!$A:$A,'Overview reports'!$A14)</f>
        <v>0</v>
      </c>
      <c r="M14" s="117">
        <f ca="1">SUMIFS('Overview employees'!N:N,'Overview employees'!$B:$B,'Overview reports'!$B$12,'Overview employees'!$A:$A,'Overview reports'!$A14)</f>
        <v>0</v>
      </c>
      <c r="N14" s="117">
        <f ca="1">SUMIFS('Overview employees'!O:O,'Overview employees'!$B:$B,'Overview reports'!$B$12,'Overview employees'!$A:$A,'Overview reports'!$A14)</f>
        <v>0</v>
      </c>
      <c r="O14" s="117">
        <f ca="1">SUMIFS('Overview employees'!P:P,'Overview employees'!$B:$B,'Overview reports'!$B$12,'Overview employees'!$A:$A,'Overview reports'!$A14)</f>
        <v>0</v>
      </c>
      <c r="P14" s="117">
        <f ca="1">SUMIFS('Overview employees'!Q:Q,'Overview employees'!$B:$B,'Overview reports'!$B$12,'Overview employees'!$A:$A,'Overview reports'!$A14)</f>
        <v>0</v>
      </c>
      <c r="Q14" s="117">
        <f ca="1">SUMIFS('Overview employees'!R:R,'Overview employees'!$B:$B,'Overview reports'!$B$12,'Overview employees'!$A:$A,'Overview reports'!$A14)</f>
        <v>0</v>
      </c>
      <c r="R14" s="117">
        <f ca="1">SUMIFS('Overview employees'!S:S,'Overview employees'!$B:$B,'Overview reports'!$B$12,'Overview employees'!$A:$A,'Overview reports'!$A14)</f>
        <v>0</v>
      </c>
      <c r="S14" s="117">
        <f ca="1">SUMIFS('Overview employees'!T:T,'Overview employees'!$B:$B,'Overview reports'!$B$12,'Overview employees'!$A:$A,'Overview reports'!$A14)</f>
        <v>0</v>
      </c>
    </row>
    <row r="15" spans="1:19" x14ac:dyDescent="0.25">
      <c r="A15" s="110" t="s">
        <v>246</v>
      </c>
      <c r="B15" s="358"/>
      <c r="C15" s="116">
        <f ca="1">SUMIFS('Overview employees'!D:D,'Overview employees'!B:B,'Overview reports'!$B$12,'Overview employees'!A:A,'Overview reports'!$A15)</f>
        <v>0</v>
      </c>
      <c r="D15" s="112">
        <f t="shared" ca="1" si="2"/>
        <v>0</v>
      </c>
      <c r="E15" s="117">
        <f ca="1">SUMIFS('Overview employees'!F:F,'Overview employees'!$B:$B,'Overview reports'!$B$12,'Overview employees'!$A:$A,'Overview reports'!$A15)</f>
        <v>0</v>
      </c>
      <c r="F15" s="117">
        <f ca="1">SUMIFS('Overview employees'!G:G,'Overview employees'!$B:$B,'Overview reports'!$B$12,'Overview employees'!$A:$A,'Overview reports'!$A15)</f>
        <v>0</v>
      </c>
      <c r="G15" s="117">
        <f ca="1">SUMIFS('Overview employees'!H:H,'Overview employees'!$B:$B,'Overview reports'!$B$12,'Overview employees'!$A:$A,'Overview reports'!$A15)</f>
        <v>0</v>
      </c>
      <c r="H15" s="117">
        <f ca="1">SUMIFS('Overview employees'!I:I,'Overview employees'!$B:$B,'Overview reports'!$B$12,'Overview employees'!$A:$A,'Overview reports'!$A15)</f>
        <v>0</v>
      </c>
      <c r="I15" s="117">
        <f ca="1">SUMIFS('Overview employees'!J:J,'Overview employees'!$B:$B,'Overview reports'!$B$12,'Overview employees'!$A:$A,'Overview reports'!$A15)</f>
        <v>0</v>
      </c>
      <c r="J15" s="117">
        <f ca="1">SUMIFS('Overview employees'!K:K,'Overview employees'!$B:$B,'Overview reports'!$B$12,'Overview employees'!$A:$A,'Overview reports'!$A15)</f>
        <v>0</v>
      </c>
      <c r="K15" s="117">
        <f ca="1">SUMIFS('Overview employees'!L:L,'Overview employees'!$B:$B,'Overview reports'!$B$12,'Overview employees'!$A:$A,'Overview reports'!$A15)</f>
        <v>0</v>
      </c>
      <c r="L15" s="117">
        <f ca="1">SUMIFS('Overview employees'!M:M,'Overview employees'!$B:$B,'Overview reports'!$B$12,'Overview employees'!$A:$A,'Overview reports'!$A15)</f>
        <v>0</v>
      </c>
      <c r="M15" s="117">
        <f ca="1">SUMIFS('Overview employees'!N:N,'Overview employees'!$B:$B,'Overview reports'!$B$12,'Overview employees'!$A:$A,'Overview reports'!$A15)</f>
        <v>0</v>
      </c>
      <c r="N15" s="117">
        <f ca="1">SUMIFS('Overview employees'!O:O,'Overview employees'!$B:$B,'Overview reports'!$B$12,'Overview employees'!$A:$A,'Overview reports'!$A15)</f>
        <v>0</v>
      </c>
      <c r="O15" s="117">
        <f ca="1">SUMIFS('Overview employees'!P:P,'Overview employees'!$B:$B,'Overview reports'!$B$12,'Overview employees'!$A:$A,'Overview reports'!$A15)</f>
        <v>0</v>
      </c>
      <c r="P15" s="117">
        <f ca="1">SUMIFS('Overview employees'!Q:Q,'Overview employees'!$B:$B,'Overview reports'!$B$12,'Overview employees'!$A:$A,'Overview reports'!$A15)</f>
        <v>0</v>
      </c>
      <c r="Q15" s="117">
        <f ca="1">SUMIFS('Overview employees'!R:R,'Overview employees'!$B:$B,'Overview reports'!$B$12,'Overview employees'!$A:$A,'Overview reports'!$A15)</f>
        <v>0</v>
      </c>
      <c r="R15" s="117">
        <f ca="1">SUMIFS('Overview employees'!S:S,'Overview employees'!$B:$B,'Overview reports'!$B$12,'Overview employees'!$A:$A,'Overview reports'!$A15)</f>
        <v>0</v>
      </c>
      <c r="S15" s="117">
        <f ca="1">SUMIFS('Overview employees'!T:T,'Overview employees'!$B:$B,'Overview reports'!$B$12,'Overview employees'!$A:$A,'Overview reports'!$A15)</f>
        <v>0</v>
      </c>
    </row>
    <row r="16" spans="1:19" x14ac:dyDescent="0.25">
      <c r="A16" s="118" t="s">
        <v>247</v>
      </c>
      <c r="B16" s="358"/>
      <c r="C16" s="116">
        <f ca="1">SUMIFS('Overview employees'!D:D,'Overview employees'!B:B,'Overview reports'!$B$12,'Overview employees'!A:A,'Overview reports'!$A16)</f>
        <v>0</v>
      </c>
      <c r="D16" s="112">
        <f t="shared" ca="1" si="2"/>
        <v>0</v>
      </c>
      <c r="E16" s="117">
        <f ca="1">SUMIFS('Overview employees'!F:F,'Overview employees'!$B:$B,'Overview reports'!$B$12,'Overview employees'!$A:$A,'Overview reports'!$A16)</f>
        <v>0</v>
      </c>
      <c r="F16" s="117">
        <f ca="1">SUMIFS('Overview employees'!G:G,'Overview employees'!$B:$B,'Overview reports'!$B$12,'Overview employees'!$A:$A,'Overview reports'!$A16)</f>
        <v>0</v>
      </c>
      <c r="G16" s="117">
        <f ca="1">SUMIFS('Overview employees'!H:H,'Overview employees'!$B:$B,'Overview reports'!$B$12,'Overview employees'!$A:$A,'Overview reports'!$A16)</f>
        <v>0</v>
      </c>
      <c r="H16" s="117">
        <f ca="1">SUMIFS('Overview employees'!I:I,'Overview employees'!$B:$B,'Overview reports'!$B$12,'Overview employees'!$A:$A,'Overview reports'!$A16)</f>
        <v>0</v>
      </c>
      <c r="I16" s="117">
        <f ca="1">SUMIFS('Overview employees'!J:J,'Overview employees'!$B:$B,'Overview reports'!$B$12,'Overview employees'!$A:$A,'Overview reports'!$A16)</f>
        <v>0</v>
      </c>
      <c r="J16" s="117">
        <f ca="1">SUMIFS('Overview employees'!K:K,'Overview employees'!$B:$B,'Overview reports'!$B$12,'Overview employees'!$A:$A,'Overview reports'!$A16)</f>
        <v>0</v>
      </c>
      <c r="K16" s="117">
        <f ca="1">SUMIFS('Overview employees'!L:L,'Overview employees'!$B:$B,'Overview reports'!$B$12,'Overview employees'!$A:$A,'Overview reports'!$A16)</f>
        <v>0</v>
      </c>
      <c r="L16" s="117">
        <f ca="1">SUMIFS('Overview employees'!M:M,'Overview employees'!$B:$B,'Overview reports'!$B$12,'Overview employees'!$A:$A,'Overview reports'!$A16)</f>
        <v>0</v>
      </c>
      <c r="M16" s="117">
        <f ca="1">SUMIFS('Overview employees'!N:N,'Overview employees'!$B:$B,'Overview reports'!$B$12,'Overview employees'!$A:$A,'Overview reports'!$A16)</f>
        <v>0</v>
      </c>
      <c r="N16" s="117">
        <f ca="1">SUMIFS('Overview employees'!O:O,'Overview employees'!$B:$B,'Overview reports'!$B$12,'Overview employees'!$A:$A,'Overview reports'!$A16)</f>
        <v>0</v>
      </c>
      <c r="O16" s="117">
        <f ca="1">SUMIFS('Overview employees'!P:P,'Overview employees'!$B:$B,'Overview reports'!$B$12,'Overview employees'!$A:$A,'Overview reports'!$A16)</f>
        <v>0</v>
      </c>
      <c r="P16" s="117">
        <f ca="1">SUMIFS('Overview employees'!Q:Q,'Overview employees'!$B:$B,'Overview reports'!$B$12,'Overview employees'!$A:$A,'Overview reports'!$A16)</f>
        <v>0</v>
      </c>
      <c r="Q16" s="117">
        <f ca="1">SUMIFS('Overview employees'!R:R,'Overview employees'!$B:$B,'Overview reports'!$B$12,'Overview employees'!$A:$A,'Overview reports'!$A16)</f>
        <v>0</v>
      </c>
      <c r="R16" s="117">
        <f ca="1">SUMIFS('Overview employees'!S:S,'Overview employees'!$B:$B,'Overview reports'!$B$12,'Overview employees'!$A:$A,'Overview reports'!$A16)</f>
        <v>0</v>
      </c>
      <c r="S16" s="117">
        <f ca="1">SUMIFS('Overview employees'!T:T,'Overview employees'!$B:$B,'Overview reports'!$B$12,'Overview employees'!$A:$A,'Overview reports'!$A16)</f>
        <v>0</v>
      </c>
    </row>
    <row r="17" spans="1:19" s="88" customFormat="1" x14ac:dyDescent="0.25">
      <c r="A17" s="119" t="s">
        <v>56</v>
      </c>
      <c r="B17" s="359"/>
      <c r="C17" s="120">
        <f t="shared" ref="C17:S17" ca="1" si="4">SUM(C12:C16)</f>
        <v>0</v>
      </c>
      <c r="D17" s="121">
        <f t="shared" ca="1" si="2"/>
        <v>0</v>
      </c>
      <c r="E17" s="122">
        <f t="shared" ca="1" si="4"/>
        <v>0</v>
      </c>
      <c r="F17" s="122">
        <f t="shared" ca="1" si="4"/>
        <v>0</v>
      </c>
      <c r="G17" s="122">
        <f t="shared" ca="1" si="4"/>
        <v>0</v>
      </c>
      <c r="H17" s="122">
        <f t="shared" ca="1" si="4"/>
        <v>0</v>
      </c>
      <c r="I17" s="122">
        <f t="shared" ca="1" si="4"/>
        <v>0</v>
      </c>
      <c r="J17" s="122">
        <f t="shared" ca="1" si="4"/>
        <v>0</v>
      </c>
      <c r="K17" s="122">
        <f t="shared" ca="1" si="4"/>
        <v>0</v>
      </c>
      <c r="L17" s="122">
        <f t="shared" ca="1" si="4"/>
        <v>0</v>
      </c>
      <c r="M17" s="122">
        <f t="shared" ca="1" si="4"/>
        <v>0</v>
      </c>
      <c r="N17" s="122">
        <f t="shared" ca="1" si="4"/>
        <v>0</v>
      </c>
      <c r="O17" s="122">
        <f t="shared" ca="1" si="4"/>
        <v>0</v>
      </c>
      <c r="P17" s="122">
        <f t="shared" ca="1" si="4"/>
        <v>0</v>
      </c>
      <c r="Q17" s="122">
        <f t="shared" ca="1" si="4"/>
        <v>0</v>
      </c>
      <c r="R17" s="122">
        <f t="shared" ca="1" si="4"/>
        <v>0</v>
      </c>
      <c r="S17" s="122">
        <f t="shared" ca="1" si="4"/>
        <v>0</v>
      </c>
    </row>
    <row r="18" spans="1:19" x14ac:dyDescent="0.25">
      <c r="A18" s="110" t="s">
        <v>243</v>
      </c>
      <c r="B18" s="366" t="s">
        <v>29</v>
      </c>
      <c r="C18" s="123">
        <f ca="1">SUMIFS('Overview employees'!D:D,'Overview employees'!B:B,'Overview reports'!$B$18,'Overview employees'!A:A,'Overview reports'!$A18)</f>
        <v>0</v>
      </c>
      <c r="D18" s="124">
        <f t="shared" ca="1" si="2"/>
        <v>0</v>
      </c>
      <c r="E18" s="125">
        <f ca="1">SUMIFS('Overview employees'!F:F,'Overview employees'!$B:$B,'Overview reports'!$B$18,'Overview employees'!$A:$A,'Overview reports'!$A18)</f>
        <v>0</v>
      </c>
      <c r="F18" s="125">
        <f ca="1">SUMIFS('Overview employees'!G:G,'Overview employees'!$B:$B,'Overview reports'!$B$18,'Overview employees'!$A:$A,'Overview reports'!$A18)</f>
        <v>0</v>
      </c>
      <c r="G18" s="125">
        <f ca="1">SUMIFS('Overview employees'!H:H,'Overview employees'!$B:$B,'Overview reports'!$B$18,'Overview employees'!$A:$A,'Overview reports'!$A18)</f>
        <v>0</v>
      </c>
      <c r="H18" s="125">
        <f ca="1">SUMIFS('Overview employees'!I:I,'Overview employees'!$B:$B,'Overview reports'!$B$18,'Overview employees'!$A:$A,'Overview reports'!$A18)</f>
        <v>0</v>
      </c>
      <c r="I18" s="125">
        <f ca="1">SUMIFS('Overview employees'!J:J,'Overview employees'!$B:$B,'Overview reports'!$B$18,'Overview employees'!$A:$A,'Overview reports'!$A18)</f>
        <v>0</v>
      </c>
      <c r="J18" s="125">
        <f ca="1">SUMIFS('Overview employees'!K:K,'Overview employees'!$B:$B,'Overview reports'!$B$18,'Overview employees'!$A:$A,'Overview reports'!$A18)</f>
        <v>0</v>
      </c>
      <c r="K18" s="125">
        <f ca="1">SUMIFS('Overview employees'!L:L,'Overview employees'!$B:$B,'Overview reports'!$B$18,'Overview employees'!$A:$A,'Overview reports'!$A18)</f>
        <v>0</v>
      </c>
      <c r="L18" s="125">
        <f ca="1">SUMIFS('Overview employees'!M:M,'Overview employees'!$B:$B,'Overview reports'!$B$18,'Overview employees'!$A:$A,'Overview reports'!$A18)</f>
        <v>0</v>
      </c>
      <c r="M18" s="125">
        <f ca="1">SUMIFS('Overview employees'!N:N,'Overview employees'!$B:$B,'Overview reports'!$B$18,'Overview employees'!$A:$A,'Overview reports'!$A18)</f>
        <v>0</v>
      </c>
      <c r="N18" s="125">
        <f ca="1">SUMIFS('Overview employees'!O:O,'Overview employees'!$B:$B,'Overview reports'!$B$18,'Overview employees'!$A:$A,'Overview reports'!$A18)</f>
        <v>0</v>
      </c>
      <c r="O18" s="125">
        <f ca="1">SUMIFS('Overview employees'!P:P,'Overview employees'!$B:$B,'Overview reports'!$B$18,'Overview employees'!$A:$A,'Overview reports'!$A18)</f>
        <v>0</v>
      </c>
      <c r="P18" s="125">
        <f ca="1">SUMIFS('Overview employees'!Q:Q,'Overview employees'!$B:$B,'Overview reports'!$B$18,'Overview employees'!$A:$A,'Overview reports'!$A18)</f>
        <v>0</v>
      </c>
      <c r="Q18" s="125">
        <f ca="1">SUMIFS('Overview employees'!R:R,'Overview employees'!$B:$B,'Overview reports'!$B$18,'Overview employees'!$A:$A,'Overview reports'!$A18)</f>
        <v>0</v>
      </c>
      <c r="R18" s="125">
        <f ca="1">SUMIFS('Overview employees'!S:S,'Overview employees'!$B:$B,'Overview reports'!$B$18,'Overview employees'!$A:$A,'Overview reports'!$A18)</f>
        <v>0</v>
      </c>
      <c r="S18" s="125">
        <f ca="1">SUMIFS('Overview employees'!T:T,'Overview employees'!$B:$B,'Overview reports'!$B$18,'Overview employees'!$A:$A,'Overview reports'!$A18)</f>
        <v>0</v>
      </c>
    </row>
    <row r="19" spans="1:19" x14ac:dyDescent="0.25">
      <c r="A19" s="115" t="s">
        <v>244</v>
      </c>
      <c r="B19" s="367"/>
      <c r="C19" s="116">
        <f ca="1">SUMIFS('Overview employees'!D:D,'Overview employees'!B:B,'Overview reports'!$B$18,'Overview employees'!A:A,'Overview reports'!$A19)</f>
        <v>0</v>
      </c>
      <c r="D19" s="112">
        <f t="shared" ca="1" si="2"/>
        <v>0</v>
      </c>
      <c r="E19" s="117">
        <f ca="1">SUMIFS('Overview employees'!F:F,'Overview employees'!$B:$B,'Overview reports'!$B$18,'Overview employees'!$A:$A,'Overview reports'!$A19)</f>
        <v>0</v>
      </c>
      <c r="F19" s="117">
        <f ca="1">SUMIFS('Overview employees'!G:G,'Overview employees'!$B:$B,'Overview reports'!$B$18,'Overview employees'!$A:$A,'Overview reports'!$A19)</f>
        <v>0</v>
      </c>
      <c r="G19" s="117">
        <f ca="1">SUMIFS('Overview employees'!H:H,'Overview employees'!$B:$B,'Overview reports'!$B$18,'Overview employees'!$A:$A,'Overview reports'!$A19)</f>
        <v>0</v>
      </c>
      <c r="H19" s="117">
        <f ca="1">SUMIFS('Overview employees'!I:I,'Overview employees'!$B:$B,'Overview reports'!$B$18,'Overview employees'!$A:$A,'Overview reports'!$A19)</f>
        <v>0</v>
      </c>
      <c r="I19" s="117">
        <f ca="1">SUMIFS('Overview employees'!J:J,'Overview employees'!$B:$B,'Overview reports'!$B$18,'Overview employees'!$A:$A,'Overview reports'!$A19)</f>
        <v>0</v>
      </c>
      <c r="J19" s="117">
        <f ca="1">SUMIFS('Overview employees'!K:K,'Overview employees'!$B:$B,'Overview reports'!$B$18,'Overview employees'!$A:$A,'Overview reports'!$A19)</f>
        <v>0</v>
      </c>
      <c r="K19" s="117">
        <f ca="1">SUMIFS('Overview employees'!L:L,'Overview employees'!$B:$B,'Overview reports'!$B$18,'Overview employees'!$A:$A,'Overview reports'!$A19)</f>
        <v>0</v>
      </c>
      <c r="L19" s="117">
        <f ca="1">SUMIFS('Overview employees'!M:M,'Overview employees'!$B:$B,'Overview reports'!$B$18,'Overview employees'!$A:$A,'Overview reports'!$A19)</f>
        <v>0</v>
      </c>
      <c r="M19" s="117">
        <f ca="1">SUMIFS('Overview employees'!N:N,'Overview employees'!$B:$B,'Overview reports'!$B$18,'Overview employees'!$A:$A,'Overview reports'!$A19)</f>
        <v>0</v>
      </c>
      <c r="N19" s="117">
        <f ca="1">SUMIFS('Overview employees'!O:O,'Overview employees'!$B:$B,'Overview reports'!$B$18,'Overview employees'!$A:$A,'Overview reports'!$A19)</f>
        <v>0</v>
      </c>
      <c r="O19" s="117">
        <f ca="1">SUMIFS('Overview employees'!P:P,'Overview employees'!$B:$B,'Overview reports'!$B$18,'Overview employees'!$A:$A,'Overview reports'!$A19)</f>
        <v>0</v>
      </c>
      <c r="P19" s="117">
        <f ca="1">SUMIFS('Overview employees'!Q:Q,'Overview employees'!$B:$B,'Overview reports'!$B$18,'Overview employees'!$A:$A,'Overview reports'!$A19)</f>
        <v>0</v>
      </c>
      <c r="Q19" s="117">
        <f ca="1">SUMIFS('Overview employees'!R:R,'Overview employees'!$B:$B,'Overview reports'!$B$18,'Overview employees'!$A:$A,'Overview reports'!$A19)</f>
        <v>0</v>
      </c>
      <c r="R19" s="117">
        <f ca="1">SUMIFS('Overview employees'!S:S,'Overview employees'!$B:$B,'Overview reports'!$B$18,'Overview employees'!$A:$A,'Overview reports'!$A19)</f>
        <v>0</v>
      </c>
      <c r="S19" s="117">
        <f ca="1">SUMIFS('Overview employees'!T:T,'Overview employees'!$B:$B,'Overview reports'!$B$18,'Overview employees'!$A:$A,'Overview reports'!$A19)</f>
        <v>0</v>
      </c>
    </row>
    <row r="20" spans="1:19" x14ac:dyDescent="0.25">
      <c r="A20" s="110" t="s">
        <v>245</v>
      </c>
      <c r="B20" s="367"/>
      <c r="C20" s="116">
        <f ca="1">SUMIFS('Overview employees'!D:D,'Overview employees'!B:B,'Overview reports'!$B$18,'Overview employees'!A:A,'Overview reports'!$A20)</f>
        <v>0</v>
      </c>
      <c r="D20" s="112">
        <f t="shared" ca="1" si="2"/>
        <v>0</v>
      </c>
      <c r="E20" s="117">
        <f ca="1">SUMIFS('Overview employees'!F:F,'Overview employees'!$B:$B,'Overview reports'!$B$18,'Overview employees'!$A:$A,'Overview reports'!$A20)</f>
        <v>0</v>
      </c>
      <c r="F20" s="117">
        <f ca="1">SUMIFS('Overview employees'!G:G,'Overview employees'!$B:$B,'Overview reports'!$B$18,'Overview employees'!$A:$A,'Overview reports'!$A20)</f>
        <v>0</v>
      </c>
      <c r="G20" s="117">
        <f ca="1">SUMIFS('Overview employees'!H:H,'Overview employees'!$B:$B,'Overview reports'!$B$18,'Overview employees'!$A:$A,'Overview reports'!$A20)</f>
        <v>0</v>
      </c>
      <c r="H20" s="117">
        <f ca="1">SUMIFS('Overview employees'!I:I,'Overview employees'!$B:$B,'Overview reports'!$B$18,'Overview employees'!$A:$A,'Overview reports'!$A20)</f>
        <v>0</v>
      </c>
      <c r="I20" s="117">
        <f ca="1">SUMIFS('Overview employees'!J:J,'Overview employees'!$B:$B,'Overview reports'!$B$18,'Overview employees'!$A:$A,'Overview reports'!$A20)</f>
        <v>0</v>
      </c>
      <c r="J20" s="117">
        <f ca="1">SUMIFS('Overview employees'!K:K,'Overview employees'!$B:$B,'Overview reports'!$B$18,'Overview employees'!$A:$A,'Overview reports'!$A20)</f>
        <v>0</v>
      </c>
      <c r="K20" s="117">
        <f ca="1">SUMIFS('Overview employees'!L:L,'Overview employees'!$B:$B,'Overview reports'!$B$18,'Overview employees'!$A:$A,'Overview reports'!$A20)</f>
        <v>0</v>
      </c>
      <c r="L20" s="117">
        <f ca="1">SUMIFS('Overview employees'!M:M,'Overview employees'!$B:$B,'Overview reports'!$B$18,'Overview employees'!$A:$A,'Overview reports'!$A20)</f>
        <v>0</v>
      </c>
      <c r="M20" s="117">
        <f ca="1">SUMIFS('Overview employees'!N:N,'Overview employees'!$B:$B,'Overview reports'!$B$18,'Overview employees'!$A:$A,'Overview reports'!$A20)</f>
        <v>0</v>
      </c>
      <c r="N20" s="117">
        <f ca="1">SUMIFS('Overview employees'!O:O,'Overview employees'!$B:$B,'Overview reports'!$B$18,'Overview employees'!$A:$A,'Overview reports'!$A20)</f>
        <v>0</v>
      </c>
      <c r="O20" s="117">
        <f ca="1">SUMIFS('Overview employees'!P:P,'Overview employees'!$B:$B,'Overview reports'!$B$18,'Overview employees'!$A:$A,'Overview reports'!$A20)</f>
        <v>0</v>
      </c>
      <c r="P20" s="117">
        <f ca="1">SUMIFS('Overview employees'!Q:Q,'Overview employees'!$B:$B,'Overview reports'!$B$18,'Overview employees'!$A:$A,'Overview reports'!$A20)</f>
        <v>0</v>
      </c>
      <c r="Q20" s="117">
        <f ca="1">SUMIFS('Overview employees'!R:R,'Overview employees'!$B:$B,'Overview reports'!$B$18,'Overview employees'!$A:$A,'Overview reports'!$A20)</f>
        <v>0</v>
      </c>
      <c r="R20" s="117">
        <f ca="1">SUMIFS('Overview employees'!S:S,'Overview employees'!$B:$B,'Overview reports'!$B$18,'Overview employees'!$A:$A,'Overview reports'!$A20)</f>
        <v>0</v>
      </c>
      <c r="S20" s="117">
        <f ca="1">SUMIFS('Overview employees'!T:T,'Overview employees'!$B:$B,'Overview reports'!$B$18,'Overview employees'!$A:$A,'Overview reports'!$A20)</f>
        <v>0</v>
      </c>
    </row>
    <row r="21" spans="1:19" x14ac:dyDescent="0.25">
      <c r="A21" s="110" t="s">
        <v>246</v>
      </c>
      <c r="B21" s="367"/>
      <c r="C21" s="116">
        <f ca="1">SUMIFS('Overview employees'!D:D,'Overview employees'!B:B,'Overview reports'!$B$18,'Overview employees'!A:A,'Overview reports'!$A21)</f>
        <v>0</v>
      </c>
      <c r="D21" s="112">
        <f t="shared" ca="1" si="2"/>
        <v>0</v>
      </c>
      <c r="E21" s="117">
        <f ca="1">SUMIFS('Overview employees'!F:F,'Overview employees'!$B:$B,'Overview reports'!$B$18,'Overview employees'!$A:$A,'Overview reports'!$A21)</f>
        <v>0</v>
      </c>
      <c r="F21" s="117">
        <f ca="1">SUMIFS('Overview employees'!G:G,'Overview employees'!$B:$B,'Overview reports'!$B$18,'Overview employees'!$A:$A,'Overview reports'!$A21)</f>
        <v>0</v>
      </c>
      <c r="G21" s="117">
        <f ca="1">SUMIFS('Overview employees'!H:H,'Overview employees'!$B:$B,'Overview reports'!$B$18,'Overview employees'!$A:$A,'Overview reports'!$A21)</f>
        <v>0</v>
      </c>
      <c r="H21" s="117">
        <f ca="1">SUMIFS('Overview employees'!I:I,'Overview employees'!$B:$B,'Overview reports'!$B$18,'Overview employees'!$A:$A,'Overview reports'!$A21)</f>
        <v>0</v>
      </c>
      <c r="I21" s="117">
        <f ca="1">SUMIFS('Overview employees'!J:J,'Overview employees'!$B:$B,'Overview reports'!$B$18,'Overview employees'!$A:$A,'Overview reports'!$A21)</f>
        <v>0</v>
      </c>
      <c r="J21" s="117">
        <f ca="1">SUMIFS('Overview employees'!K:K,'Overview employees'!$B:$B,'Overview reports'!$B$18,'Overview employees'!$A:$A,'Overview reports'!$A21)</f>
        <v>0</v>
      </c>
      <c r="K21" s="117">
        <f ca="1">SUMIFS('Overview employees'!L:L,'Overview employees'!$B:$B,'Overview reports'!$B$18,'Overview employees'!$A:$A,'Overview reports'!$A21)</f>
        <v>0</v>
      </c>
      <c r="L21" s="117">
        <f ca="1">SUMIFS('Overview employees'!M:M,'Overview employees'!$B:$B,'Overview reports'!$B$18,'Overview employees'!$A:$A,'Overview reports'!$A21)</f>
        <v>0</v>
      </c>
      <c r="M21" s="117">
        <f ca="1">SUMIFS('Overview employees'!N:N,'Overview employees'!$B:$B,'Overview reports'!$B$18,'Overview employees'!$A:$A,'Overview reports'!$A21)</f>
        <v>0</v>
      </c>
      <c r="N21" s="117">
        <f ca="1">SUMIFS('Overview employees'!O:O,'Overview employees'!$B:$B,'Overview reports'!$B$18,'Overview employees'!$A:$A,'Overview reports'!$A21)</f>
        <v>0</v>
      </c>
      <c r="O21" s="117">
        <f ca="1">SUMIFS('Overview employees'!P:P,'Overview employees'!$B:$B,'Overview reports'!$B$18,'Overview employees'!$A:$A,'Overview reports'!$A21)</f>
        <v>0</v>
      </c>
      <c r="P21" s="117">
        <f ca="1">SUMIFS('Overview employees'!Q:Q,'Overview employees'!$B:$B,'Overview reports'!$B$18,'Overview employees'!$A:$A,'Overview reports'!$A21)</f>
        <v>0</v>
      </c>
      <c r="Q21" s="117">
        <f ca="1">SUMIFS('Overview employees'!R:R,'Overview employees'!$B:$B,'Overview reports'!$B$18,'Overview employees'!$A:$A,'Overview reports'!$A21)</f>
        <v>0</v>
      </c>
      <c r="R21" s="117">
        <f ca="1">SUMIFS('Overview employees'!S:S,'Overview employees'!$B:$B,'Overview reports'!$B$18,'Overview employees'!$A:$A,'Overview reports'!$A21)</f>
        <v>0</v>
      </c>
      <c r="S21" s="117">
        <f ca="1">SUMIFS('Overview employees'!T:T,'Overview employees'!$B:$B,'Overview reports'!$B$18,'Overview employees'!$A:$A,'Overview reports'!$A21)</f>
        <v>0</v>
      </c>
    </row>
    <row r="22" spans="1:19" x14ac:dyDescent="0.25">
      <c r="A22" s="118" t="s">
        <v>247</v>
      </c>
      <c r="B22" s="367"/>
      <c r="C22" s="116">
        <f ca="1">SUMIFS('Overview employees'!D:D,'Overview employees'!B:B,'Overview reports'!$B$18,'Overview employees'!A:A,'Overview reports'!$A22)</f>
        <v>0</v>
      </c>
      <c r="D22" s="112">
        <f t="shared" ca="1" si="2"/>
        <v>0</v>
      </c>
      <c r="E22" s="117">
        <f ca="1">SUMIFS('Overview employees'!F:F,'Overview employees'!$B:$B,'Overview reports'!$B$18,'Overview employees'!$A:$A,'Overview reports'!$A22)</f>
        <v>0</v>
      </c>
      <c r="F22" s="117">
        <f ca="1">SUMIFS('Overview employees'!G:G,'Overview employees'!$B:$B,'Overview reports'!$B$18,'Overview employees'!$A:$A,'Overview reports'!$A22)</f>
        <v>0</v>
      </c>
      <c r="G22" s="117">
        <f ca="1">SUMIFS('Overview employees'!H:H,'Overview employees'!$B:$B,'Overview reports'!$B$18,'Overview employees'!$A:$A,'Overview reports'!$A22)</f>
        <v>0</v>
      </c>
      <c r="H22" s="117">
        <f ca="1">SUMIFS('Overview employees'!I:I,'Overview employees'!$B:$B,'Overview reports'!$B$18,'Overview employees'!$A:$A,'Overview reports'!$A22)</f>
        <v>0</v>
      </c>
      <c r="I22" s="117">
        <f ca="1">SUMIFS('Overview employees'!J:J,'Overview employees'!$B:$B,'Overview reports'!$B$18,'Overview employees'!$A:$A,'Overview reports'!$A22)</f>
        <v>0</v>
      </c>
      <c r="J22" s="117">
        <f ca="1">SUMIFS('Overview employees'!K:K,'Overview employees'!$B:$B,'Overview reports'!$B$18,'Overview employees'!$A:$A,'Overview reports'!$A22)</f>
        <v>0</v>
      </c>
      <c r="K22" s="117">
        <f ca="1">SUMIFS('Overview employees'!L:L,'Overview employees'!$B:$B,'Overview reports'!$B$18,'Overview employees'!$A:$A,'Overview reports'!$A22)</f>
        <v>0</v>
      </c>
      <c r="L22" s="117">
        <f ca="1">SUMIFS('Overview employees'!M:M,'Overview employees'!$B:$B,'Overview reports'!$B$18,'Overview employees'!$A:$A,'Overview reports'!$A22)</f>
        <v>0</v>
      </c>
      <c r="M22" s="117">
        <f ca="1">SUMIFS('Overview employees'!N:N,'Overview employees'!$B:$B,'Overview reports'!$B$18,'Overview employees'!$A:$A,'Overview reports'!$A22)</f>
        <v>0</v>
      </c>
      <c r="N22" s="117">
        <f ca="1">SUMIFS('Overview employees'!O:O,'Overview employees'!$B:$B,'Overview reports'!$B$18,'Overview employees'!$A:$A,'Overview reports'!$A22)</f>
        <v>0</v>
      </c>
      <c r="O22" s="117">
        <f ca="1">SUMIFS('Overview employees'!P:P,'Overview employees'!$B:$B,'Overview reports'!$B$18,'Overview employees'!$A:$A,'Overview reports'!$A22)</f>
        <v>0</v>
      </c>
      <c r="P22" s="117">
        <f ca="1">SUMIFS('Overview employees'!Q:Q,'Overview employees'!$B:$B,'Overview reports'!$B$18,'Overview employees'!$A:$A,'Overview reports'!$A22)</f>
        <v>0</v>
      </c>
      <c r="Q22" s="117">
        <f ca="1">SUMIFS('Overview employees'!R:R,'Overview employees'!$B:$B,'Overview reports'!$B$18,'Overview employees'!$A:$A,'Overview reports'!$A22)</f>
        <v>0</v>
      </c>
      <c r="R22" s="117">
        <f ca="1">SUMIFS('Overview employees'!S:S,'Overview employees'!$B:$B,'Overview reports'!$B$18,'Overview employees'!$A:$A,'Overview reports'!$A22)</f>
        <v>0</v>
      </c>
      <c r="S22" s="117">
        <f ca="1">SUMIFS('Overview employees'!T:T,'Overview employees'!$B:$B,'Overview reports'!$B$18,'Overview employees'!$A:$A,'Overview reports'!$A22)</f>
        <v>0</v>
      </c>
    </row>
    <row r="23" spans="1:19" s="88" customFormat="1" x14ac:dyDescent="0.25">
      <c r="A23" s="119" t="s">
        <v>56</v>
      </c>
      <c r="B23" s="368"/>
      <c r="C23" s="120">
        <f t="shared" ref="C23:S23" ca="1" si="5">SUM(C18:C22)</f>
        <v>0</v>
      </c>
      <c r="D23" s="121">
        <f t="shared" ca="1" si="2"/>
        <v>0</v>
      </c>
      <c r="E23" s="122">
        <f t="shared" ca="1" si="5"/>
        <v>0</v>
      </c>
      <c r="F23" s="122">
        <f t="shared" ca="1" si="5"/>
        <v>0</v>
      </c>
      <c r="G23" s="122">
        <f t="shared" ca="1" si="5"/>
        <v>0</v>
      </c>
      <c r="H23" s="122">
        <f t="shared" ca="1" si="5"/>
        <v>0</v>
      </c>
      <c r="I23" s="122">
        <f t="shared" ca="1" si="5"/>
        <v>0</v>
      </c>
      <c r="J23" s="122">
        <f t="shared" ca="1" si="5"/>
        <v>0</v>
      </c>
      <c r="K23" s="122">
        <f t="shared" ca="1" si="5"/>
        <v>0</v>
      </c>
      <c r="L23" s="122">
        <f t="shared" ca="1" si="5"/>
        <v>0</v>
      </c>
      <c r="M23" s="122">
        <f t="shared" ca="1" si="5"/>
        <v>0</v>
      </c>
      <c r="N23" s="122">
        <f t="shared" ca="1" si="5"/>
        <v>0</v>
      </c>
      <c r="O23" s="122">
        <f t="shared" ca="1" si="5"/>
        <v>0</v>
      </c>
      <c r="P23" s="122">
        <f t="shared" ca="1" si="5"/>
        <v>0</v>
      </c>
      <c r="Q23" s="122">
        <f t="shared" ca="1" si="5"/>
        <v>0</v>
      </c>
      <c r="R23" s="122">
        <f t="shared" ca="1" si="5"/>
        <v>0</v>
      </c>
      <c r="S23" s="122">
        <f t="shared" ca="1" si="5"/>
        <v>0</v>
      </c>
    </row>
    <row r="24" spans="1:19" x14ac:dyDescent="0.25">
      <c r="A24" s="110" t="s">
        <v>243</v>
      </c>
      <c r="B24" s="366" t="s">
        <v>131</v>
      </c>
      <c r="C24" s="123">
        <f ca="1">SUMIFS('Overview employees'!D:D,'Overview employees'!B:B,'Overview reports'!$B$24,'Overview employees'!A:A,'Overview reports'!$A24)</f>
        <v>0</v>
      </c>
      <c r="D24" s="124">
        <f t="shared" ca="1" si="2"/>
        <v>0</v>
      </c>
      <c r="E24" s="125">
        <f ca="1">SUMIFS('Overview employees'!F:F,'Overview employees'!$B:$B,'Overview reports'!$B$24,'Overview employees'!$A:$A,'Overview reports'!$A24)</f>
        <v>0</v>
      </c>
      <c r="F24" s="125">
        <f ca="1">SUMIFS('Overview employees'!G:G,'Overview employees'!$B:$B,'Overview reports'!$B$24,'Overview employees'!$A:$A,'Overview reports'!$A24)</f>
        <v>0</v>
      </c>
      <c r="G24" s="125">
        <f ca="1">SUMIFS('Overview employees'!H:H,'Overview employees'!$B:$B,'Overview reports'!$B$24,'Overview employees'!$A:$A,'Overview reports'!$A24)</f>
        <v>0</v>
      </c>
      <c r="H24" s="125">
        <f ca="1">SUMIFS('Overview employees'!I:I,'Overview employees'!$B:$B,'Overview reports'!$B$24,'Overview employees'!$A:$A,'Overview reports'!$A24)</f>
        <v>0</v>
      </c>
      <c r="I24" s="125">
        <f ca="1">SUMIFS('Overview employees'!J:J,'Overview employees'!$B:$B,'Overview reports'!$B$24,'Overview employees'!$A:$A,'Overview reports'!$A24)</f>
        <v>0</v>
      </c>
      <c r="J24" s="125">
        <f ca="1">SUMIFS('Overview employees'!K:K,'Overview employees'!$B:$B,'Overview reports'!$B$24,'Overview employees'!$A:$A,'Overview reports'!$A24)</f>
        <v>0</v>
      </c>
      <c r="K24" s="125">
        <f ca="1">SUMIFS('Overview employees'!L:L,'Overview employees'!$B:$B,'Overview reports'!$B$24,'Overview employees'!$A:$A,'Overview reports'!$A24)</f>
        <v>0</v>
      </c>
      <c r="L24" s="125">
        <f ca="1">SUMIFS('Overview employees'!M:M,'Overview employees'!$B:$B,'Overview reports'!$B$24,'Overview employees'!$A:$A,'Overview reports'!$A24)</f>
        <v>0</v>
      </c>
      <c r="M24" s="125">
        <f ca="1">SUMIFS('Overview employees'!N:N,'Overview employees'!$B:$B,'Overview reports'!$B$24,'Overview employees'!$A:$A,'Overview reports'!$A24)</f>
        <v>0</v>
      </c>
      <c r="N24" s="125">
        <f ca="1">SUMIFS('Overview employees'!O:O,'Overview employees'!$B:$B,'Overview reports'!$B$24,'Overview employees'!$A:$A,'Overview reports'!$A24)</f>
        <v>0</v>
      </c>
      <c r="O24" s="125">
        <f ca="1">SUMIFS('Overview employees'!P:P,'Overview employees'!$B:$B,'Overview reports'!$B$24,'Overview employees'!$A:$A,'Overview reports'!$A24)</f>
        <v>0</v>
      </c>
      <c r="P24" s="125">
        <f ca="1">SUMIFS('Overview employees'!Q:Q,'Overview employees'!$B:$B,'Overview reports'!$B$24,'Overview employees'!$A:$A,'Overview reports'!$A24)</f>
        <v>0</v>
      </c>
      <c r="Q24" s="125">
        <f ca="1">SUMIFS('Overview employees'!R:R,'Overview employees'!$B:$B,'Overview reports'!$B$24,'Overview employees'!$A:$A,'Overview reports'!$A24)</f>
        <v>0</v>
      </c>
      <c r="R24" s="125">
        <f ca="1">SUMIFS('Overview employees'!S:S,'Overview employees'!$B:$B,'Overview reports'!$B$24,'Overview employees'!$A:$A,'Overview reports'!$A24)</f>
        <v>0</v>
      </c>
      <c r="S24" s="125">
        <f ca="1">SUMIFS('Overview employees'!T:T,'Overview employees'!$B:$B,'Overview reports'!$B$24,'Overview employees'!$A:$A,'Overview reports'!$A24)</f>
        <v>0</v>
      </c>
    </row>
    <row r="25" spans="1:19" x14ac:dyDescent="0.25">
      <c r="A25" s="115" t="s">
        <v>244</v>
      </c>
      <c r="B25" s="367"/>
      <c r="C25" s="116">
        <f ca="1">SUMIFS('Overview employees'!D:D,'Overview employees'!B:B,'Overview reports'!$B$24,'Overview employees'!A:A,'Overview reports'!$A25)</f>
        <v>0</v>
      </c>
      <c r="D25" s="112">
        <f t="shared" ca="1" si="2"/>
        <v>0</v>
      </c>
      <c r="E25" s="117">
        <f ca="1">SUMIFS('Overview employees'!F:F,'Overview employees'!$B:$B,'Overview reports'!$B$24,'Overview employees'!$A:$A,'Overview reports'!$A25)</f>
        <v>0</v>
      </c>
      <c r="F25" s="117">
        <f ca="1">SUMIFS('Overview employees'!G:G,'Overview employees'!$B:$B,'Overview reports'!$B$24,'Overview employees'!$A:$A,'Overview reports'!$A25)</f>
        <v>0</v>
      </c>
      <c r="G25" s="117">
        <f ca="1">SUMIFS('Overview employees'!H:H,'Overview employees'!$B:$B,'Overview reports'!$B$24,'Overview employees'!$A:$A,'Overview reports'!$A25)</f>
        <v>0</v>
      </c>
      <c r="H25" s="117">
        <f ca="1">SUMIFS('Overview employees'!I:I,'Overview employees'!$B:$B,'Overview reports'!$B$24,'Overview employees'!$A:$A,'Overview reports'!$A25)</f>
        <v>0</v>
      </c>
      <c r="I25" s="117">
        <f ca="1">SUMIFS('Overview employees'!J:J,'Overview employees'!$B:$B,'Overview reports'!$B$24,'Overview employees'!$A:$A,'Overview reports'!$A25)</f>
        <v>0</v>
      </c>
      <c r="J25" s="117">
        <f ca="1">SUMIFS('Overview employees'!K:K,'Overview employees'!$B:$B,'Overview reports'!$B$24,'Overview employees'!$A:$A,'Overview reports'!$A25)</f>
        <v>0</v>
      </c>
      <c r="K25" s="117">
        <f ca="1">SUMIFS('Overview employees'!L:L,'Overview employees'!$B:$B,'Overview reports'!$B$24,'Overview employees'!$A:$A,'Overview reports'!$A25)</f>
        <v>0</v>
      </c>
      <c r="L25" s="117">
        <f ca="1">SUMIFS('Overview employees'!M:M,'Overview employees'!$B:$B,'Overview reports'!$B$24,'Overview employees'!$A:$A,'Overview reports'!$A25)</f>
        <v>0</v>
      </c>
      <c r="M25" s="117">
        <f ca="1">SUMIFS('Overview employees'!N:N,'Overview employees'!$B:$B,'Overview reports'!$B$24,'Overview employees'!$A:$A,'Overview reports'!$A25)</f>
        <v>0</v>
      </c>
      <c r="N25" s="117">
        <f ca="1">SUMIFS('Overview employees'!O:O,'Overview employees'!$B:$B,'Overview reports'!$B$24,'Overview employees'!$A:$A,'Overview reports'!$A25)</f>
        <v>0</v>
      </c>
      <c r="O25" s="117">
        <f ca="1">SUMIFS('Overview employees'!P:P,'Overview employees'!$B:$B,'Overview reports'!$B$24,'Overview employees'!$A:$A,'Overview reports'!$A25)</f>
        <v>0</v>
      </c>
      <c r="P25" s="117">
        <f ca="1">SUMIFS('Overview employees'!Q:Q,'Overview employees'!$B:$B,'Overview reports'!$B$24,'Overview employees'!$A:$A,'Overview reports'!$A25)</f>
        <v>0</v>
      </c>
      <c r="Q25" s="117">
        <f ca="1">SUMIFS('Overview employees'!R:R,'Overview employees'!$B:$B,'Overview reports'!$B$24,'Overview employees'!$A:$A,'Overview reports'!$A25)</f>
        <v>0</v>
      </c>
      <c r="R25" s="117">
        <f ca="1">SUMIFS('Overview employees'!S:S,'Overview employees'!$B:$B,'Overview reports'!$B$24,'Overview employees'!$A:$A,'Overview reports'!$A25)</f>
        <v>0</v>
      </c>
      <c r="S25" s="117">
        <f ca="1">SUMIFS('Overview employees'!T:T,'Overview employees'!$B:$B,'Overview reports'!$B$24,'Overview employees'!$A:$A,'Overview reports'!$A25)</f>
        <v>0</v>
      </c>
    </row>
    <row r="26" spans="1:19" x14ac:dyDescent="0.25">
      <c r="A26" s="110" t="s">
        <v>245</v>
      </c>
      <c r="B26" s="367"/>
      <c r="C26" s="116">
        <f ca="1">SUMIFS('Overview employees'!D:D,'Overview employees'!B:B,'Overview reports'!$B$24,'Overview employees'!A:A,'Overview reports'!$A26)</f>
        <v>0</v>
      </c>
      <c r="D26" s="112">
        <f t="shared" ca="1" si="2"/>
        <v>0</v>
      </c>
      <c r="E26" s="117">
        <f ca="1">SUMIFS('Overview employees'!F:F,'Overview employees'!$B:$B,'Overview reports'!$B$24,'Overview employees'!$A:$A,'Overview reports'!$A26)</f>
        <v>0</v>
      </c>
      <c r="F26" s="117">
        <f ca="1">SUMIFS('Overview employees'!G:G,'Overview employees'!$B:$B,'Overview reports'!$B$24,'Overview employees'!$A:$A,'Overview reports'!$A26)</f>
        <v>0</v>
      </c>
      <c r="G26" s="117">
        <f ca="1">SUMIFS('Overview employees'!H:H,'Overview employees'!$B:$B,'Overview reports'!$B$24,'Overview employees'!$A:$A,'Overview reports'!$A26)</f>
        <v>0</v>
      </c>
      <c r="H26" s="117">
        <f ca="1">SUMIFS('Overview employees'!I:I,'Overview employees'!$B:$B,'Overview reports'!$B$24,'Overview employees'!$A:$A,'Overview reports'!$A26)</f>
        <v>0</v>
      </c>
      <c r="I26" s="117">
        <f ca="1">SUMIFS('Overview employees'!J:J,'Overview employees'!$B:$B,'Overview reports'!$B$24,'Overview employees'!$A:$A,'Overview reports'!$A26)</f>
        <v>0</v>
      </c>
      <c r="J26" s="117">
        <f ca="1">SUMIFS('Overview employees'!K:K,'Overview employees'!$B:$B,'Overview reports'!$B$24,'Overview employees'!$A:$A,'Overview reports'!$A26)</f>
        <v>0</v>
      </c>
      <c r="K26" s="117">
        <f ca="1">SUMIFS('Overview employees'!L:L,'Overview employees'!$B:$B,'Overview reports'!$B$24,'Overview employees'!$A:$A,'Overview reports'!$A26)</f>
        <v>0</v>
      </c>
      <c r="L26" s="117">
        <f ca="1">SUMIFS('Overview employees'!M:M,'Overview employees'!$B:$B,'Overview reports'!$B$24,'Overview employees'!$A:$A,'Overview reports'!$A26)</f>
        <v>0</v>
      </c>
      <c r="M26" s="117">
        <f ca="1">SUMIFS('Overview employees'!N:N,'Overview employees'!$B:$B,'Overview reports'!$B$24,'Overview employees'!$A:$A,'Overview reports'!$A26)</f>
        <v>0</v>
      </c>
      <c r="N26" s="117">
        <f ca="1">SUMIFS('Overview employees'!O:O,'Overview employees'!$B:$B,'Overview reports'!$B$24,'Overview employees'!$A:$A,'Overview reports'!$A26)</f>
        <v>0</v>
      </c>
      <c r="O26" s="117">
        <f ca="1">SUMIFS('Overview employees'!P:P,'Overview employees'!$B:$B,'Overview reports'!$B$24,'Overview employees'!$A:$A,'Overview reports'!$A26)</f>
        <v>0</v>
      </c>
      <c r="P26" s="117">
        <f ca="1">SUMIFS('Overview employees'!Q:Q,'Overview employees'!$B:$B,'Overview reports'!$B$24,'Overview employees'!$A:$A,'Overview reports'!$A26)</f>
        <v>0</v>
      </c>
      <c r="Q26" s="117">
        <f ca="1">SUMIFS('Overview employees'!R:R,'Overview employees'!$B:$B,'Overview reports'!$B$24,'Overview employees'!$A:$A,'Overview reports'!$A26)</f>
        <v>0</v>
      </c>
      <c r="R26" s="117">
        <f ca="1">SUMIFS('Overview employees'!S:S,'Overview employees'!$B:$B,'Overview reports'!$B$24,'Overview employees'!$A:$A,'Overview reports'!$A26)</f>
        <v>0</v>
      </c>
      <c r="S26" s="117">
        <f ca="1">SUMIFS('Overview employees'!T:T,'Overview employees'!$B:$B,'Overview reports'!$B$24,'Overview employees'!$A:$A,'Overview reports'!$A26)</f>
        <v>0</v>
      </c>
    </row>
    <row r="27" spans="1:19" x14ac:dyDescent="0.25">
      <c r="A27" s="110" t="s">
        <v>246</v>
      </c>
      <c r="B27" s="367"/>
      <c r="C27" s="116">
        <f ca="1">SUMIFS('Overview employees'!D:D,'Overview employees'!B:B,'Overview reports'!$B$24,'Overview employees'!A:A,'Overview reports'!$A27)</f>
        <v>0</v>
      </c>
      <c r="D27" s="112">
        <f t="shared" ca="1" si="2"/>
        <v>0</v>
      </c>
      <c r="E27" s="117">
        <f ca="1">SUMIFS('Overview employees'!F:F,'Overview employees'!$B:$B,'Overview reports'!$B$24,'Overview employees'!$A:$A,'Overview reports'!$A27)</f>
        <v>0</v>
      </c>
      <c r="F27" s="117">
        <f ca="1">SUMIFS('Overview employees'!G:G,'Overview employees'!$B:$B,'Overview reports'!$B$24,'Overview employees'!$A:$A,'Overview reports'!$A27)</f>
        <v>0</v>
      </c>
      <c r="G27" s="117">
        <f ca="1">SUMIFS('Overview employees'!H:H,'Overview employees'!$B:$B,'Overview reports'!$B$24,'Overview employees'!$A:$A,'Overview reports'!$A27)</f>
        <v>0</v>
      </c>
      <c r="H27" s="117">
        <f ca="1">SUMIFS('Overview employees'!I:I,'Overview employees'!$B:$B,'Overview reports'!$B$24,'Overview employees'!$A:$A,'Overview reports'!$A27)</f>
        <v>0</v>
      </c>
      <c r="I27" s="117">
        <f ca="1">SUMIFS('Overview employees'!J:J,'Overview employees'!$B:$B,'Overview reports'!$B$24,'Overview employees'!$A:$A,'Overview reports'!$A27)</f>
        <v>0</v>
      </c>
      <c r="J27" s="117">
        <f ca="1">SUMIFS('Overview employees'!K:K,'Overview employees'!$B:$B,'Overview reports'!$B$24,'Overview employees'!$A:$A,'Overview reports'!$A27)</f>
        <v>0</v>
      </c>
      <c r="K27" s="117">
        <f ca="1">SUMIFS('Overview employees'!L:L,'Overview employees'!$B:$B,'Overview reports'!$B$24,'Overview employees'!$A:$A,'Overview reports'!$A27)</f>
        <v>0</v>
      </c>
      <c r="L27" s="117">
        <f ca="1">SUMIFS('Overview employees'!M:M,'Overview employees'!$B:$B,'Overview reports'!$B$24,'Overview employees'!$A:$A,'Overview reports'!$A27)</f>
        <v>0</v>
      </c>
      <c r="M27" s="117">
        <f ca="1">SUMIFS('Overview employees'!N:N,'Overview employees'!$B:$B,'Overview reports'!$B$24,'Overview employees'!$A:$A,'Overview reports'!$A27)</f>
        <v>0</v>
      </c>
      <c r="N27" s="117">
        <f ca="1">SUMIFS('Overview employees'!O:O,'Overview employees'!$B:$B,'Overview reports'!$B$24,'Overview employees'!$A:$A,'Overview reports'!$A27)</f>
        <v>0</v>
      </c>
      <c r="O27" s="117">
        <f ca="1">SUMIFS('Overview employees'!P:P,'Overview employees'!$B:$B,'Overview reports'!$B$24,'Overview employees'!$A:$A,'Overview reports'!$A27)</f>
        <v>0</v>
      </c>
      <c r="P27" s="117">
        <f ca="1">SUMIFS('Overview employees'!Q:Q,'Overview employees'!$B:$B,'Overview reports'!$B$24,'Overview employees'!$A:$A,'Overview reports'!$A27)</f>
        <v>0</v>
      </c>
      <c r="Q27" s="117">
        <f ca="1">SUMIFS('Overview employees'!R:R,'Overview employees'!$B:$B,'Overview reports'!$B$24,'Overview employees'!$A:$A,'Overview reports'!$A27)</f>
        <v>0</v>
      </c>
      <c r="R27" s="117">
        <f ca="1">SUMIFS('Overview employees'!S:S,'Overview employees'!$B:$B,'Overview reports'!$B$24,'Overview employees'!$A:$A,'Overview reports'!$A27)</f>
        <v>0</v>
      </c>
      <c r="S27" s="117">
        <f ca="1">SUMIFS('Overview employees'!T:T,'Overview employees'!$B:$B,'Overview reports'!$B$24,'Overview employees'!$A:$A,'Overview reports'!$A27)</f>
        <v>0</v>
      </c>
    </row>
    <row r="28" spans="1:19" x14ac:dyDescent="0.25">
      <c r="A28" s="118" t="s">
        <v>247</v>
      </c>
      <c r="B28" s="367"/>
      <c r="C28" s="116">
        <f ca="1">SUMIFS('Overview employees'!D:D,'Overview employees'!B:B,'Overview reports'!$B$24,'Overview employees'!A:A,'Overview reports'!$A28)</f>
        <v>0</v>
      </c>
      <c r="D28" s="112">
        <f t="shared" ca="1" si="2"/>
        <v>0</v>
      </c>
      <c r="E28" s="117">
        <f ca="1">SUMIFS('Overview employees'!F:F,'Overview employees'!$B:$B,'Overview reports'!$B$24,'Overview employees'!$A:$A,'Overview reports'!$A28)</f>
        <v>0</v>
      </c>
      <c r="F28" s="117">
        <f ca="1">SUMIFS('Overview employees'!G:G,'Overview employees'!$B:$B,'Overview reports'!$B$24,'Overview employees'!$A:$A,'Overview reports'!$A28)</f>
        <v>0</v>
      </c>
      <c r="G28" s="117">
        <f ca="1">SUMIFS('Overview employees'!H:H,'Overview employees'!$B:$B,'Overview reports'!$B$24,'Overview employees'!$A:$A,'Overview reports'!$A28)</f>
        <v>0</v>
      </c>
      <c r="H28" s="117">
        <f ca="1">SUMIFS('Overview employees'!I:I,'Overview employees'!$B:$B,'Overview reports'!$B$24,'Overview employees'!$A:$A,'Overview reports'!$A28)</f>
        <v>0</v>
      </c>
      <c r="I28" s="117">
        <f ca="1">SUMIFS('Overview employees'!J:J,'Overview employees'!$B:$B,'Overview reports'!$B$24,'Overview employees'!$A:$A,'Overview reports'!$A28)</f>
        <v>0</v>
      </c>
      <c r="J28" s="117">
        <f ca="1">SUMIFS('Overview employees'!K:K,'Overview employees'!$B:$B,'Overview reports'!$B$24,'Overview employees'!$A:$A,'Overview reports'!$A28)</f>
        <v>0</v>
      </c>
      <c r="K28" s="117">
        <f ca="1">SUMIFS('Overview employees'!L:L,'Overview employees'!$B:$B,'Overview reports'!$B$24,'Overview employees'!$A:$A,'Overview reports'!$A28)</f>
        <v>0</v>
      </c>
      <c r="L28" s="117">
        <f ca="1">SUMIFS('Overview employees'!M:M,'Overview employees'!$B:$B,'Overview reports'!$B$24,'Overview employees'!$A:$A,'Overview reports'!$A28)</f>
        <v>0</v>
      </c>
      <c r="M28" s="117">
        <f ca="1">SUMIFS('Overview employees'!N:N,'Overview employees'!$B:$B,'Overview reports'!$B$24,'Overview employees'!$A:$A,'Overview reports'!$A28)</f>
        <v>0</v>
      </c>
      <c r="N28" s="117">
        <f ca="1">SUMIFS('Overview employees'!O:O,'Overview employees'!$B:$B,'Overview reports'!$B$24,'Overview employees'!$A:$A,'Overview reports'!$A28)</f>
        <v>0</v>
      </c>
      <c r="O28" s="117">
        <f ca="1">SUMIFS('Overview employees'!P:P,'Overview employees'!$B:$B,'Overview reports'!$B$24,'Overview employees'!$A:$A,'Overview reports'!$A28)</f>
        <v>0</v>
      </c>
      <c r="P28" s="117">
        <f ca="1">SUMIFS('Overview employees'!Q:Q,'Overview employees'!$B:$B,'Overview reports'!$B$24,'Overview employees'!$A:$A,'Overview reports'!$A28)</f>
        <v>0</v>
      </c>
      <c r="Q28" s="117">
        <f ca="1">SUMIFS('Overview employees'!R:R,'Overview employees'!$B:$B,'Overview reports'!$B$24,'Overview employees'!$A:$A,'Overview reports'!$A28)</f>
        <v>0</v>
      </c>
      <c r="R28" s="117">
        <f ca="1">SUMIFS('Overview employees'!S:S,'Overview employees'!$B:$B,'Overview reports'!$B$24,'Overview employees'!$A:$A,'Overview reports'!$A28)</f>
        <v>0</v>
      </c>
      <c r="S28" s="117">
        <f ca="1">SUMIFS('Overview employees'!T:T,'Overview employees'!$B:$B,'Overview reports'!$B$24,'Overview employees'!$A:$A,'Overview reports'!$A28)</f>
        <v>0</v>
      </c>
    </row>
    <row r="29" spans="1:19" s="88" customFormat="1" x14ac:dyDescent="0.25">
      <c r="A29" s="119" t="s">
        <v>56</v>
      </c>
      <c r="B29" s="368"/>
      <c r="C29" s="120">
        <f ca="1">SUM(C24:C28)</f>
        <v>0</v>
      </c>
      <c r="D29" s="121">
        <f t="shared" ca="1" si="2"/>
        <v>0</v>
      </c>
      <c r="E29" s="122">
        <f ca="1">SUM(E24:E28)</f>
        <v>0</v>
      </c>
      <c r="F29" s="122">
        <f t="shared" ref="F29:S29" ca="1" si="6">SUM(F24:F28)</f>
        <v>0</v>
      </c>
      <c r="G29" s="122">
        <f t="shared" ca="1" si="6"/>
        <v>0</v>
      </c>
      <c r="H29" s="122">
        <f t="shared" ca="1" si="6"/>
        <v>0</v>
      </c>
      <c r="I29" s="122">
        <f t="shared" ca="1" si="6"/>
        <v>0</v>
      </c>
      <c r="J29" s="122">
        <f t="shared" ca="1" si="6"/>
        <v>0</v>
      </c>
      <c r="K29" s="122">
        <f t="shared" ca="1" si="6"/>
        <v>0</v>
      </c>
      <c r="L29" s="122">
        <f t="shared" ca="1" si="6"/>
        <v>0</v>
      </c>
      <c r="M29" s="122">
        <f t="shared" ca="1" si="6"/>
        <v>0</v>
      </c>
      <c r="N29" s="122">
        <f t="shared" ca="1" si="6"/>
        <v>0</v>
      </c>
      <c r="O29" s="122">
        <f t="shared" ca="1" si="6"/>
        <v>0</v>
      </c>
      <c r="P29" s="122">
        <f t="shared" ca="1" si="6"/>
        <v>0</v>
      </c>
      <c r="Q29" s="122">
        <f t="shared" ca="1" si="6"/>
        <v>0</v>
      </c>
      <c r="R29" s="122">
        <f t="shared" ca="1" si="6"/>
        <v>0</v>
      </c>
      <c r="S29" s="122">
        <f t="shared" ca="1" si="6"/>
        <v>0</v>
      </c>
    </row>
    <row r="30" spans="1:19" x14ac:dyDescent="0.25">
      <c r="A30" s="110" t="s">
        <v>243</v>
      </c>
      <c r="B30" s="369" t="s">
        <v>30</v>
      </c>
      <c r="C30" s="123">
        <f ca="1">SUMIFS('Overview employees'!D:D,'Overview employees'!B:B,'Overview reports'!$B$30,'Overview employees'!A:A,'Overview reports'!$A30)</f>
        <v>0</v>
      </c>
      <c r="D30" s="124">
        <f t="shared" ca="1" si="2"/>
        <v>0</v>
      </c>
      <c r="E30" s="125">
        <f ca="1">SUMIFS('Overview employees'!F:F,'Overview employees'!$B:$B,'Overview reports'!$B$30,'Overview employees'!$A:$A,'Overview reports'!$A30)</f>
        <v>0</v>
      </c>
      <c r="F30" s="125">
        <f ca="1">SUMIFS('Overview employees'!G:G,'Overview employees'!$B:$B,'Overview reports'!$B$30,'Overview employees'!$A:$A,'Overview reports'!$A30)</f>
        <v>0</v>
      </c>
      <c r="G30" s="125">
        <f ca="1">SUMIFS('Overview employees'!H:H,'Overview employees'!$B:$B,'Overview reports'!$B$30,'Overview employees'!$A:$A,'Overview reports'!$A30)</f>
        <v>0</v>
      </c>
      <c r="H30" s="125">
        <f ca="1">SUMIFS('Overview employees'!I:I,'Overview employees'!$B:$B,'Overview reports'!$B$30,'Overview employees'!$A:$A,'Overview reports'!$A30)</f>
        <v>0</v>
      </c>
      <c r="I30" s="125">
        <f ca="1">SUMIFS('Overview employees'!J:J,'Overview employees'!$B:$B,'Overview reports'!$B$30,'Overview employees'!$A:$A,'Overview reports'!$A30)</f>
        <v>0</v>
      </c>
      <c r="J30" s="125">
        <f ca="1">SUMIFS('Overview employees'!K:K,'Overview employees'!$B:$B,'Overview reports'!$B$30,'Overview employees'!$A:$A,'Overview reports'!$A30)</f>
        <v>0</v>
      </c>
      <c r="K30" s="125">
        <f ca="1">SUMIFS('Overview employees'!L:L,'Overview employees'!$B:$B,'Overview reports'!$B$30,'Overview employees'!$A:$A,'Overview reports'!$A30)</f>
        <v>0</v>
      </c>
      <c r="L30" s="125">
        <f ca="1">SUMIFS('Overview employees'!M:M,'Overview employees'!$B:$B,'Overview reports'!$B$30,'Overview employees'!$A:$A,'Overview reports'!$A30)</f>
        <v>0</v>
      </c>
      <c r="M30" s="125">
        <f ca="1">SUMIFS('Overview employees'!N:N,'Overview employees'!$B:$B,'Overview reports'!$B$30,'Overview employees'!$A:$A,'Overview reports'!$A30)</f>
        <v>0</v>
      </c>
      <c r="N30" s="125">
        <f ca="1">SUMIFS('Overview employees'!O:O,'Overview employees'!$B:$B,'Overview reports'!$B$30,'Overview employees'!$A:$A,'Overview reports'!$A30)</f>
        <v>0</v>
      </c>
      <c r="O30" s="125">
        <f ca="1">SUMIFS('Overview employees'!P:P,'Overview employees'!$B:$B,'Overview reports'!$B$30,'Overview employees'!$A:$A,'Overview reports'!$A30)</f>
        <v>0</v>
      </c>
      <c r="P30" s="125">
        <f ca="1">SUMIFS('Overview employees'!Q:Q,'Overview employees'!$B:$B,'Overview reports'!$B$30,'Overview employees'!$A:$A,'Overview reports'!$A30)</f>
        <v>0</v>
      </c>
      <c r="Q30" s="125">
        <f ca="1">SUMIFS('Overview employees'!R:R,'Overview employees'!$B:$B,'Overview reports'!$B$30,'Overview employees'!$A:$A,'Overview reports'!$A30)</f>
        <v>0</v>
      </c>
      <c r="R30" s="125">
        <f ca="1">SUMIFS('Overview employees'!S:S,'Overview employees'!$B:$B,'Overview reports'!$B$30,'Overview employees'!$A:$A,'Overview reports'!$A30)</f>
        <v>0</v>
      </c>
      <c r="S30" s="125">
        <f ca="1">SUMIFS('Overview employees'!T:T,'Overview employees'!$B:$B,'Overview reports'!$B$30,'Overview employees'!$A:$A,'Overview reports'!$A30)</f>
        <v>0</v>
      </c>
    </row>
    <row r="31" spans="1:19" x14ac:dyDescent="0.25">
      <c r="A31" s="115" t="s">
        <v>244</v>
      </c>
      <c r="B31" s="370"/>
      <c r="C31" s="116">
        <f ca="1">SUMIFS('Overview employees'!D:D,'Overview employees'!B:B,'Overview reports'!$B$30,'Overview employees'!A:A,'Overview reports'!$A31)</f>
        <v>0</v>
      </c>
      <c r="D31" s="112">
        <f t="shared" ca="1" si="2"/>
        <v>0</v>
      </c>
      <c r="E31" s="117">
        <f ca="1">SUMIFS('Overview employees'!F:F,'Overview employees'!$B:$B,'Overview reports'!$B$30,'Overview employees'!$A:$A,'Overview reports'!$A31)</f>
        <v>0</v>
      </c>
      <c r="F31" s="117">
        <f ca="1">SUMIFS('Overview employees'!G:G,'Overview employees'!$B:$B,'Overview reports'!$B$30,'Overview employees'!$A:$A,'Overview reports'!$A31)</f>
        <v>0</v>
      </c>
      <c r="G31" s="117">
        <f ca="1">SUMIFS('Overview employees'!H:H,'Overview employees'!$B:$B,'Overview reports'!$B$30,'Overview employees'!$A:$A,'Overview reports'!$A31)</f>
        <v>0</v>
      </c>
      <c r="H31" s="117">
        <f ca="1">SUMIFS('Overview employees'!I:I,'Overview employees'!$B:$B,'Overview reports'!$B$30,'Overview employees'!$A:$A,'Overview reports'!$A31)</f>
        <v>0</v>
      </c>
      <c r="I31" s="117">
        <f ca="1">SUMIFS('Overview employees'!J:J,'Overview employees'!$B:$B,'Overview reports'!$B$30,'Overview employees'!$A:$A,'Overview reports'!$A31)</f>
        <v>0</v>
      </c>
      <c r="J31" s="117">
        <f ca="1">SUMIFS('Overview employees'!K:K,'Overview employees'!$B:$B,'Overview reports'!$B$30,'Overview employees'!$A:$A,'Overview reports'!$A31)</f>
        <v>0</v>
      </c>
      <c r="K31" s="117">
        <f ca="1">SUMIFS('Overview employees'!L:L,'Overview employees'!$B:$B,'Overview reports'!$B$30,'Overview employees'!$A:$A,'Overview reports'!$A31)</f>
        <v>0</v>
      </c>
      <c r="L31" s="117">
        <f ca="1">SUMIFS('Overview employees'!M:M,'Overview employees'!$B:$B,'Overview reports'!$B$30,'Overview employees'!$A:$A,'Overview reports'!$A31)</f>
        <v>0</v>
      </c>
      <c r="M31" s="117">
        <f ca="1">SUMIFS('Overview employees'!N:N,'Overview employees'!$B:$B,'Overview reports'!$B$30,'Overview employees'!$A:$A,'Overview reports'!$A31)</f>
        <v>0</v>
      </c>
      <c r="N31" s="117">
        <f ca="1">SUMIFS('Overview employees'!O:O,'Overview employees'!$B:$B,'Overview reports'!$B$30,'Overview employees'!$A:$A,'Overview reports'!$A31)</f>
        <v>0</v>
      </c>
      <c r="O31" s="117">
        <f ca="1">SUMIFS('Overview employees'!P:P,'Overview employees'!$B:$B,'Overview reports'!$B$30,'Overview employees'!$A:$A,'Overview reports'!$A31)</f>
        <v>0</v>
      </c>
      <c r="P31" s="117">
        <f ca="1">SUMIFS('Overview employees'!Q:Q,'Overview employees'!$B:$B,'Overview reports'!$B$30,'Overview employees'!$A:$A,'Overview reports'!$A31)</f>
        <v>0</v>
      </c>
      <c r="Q31" s="117">
        <f ca="1">SUMIFS('Overview employees'!R:R,'Overview employees'!$B:$B,'Overview reports'!$B$30,'Overview employees'!$A:$A,'Overview reports'!$A31)</f>
        <v>0</v>
      </c>
      <c r="R31" s="117">
        <f ca="1">SUMIFS('Overview employees'!S:S,'Overview employees'!$B:$B,'Overview reports'!$B$30,'Overview employees'!$A:$A,'Overview reports'!$A31)</f>
        <v>0</v>
      </c>
      <c r="S31" s="117">
        <f ca="1">SUMIFS('Overview employees'!T:T,'Overview employees'!$B:$B,'Overview reports'!$B$30,'Overview employees'!$A:$A,'Overview reports'!$A31)</f>
        <v>0</v>
      </c>
    </row>
    <row r="32" spans="1:19" x14ac:dyDescent="0.25">
      <c r="A32" s="110" t="s">
        <v>245</v>
      </c>
      <c r="B32" s="370"/>
      <c r="C32" s="116">
        <f ca="1">SUMIFS('Overview employees'!D:D,'Overview employees'!B:B,'Overview reports'!$B$30,'Overview employees'!A:A,'Overview reports'!$A32)</f>
        <v>0</v>
      </c>
      <c r="D32" s="112">
        <f t="shared" ca="1" si="2"/>
        <v>0</v>
      </c>
      <c r="E32" s="117">
        <f ca="1">SUMIFS('Overview employees'!F:F,'Overview employees'!$B:$B,'Overview reports'!$B$30,'Overview employees'!$A:$A,'Overview reports'!$A32)</f>
        <v>0</v>
      </c>
      <c r="F32" s="117">
        <f ca="1">SUMIFS('Overview employees'!G:G,'Overview employees'!$B:$B,'Overview reports'!$B$30,'Overview employees'!$A:$A,'Overview reports'!$A32)</f>
        <v>0</v>
      </c>
      <c r="G32" s="117">
        <f ca="1">SUMIFS('Overview employees'!H:H,'Overview employees'!$B:$B,'Overview reports'!$B$30,'Overview employees'!$A:$A,'Overview reports'!$A32)</f>
        <v>0</v>
      </c>
      <c r="H32" s="117">
        <f ca="1">SUMIFS('Overview employees'!I:I,'Overview employees'!$B:$B,'Overview reports'!$B$30,'Overview employees'!$A:$A,'Overview reports'!$A32)</f>
        <v>0</v>
      </c>
      <c r="I32" s="117">
        <f ca="1">SUMIFS('Overview employees'!J:J,'Overview employees'!$B:$B,'Overview reports'!$B$30,'Overview employees'!$A:$A,'Overview reports'!$A32)</f>
        <v>0</v>
      </c>
      <c r="J32" s="117">
        <f ca="1">SUMIFS('Overview employees'!K:K,'Overview employees'!$B:$B,'Overview reports'!$B$30,'Overview employees'!$A:$A,'Overview reports'!$A32)</f>
        <v>0</v>
      </c>
      <c r="K32" s="117">
        <f ca="1">SUMIFS('Overview employees'!L:L,'Overview employees'!$B:$B,'Overview reports'!$B$30,'Overview employees'!$A:$A,'Overview reports'!$A32)</f>
        <v>0</v>
      </c>
      <c r="L32" s="117">
        <f ca="1">SUMIFS('Overview employees'!M:M,'Overview employees'!$B:$B,'Overview reports'!$B$30,'Overview employees'!$A:$A,'Overview reports'!$A32)</f>
        <v>0</v>
      </c>
      <c r="M32" s="117">
        <f ca="1">SUMIFS('Overview employees'!N:N,'Overview employees'!$B:$B,'Overview reports'!$B$30,'Overview employees'!$A:$A,'Overview reports'!$A32)</f>
        <v>0</v>
      </c>
      <c r="N32" s="117">
        <f ca="1">SUMIFS('Overview employees'!O:O,'Overview employees'!$B:$B,'Overview reports'!$B$30,'Overview employees'!$A:$A,'Overview reports'!$A32)</f>
        <v>0</v>
      </c>
      <c r="O32" s="117">
        <f ca="1">SUMIFS('Overview employees'!P:P,'Overview employees'!$B:$B,'Overview reports'!$B$30,'Overview employees'!$A:$A,'Overview reports'!$A32)</f>
        <v>0</v>
      </c>
      <c r="P32" s="117">
        <f ca="1">SUMIFS('Overview employees'!Q:Q,'Overview employees'!$B:$B,'Overview reports'!$B$30,'Overview employees'!$A:$A,'Overview reports'!$A32)</f>
        <v>0</v>
      </c>
      <c r="Q32" s="117">
        <f ca="1">SUMIFS('Overview employees'!R:R,'Overview employees'!$B:$B,'Overview reports'!$B$30,'Overview employees'!$A:$A,'Overview reports'!$A32)</f>
        <v>0</v>
      </c>
      <c r="R32" s="117">
        <f ca="1">SUMIFS('Overview employees'!S:S,'Overview employees'!$B:$B,'Overview reports'!$B$30,'Overview employees'!$A:$A,'Overview reports'!$A32)</f>
        <v>0</v>
      </c>
      <c r="S32" s="117">
        <f ca="1">SUMIFS('Overview employees'!T:T,'Overview employees'!$B:$B,'Overview reports'!$B$30,'Overview employees'!$A:$A,'Overview reports'!$A32)</f>
        <v>0</v>
      </c>
    </row>
    <row r="33" spans="1:19" x14ac:dyDescent="0.25">
      <c r="A33" s="110" t="s">
        <v>246</v>
      </c>
      <c r="B33" s="370"/>
      <c r="C33" s="116">
        <f ca="1">SUMIFS('Overview employees'!D:D,'Overview employees'!B:B,'Overview reports'!$B$30,'Overview employees'!A:A,'Overview reports'!$A33)</f>
        <v>0</v>
      </c>
      <c r="D33" s="112">
        <f t="shared" ca="1" si="2"/>
        <v>0</v>
      </c>
      <c r="E33" s="117">
        <f ca="1">SUMIFS('Overview employees'!F:F,'Overview employees'!$B:$B,'Overview reports'!$B$30,'Overview employees'!$A:$A,'Overview reports'!$A33)</f>
        <v>0</v>
      </c>
      <c r="F33" s="117">
        <f ca="1">SUMIFS('Overview employees'!G:G,'Overview employees'!$B:$B,'Overview reports'!$B$30,'Overview employees'!$A:$A,'Overview reports'!$A33)</f>
        <v>0</v>
      </c>
      <c r="G33" s="117">
        <f ca="1">SUMIFS('Overview employees'!H:H,'Overview employees'!$B:$B,'Overview reports'!$B$30,'Overview employees'!$A:$A,'Overview reports'!$A33)</f>
        <v>0</v>
      </c>
      <c r="H33" s="117">
        <f ca="1">SUMIFS('Overview employees'!I:I,'Overview employees'!$B:$B,'Overview reports'!$B$30,'Overview employees'!$A:$A,'Overview reports'!$A33)</f>
        <v>0</v>
      </c>
      <c r="I33" s="117">
        <f ca="1">SUMIFS('Overview employees'!J:J,'Overview employees'!$B:$B,'Overview reports'!$B$30,'Overview employees'!$A:$A,'Overview reports'!$A33)</f>
        <v>0</v>
      </c>
      <c r="J33" s="117">
        <f ca="1">SUMIFS('Overview employees'!K:K,'Overview employees'!$B:$B,'Overview reports'!$B$30,'Overview employees'!$A:$A,'Overview reports'!$A33)</f>
        <v>0</v>
      </c>
      <c r="K33" s="117">
        <f ca="1">SUMIFS('Overview employees'!L:L,'Overview employees'!$B:$B,'Overview reports'!$B$30,'Overview employees'!$A:$A,'Overview reports'!$A33)</f>
        <v>0</v>
      </c>
      <c r="L33" s="117">
        <f ca="1">SUMIFS('Overview employees'!M:M,'Overview employees'!$B:$B,'Overview reports'!$B$30,'Overview employees'!$A:$A,'Overview reports'!$A33)</f>
        <v>0</v>
      </c>
      <c r="M33" s="117">
        <f ca="1">SUMIFS('Overview employees'!N:N,'Overview employees'!$B:$B,'Overview reports'!$B$30,'Overview employees'!$A:$A,'Overview reports'!$A33)</f>
        <v>0</v>
      </c>
      <c r="N33" s="117">
        <f ca="1">SUMIFS('Overview employees'!O:O,'Overview employees'!$B:$B,'Overview reports'!$B$30,'Overview employees'!$A:$A,'Overview reports'!$A33)</f>
        <v>0</v>
      </c>
      <c r="O33" s="117">
        <f ca="1">SUMIFS('Overview employees'!P:P,'Overview employees'!$B:$B,'Overview reports'!$B$30,'Overview employees'!$A:$A,'Overview reports'!$A33)</f>
        <v>0</v>
      </c>
      <c r="P33" s="117">
        <f ca="1">SUMIFS('Overview employees'!Q:Q,'Overview employees'!$B:$B,'Overview reports'!$B$30,'Overview employees'!$A:$A,'Overview reports'!$A33)</f>
        <v>0</v>
      </c>
      <c r="Q33" s="117">
        <f ca="1">SUMIFS('Overview employees'!R:R,'Overview employees'!$B:$B,'Overview reports'!$B$30,'Overview employees'!$A:$A,'Overview reports'!$A33)</f>
        <v>0</v>
      </c>
      <c r="R33" s="117">
        <f ca="1">SUMIFS('Overview employees'!S:S,'Overview employees'!$B:$B,'Overview reports'!$B$30,'Overview employees'!$A:$A,'Overview reports'!$A33)</f>
        <v>0</v>
      </c>
      <c r="S33" s="117">
        <f ca="1">SUMIFS('Overview employees'!T:T,'Overview employees'!$B:$B,'Overview reports'!$B$30,'Overview employees'!$A:$A,'Overview reports'!$A33)</f>
        <v>0</v>
      </c>
    </row>
    <row r="34" spans="1:19" x14ac:dyDescent="0.25">
      <c r="A34" s="118" t="s">
        <v>247</v>
      </c>
      <c r="B34" s="370"/>
      <c r="C34" s="116">
        <f ca="1">SUMIFS('Overview employees'!D:D,'Overview employees'!B:B,'Overview reports'!$B$30,'Overview employees'!A:A,'Overview reports'!$A34)</f>
        <v>0</v>
      </c>
      <c r="D34" s="112">
        <f t="shared" ca="1" si="2"/>
        <v>0</v>
      </c>
      <c r="E34" s="117">
        <f ca="1">SUMIFS('Overview employees'!F:F,'Overview employees'!$B:$B,'Overview reports'!$B$30,'Overview employees'!$A:$A,'Overview reports'!$A34)</f>
        <v>0</v>
      </c>
      <c r="F34" s="117">
        <f ca="1">SUMIFS('Overview employees'!G:G,'Overview employees'!$B:$B,'Overview reports'!$B$30,'Overview employees'!$A:$A,'Overview reports'!$A34)</f>
        <v>0</v>
      </c>
      <c r="G34" s="117">
        <f ca="1">SUMIFS('Overview employees'!H:H,'Overview employees'!$B:$B,'Overview reports'!$B$30,'Overview employees'!$A:$A,'Overview reports'!$A34)</f>
        <v>0</v>
      </c>
      <c r="H34" s="117">
        <f ca="1">SUMIFS('Overview employees'!I:I,'Overview employees'!$B:$B,'Overview reports'!$B$30,'Overview employees'!$A:$A,'Overview reports'!$A34)</f>
        <v>0</v>
      </c>
      <c r="I34" s="117">
        <f ca="1">SUMIFS('Overview employees'!J:J,'Overview employees'!$B:$B,'Overview reports'!$B$30,'Overview employees'!$A:$A,'Overview reports'!$A34)</f>
        <v>0</v>
      </c>
      <c r="J34" s="117">
        <f ca="1">SUMIFS('Overview employees'!K:K,'Overview employees'!$B:$B,'Overview reports'!$B$30,'Overview employees'!$A:$A,'Overview reports'!$A34)</f>
        <v>0</v>
      </c>
      <c r="K34" s="117">
        <f ca="1">SUMIFS('Overview employees'!L:L,'Overview employees'!$B:$B,'Overview reports'!$B$30,'Overview employees'!$A:$A,'Overview reports'!$A34)</f>
        <v>0</v>
      </c>
      <c r="L34" s="117">
        <f ca="1">SUMIFS('Overview employees'!M:M,'Overview employees'!$B:$B,'Overview reports'!$B$30,'Overview employees'!$A:$A,'Overview reports'!$A34)</f>
        <v>0</v>
      </c>
      <c r="M34" s="117">
        <f ca="1">SUMIFS('Overview employees'!N:N,'Overview employees'!$B:$B,'Overview reports'!$B$30,'Overview employees'!$A:$A,'Overview reports'!$A34)</f>
        <v>0</v>
      </c>
      <c r="N34" s="117">
        <f ca="1">SUMIFS('Overview employees'!O:O,'Overview employees'!$B:$B,'Overview reports'!$B$30,'Overview employees'!$A:$A,'Overview reports'!$A34)</f>
        <v>0</v>
      </c>
      <c r="O34" s="117">
        <f ca="1">SUMIFS('Overview employees'!P:P,'Overview employees'!$B:$B,'Overview reports'!$B$30,'Overview employees'!$A:$A,'Overview reports'!$A34)</f>
        <v>0</v>
      </c>
      <c r="P34" s="117">
        <f ca="1">SUMIFS('Overview employees'!Q:Q,'Overview employees'!$B:$B,'Overview reports'!$B$30,'Overview employees'!$A:$A,'Overview reports'!$A34)</f>
        <v>0</v>
      </c>
      <c r="Q34" s="117">
        <f ca="1">SUMIFS('Overview employees'!R:R,'Overview employees'!$B:$B,'Overview reports'!$B$30,'Overview employees'!$A:$A,'Overview reports'!$A34)</f>
        <v>0</v>
      </c>
      <c r="R34" s="117">
        <f ca="1">SUMIFS('Overview employees'!S:S,'Overview employees'!$B:$B,'Overview reports'!$B$30,'Overview employees'!$A:$A,'Overview reports'!$A34)</f>
        <v>0</v>
      </c>
      <c r="S34" s="117">
        <f ca="1">SUMIFS('Overview employees'!T:T,'Overview employees'!$B:$B,'Overview reports'!$B$30,'Overview employees'!$A:$A,'Overview reports'!$A34)</f>
        <v>0</v>
      </c>
    </row>
    <row r="35" spans="1:19" s="88" customFormat="1" x14ac:dyDescent="0.25">
      <c r="A35" s="119" t="s">
        <v>56</v>
      </c>
      <c r="B35" s="371"/>
      <c r="C35" s="120">
        <f ca="1">SUM(C30:C34)</f>
        <v>0</v>
      </c>
      <c r="D35" s="121">
        <f t="shared" ca="1" si="2"/>
        <v>0</v>
      </c>
      <c r="E35" s="122">
        <f ca="1">SUM(E30:E34)</f>
        <v>0</v>
      </c>
      <c r="F35" s="122">
        <f t="shared" ref="F35:S35" ca="1" si="7">SUM(F30:F34)</f>
        <v>0</v>
      </c>
      <c r="G35" s="122">
        <f t="shared" ca="1" si="7"/>
        <v>0</v>
      </c>
      <c r="H35" s="122">
        <f t="shared" ca="1" si="7"/>
        <v>0</v>
      </c>
      <c r="I35" s="122">
        <f t="shared" ca="1" si="7"/>
        <v>0</v>
      </c>
      <c r="J35" s="122">
        <f t="shared" ca="1" si="7"/>
        <v>0</v>
      </c>
      <c r="K35" s="122">
        <f t="shared" ca="1" si="7"/>
        <v>0</v>
      </c>
      <c r="L35" s="122">
        <f t="shared" ca="1" si="7"/>
        <v>0</v>
      </c>
      <c r="M35" s="122">
        <f t="shared" ca="1" si="7"/>
        <v>0</v>
      </c>
      <c r="N35" s="122">
        <f t="shared" ca="1" si="7"/>
        <v>0</v>
      </c>
      <c r="O35" s="122">
        <f t="shared" ca="1" si="7"/>
        <v>0</v>
      </c>
      <c r="P35" s="122">
        <f t="shared" ca="1" si="7"/>
        <v>0</v>
      </c>
      <c r="Q35" s="122">
        <f t="shared" ca="1" si="7"/>
        <v>0</v>
      </c>
      <c r="R35" s="122">
        <f t="shared" ca="1" si="7"/>
        <v>0</v>
      </c>
      <c r="S35" s="122">
        <f t="shared" ca="1" si="7"/>
        <v>0</v>
      </c>
    </row>
    <row r="36" spans="1:19" x14ac:dyDescent="0.25">
      <c r="A36" s="110" t="s">
        <v>243</v>
      </c>
      <c r="B36" s="369" t="s">
        <v>167</v>
      </c>
      <c r="C36" s="123">
        <f ca="1">SUMIFS('Overview employees'!D:D,'Overview employees'!B:B,'Overview reports'!$B$36,'Overview employees'!A:A,'Overview reports'!$A36)</f>
        <v>0</v>
      </c>
      <c r="D36" s="124">
        <f t="shared" ca="1" si="2"/>
        <v>0</v>
      </c>
      <c r="E36" s="125">
        <f ca="1">SUMIFS('Overview employees'!F:F,'Overview employees'!$B:$B,'Overview reports'!$B$36,'Overview employees'!$A:$A,'Overview reports'!$A36)</f>
        <v>0</v>
      </c>
      <c r="F36" s="125">
        <f ca="1">SUMIFS('Overview employees'!G:G,'Overview employees'!$B:$B,'Overview reports'!$B$36,'Overview employees'!$A:$A,'Overview reports'!$A36)</f>
        <v>0</v>
      </c>
      <c r="G36" s="125">
        <f ca="1">SUMIFS('Overview employees'!H:H,'Overview employees'!$B:$B,'Overview reports'!$B$36,'Overview employees'!$A:$A,'Overview reports'!$A36)</f>
        <v>0</v>
      </c>
      <c r="H36" s="125">
        <f ca="1">SUMIFS('Overview employees'!I:I,'Overview employees'!$B:$B,'Overview reports'!$B$36,'Overview employees'!$A:$A,'Overview reports'!$A36)</f>
        <v>0</v>
      </c>
      <c r="I36" s="125">
        <f ca="1">SUMIFS('Overview employees'!J:J,'Overview employees'!$B:$B,'Overview reports'!$B$36,'Overview employees'!$A:$A,'Overview reports'!$A36)</f>
        <v>0</v>
      </c>
      <c r="J36" s="125">
        <f ca="1">SUMIFS('Overview employees'!K:K,'Overview employees'!$B:$B,'Overview reports'!$B$36,'Overview employees'!$A:$A,'Overview reports'!$A36)</f>
        <v>0</v>
      </c>
      <c r="K36" s="125">
        <f ca="1">SUMIFS('Overview employees'!L:L,'Overview employees'!$B:$B,'Overview reports'!$B$36,'Overview employees'!$A:$A,'Overview reports'!$A36)</f>
        <v>0</v>
      </c>
      <c r="L36" s="125">
        <f ca="1">SUMIFS('Overview employees'!M:M,'Overview employees'!$B:$B,'Overview reports'!$B$36,'Overview employees'!$A:$A,'Overview reports'!$A36)</f>
        <v>0</v>
      </c>
      <c r="M36" s="125">
        <f ca="1">SUMIFS('Overview employees'!N:N,'Overview employees'!$B:$B,'Overview reports'!$B$36,'Overview employees'!$A:$A,'Overview reports'!$A36)</f>
        <v>0</v>
      </c>
      <c r="N36" s="125">
        <f ca="1">SUMIFS('Overview employees'!O:O,'Overview employees'!$B:$B,'Overview reports'!$B$36,'Overview employees'!$A:$A,'Overview reports'!$A36)</f>
        <v>0</v>
      </c>
      <c r="O36" s="125">
        <f ca="1">SUMIFS('Overview employees'!P:P,'Overview employees'!$B:$B,'Overview reports'!$B$36,'Overview employees'!$A:$A,'Overview reports'!$A36)</f>
        <v>0</v>
      </c>
      <c r="P36" s="125">
        <f ca="1">SUMIFS('Overview employees'!Q:Q,'Overview employees'!$B:$B,'Overview reports'!$B$36,'Overview employees'!$A:$A,'Overview reports'!$A36)</f>
        <v>0</v>
      </c>
      <c r="Q36" s="125">
        <f ca="1">SUMIFS('Overview employees'!R:R,'Overview employees'!$B:$B,'Overview reports'!$B$36,'Overview employees'!$A:$A,'Overview reports'!$A36)</f>
        <v>0</v>
      </c>
      <c r="R36" s="125">
        <f ca="1">SUMIFS('Overview employees'!S:S,'Overview employees'!$B:$B,'Overview reports'!$B$36,'Overview employees'!$A:$A,'Overview reports'!$A36)</f>
        <v>0</v>
      </c>
      <c r="S36" s="125">
        <f ca="1">SUMIFS('Overview employees'!T:T,'Overview employees'!$B:$B,'Overview reports'!$B$36,'Overview employees'!$A:$A,'Overview reports'!$A36)</f>
        <v>0</v>
      </c>
    </row>
    <row r="37" spans="1:19" x14ac:dyDescent="0.25">
      <c r="A37" s="115" t="s">
        <v>244</v>
      </c>
      <c r="B37" s="370"/>
      <c r="C37" s="116">
        <f ca="1">SUMIFS('Overview employees'!D:D,'Overview employees'!B:B,'Overview reports'!$B$36,'Overview employees'!A:A,'Overview reports'!$A37)</f>
        <v>0</v>
      </c>
      <c r="D37" s="112">
        <f t="shared" ca="1" si="2"/>
        <v>0</v>
      </c>
      <c r="E37" s="117">
        <f ca="1">SUMIFS('Overview employees'!F:F,'Overview employees'!$B:$B,'Overview reports'!$B$36,'Overview employees'!$A:$A,'Overview reports'!$A37)</f>
        <v>0</v>
      </c>
      <c r="F37" s="117">
        <f ca="1">SUMIFS('Overview employees'!G:G,'Overview employees'!$B:$B,'Overview reports'!$B$36,'Overview employees'!$A:$A,'Overview reports'!$A37)</f>
        <v>0</v>
      </c>
      <c r="G37" s="117">
        <f ca="1">SUMIFS('Overview employees'!H:H,'Overview employees'!$B:$B,'Overview reports'!$B$36,'Overview employees'!$A:$A,'Overview reports'!$A37)</f>
        <v>0</v>
      </c>
      <c r="H37" s="117">
        <f ca="1">SUMIFS('Overview employees'!I:I,'Overview employees'!$B:$B,'Overview reports'!$B$36,'Overview employees'!$A:$A,'Overview reports'!$A37)</f>
        <v>0</v>
      </c>
      <c r="I37" s="117">
        <f ca="1">SUMIFS('Overview employees'!J:J,'Overview employees'!$B:$B,'Overview reports'!$B$36,'Overview employees'!$A:$A,'Overview reports'!$A37)</f>
        <v>0</v>
      </c>
      <c r="J37" s="117">
        <f ca="1">SUMIFS('Overview employees'!K:K,'Overview employees'!$B:$B,'Overview reports'!$B$36,'Overview employees'!$A:$A,'Overview reports'!$A37)</f>
        <v>0</v>
      </c>
      <c r="K37" s="117">
        <f ca="1">SUMIFS('Overview employees'!L:L,'Overview employees'!$B:$B,'Overview reports'!$B$36,'Overview employees'!$A:$A,'Overview reports'!$A37)</f>
        <v>0</v>
      </c>
      <c r="L37" s="117">
        <f ca="1">SUMIFS('Overview employees'!M:M,'Overview employees'!$B:$B,'Overview reports'!$B$36,'Overview employees'!$A:$A,'Overview reports'!$A37)</f>
        <v>0</v>
      </c>
      <c r="M37" s="117">
        <f ca="1">SUMIFS('Overview employees'!N:N,'Overview employees'!$B:$B,'Overview reports'!$B$36,'Overview employees'!$A:$A,'Overview reports'!$A37)</f>
        <v>0</v>
      </c>
      <c r="N37" s="117">
        <f ca="1">SUMIFS('Overview employees'!O:O,'Overview employees'!$B:$B,'Overview reports'!$B$36,'Overview employees'!$A:$A,'Overview reports'!$A37)</f>
        <v>0</v>
      </c>
      <c r="O37" s="117">
        <f ca="1">SUMIFS('Overview employees'!P:P,'Overview employees'!$B:$B,'Overview reports'!$B$36,'Overview employees'!$A:$A,'Overview reports'!$A37)</f>
        <v>0</v>
      </c>
      <c r="P37" s="117">
        <f ca="1">SUMIFS('Overview employees'!Q:Q,'Overview employees'!$B:$B,'Overview reports'!$B$36,'Overview employees'!$A:$A,'Overview reports'!$A37)</f>
        <v>0</v>
      </c>
      <c r="Q37" s="117">
        <f ca="1">SUMIFS('Overview employees'!R:R,'Overview employees'!$B:$B,'Overview reports'!$B$36,'Overview employees'!$A:$A,'Overview reports'!$A37)</f>
        <v>0</v>
      </c>
      <c r="R37" s="117">
        <f ca="1">SUMIFS('Overview employees'!S:S,'Overview employees'!$B:$B,'Overview reports'!$B$36,'Overview employees'!$A:$A,'Overview reports'!$A37)</f>
        <v>0</v>
      </c>
      <c r="S37" s="117">
        <f ca="1">SUMIFS('Overview employees'!T:T,'Overview employees'!$B:$B,'Overview reports'!$B$36,'Overview employees'!$A:$A,'Overview reports'!$A37)</f>
        <v>0</v>
      </c>
    </row>
    <row r="38" spans="1:19" x14ac:dyDescent="0.25">
      <c r="A38" s="110" t="s">
        <v>245</v>
      </c>
      <c r="B38" s="370"/>
      <c r="C38" s="116">
        <f ca="1">SUMIFS('Overview employees'!D:D,'Overview employees'!B:B,'Overview reports'!$B$36,'Overview employees'!A:A,'Overview reports'!$A38)</f>
        <v>0</v>
      </c>
      <c r="D38" s="112">
        <f t="shared" ref="D38:D59" ca="1" si="8">SUM(E38:S38)</f>
        <v>0</v>
      </c>
      <c r="E38" s="117">
        <f ca="1">SUMIFS('Overview employees'!F:F,'Overview employees'!$B:$B,'Overview reports'!$B$36,'Overview employees'!$A:$A,'Overview reports'!$A38)</f>
        <v>0</v>
      </c>
      <c r="F38" s="117">
        <f ca="1">SUMIFS('Overview employees'!G:G,'Overview employees'!$B:$B,'Overview reports'!$B$36,'Overview employees'!$A:$A,'Overview reports'!$A38)</f>
        <v>0</v>
      </c>
      <c r="G38" s="117">
        <f ca="1">SUMIFS('Overview employees'!H:H,'Overview employees'!$B:$B,'Overview reports'!$B$36,'Overview employees'!$A:$A,'Overview reports'!$A38)</f>
        <v>0</v>
      </c>
      <c r="H38" s="117">
        <f ca="1">SUMIFS('Overview employees'!I:I,'Overview employees'!$B:$B,'Overview reports'!$B$36,'Overview employees'!$A:$A,'Overview reports'!$A38)</f>
        <v>0</v>
      </c>
      <c r="I38" s="117">
        <f ca="1">SUMIFS('Overview employees'!J:J,'Overview employees'!$B:$B,'Overview reports'!$B$36,'Overview employees'!$A:$A,'Overview reports'!$A38)</f>
        <v>0</v>
      </c>
      <c r="J38" s="117">
        <f ca="1">SUMIFS('Overview employees'!K:K,'Overview employees'!$B:$B,'Overview reports'!$B$36,'Overview employees'!$A:$A,'Overview reports'!$A38)</f>
        <v>0</v>
      </c>
      <c r="K38" s="126">
        <f ca="1">SUMIFS('Overview employees'!L:L,'Overview employees'!$B:$B,'Overview reports'!$B$36,'Overview employees'!$A:$A,'Overview reports'!$A38)</f>
        <v>0</v>
      </c>
      <c r="L38" s="117">
        <f ca="1">SUMIFS('Overview employees'!M:M,'Overview employees'!$B:$B,'Overview reports'!$B$36,'Overview employees'!$A:$A,'Overview reports'!$A38)</f>
        <v>0</v>
      </c>
      <c r="M38" s="117">
        <f ca="1">SUMIFS('Overview employees'!N:N,'Overview employees'!$B:$B,'Overview reports'!$B$36,'Overview employees'!$A:$A,'Overview reports'!$A38)</f>
        <v>0</v>
      </c>
      <c r="N38" s="117">
        <f ca="1">SUMIFS('Overview employees'!O:O,'Overview employees'!$B:$B,'Overview reports'!$B$36,'Overview employees'!$A:$A,'Overview reports'!$A38)</f>
        <v>0</v>
      </c>
      <c r="O38" s="117">
        <f ca="1">SUMIFS('Overview employees'!P:P,'Overview employees'!$B:$B,'Overview reports'!$B$36,'Overview employees'!$A:$A,'Overview reports'!$A38)</f>
        <v>0</v>
      </c>
      <c r="P38" s="117">
        <f ca="1">SUMIFS('Overview employees'!Q:Q,'Overview employees'!$B:$B,'Overview reports'!$B$36,'Overview employees'!$A:$A,'Overview reports'!$A38)</f>
        <v>0</v>
      </c>
      <c r="Q38" s="117">
        <f ca="1">SUMIFS('Overview employees'!R:R,'Overview employees'!$B:$B,'Overview reports'!$B$36,'Overview employees'!$A:$A,'Overview reports'!$A38)</f>
        <v>0</v>
      </c>
      <c r="R38" s="117">
        <f ca="1">SUMIFS('Overview employees'!S:S,'Overview employees'!$B:$B,'Overview reports'!$B$36,'Overview employees'!$A:$A,'Overview reports'!$A38)</f>
        <v>0</v>
      </c>
      <c r="S38" s="117">
        <f ca="1">SUMIFS('Overview employees'!T:T,'Overview employees'!$B:$B,'Overview reports'!$B$36,'Overview employees'!$A:$A,'Overview reports'!$A38)</f>
        <v>0</v>
      </c>
    </row>
    <row r="39" spans="1:19" x14ac:dyDescent="0.25">
      <c r="A39" s="110" t="s">
        <v>246</v>
      </c>
      <c r="B39" s="370"/>
      <c r="C39" s="116">
        <f ca="1">SUMIFS('Overview employees'!D:D,'Overview employees'!B:B,'Overview reports'!$B$36,'Overview employees'!A:A,'Overview reports'!$A39)</f>
        <v>0</v>
      </c>
      <c r="D39" s="112">
        <f t="shared" ca="1" si="8"/>
        <v>0</v>
      </c>
      <c r="E39" s="117">
        <f ca="1">SUMIFS('Overview employees'!F:F,'Overview employees'!$B:$B,'Overview reports'!$B$36,'Overview employees'!$A:$A,'Overview reports'!$A39)</f>
        <v>0</v>
      </c>
      <c r="F39" s="117">
        <f ca="1">SUMIFS('Overview employees'!G:G,'Overview employees'!$B:$B,'Overview reports'!$B$36,'Overview employees'!$A:$A,'Overview reports'!$A39)</f>
        <v>0</v>
      </c>
      <c r="G39" s="117">
        <f ca="1">SUMIFS('Overview employees'!H:H,'Overview employees'!$B:$B,'Overview reports'!$B$36,'Overview employees'!$A:$A,'Overview reports'!$A39)</f>
        <v>0</v>
      </c>
      <c r="H39" s="117">
        <f ca="1">SUMIFS('Overview employees'!I:I,'Overview employees'!$B:$B,'Overview reports'!$B$36,'Overview employees'!$A:$A,'Overview reports'!$A39)</f>
        <v>0</v>
      </c>
      <c r="I39" s="117">
        <f ca="1">SUMIFS('Overview employees'!J:J,'Overview employees'!$B:$B,'Overview reports'!$B$36,'Overview employees'!$A:$A,'Overview reports'!$A39)</f>
        <v>0</v>
      </c>
      <c r="J39" s="117">
        <f ca="1">SUMIFS('Overview employees'!K:K,'Overview employees'!$B:$B,'Overview reports'!$B$36,'Overview employees'!$A:$A,'Overview reports'!$A39)</f>
        <v>0</v>
      </c>
      <c r="K39" s="117">
        <f ca="1">SUMIFS('Overview employees'!L:L,'Overview employees'!$B:$B,'Overview reports'!$B$36,'Overview employees'!$A:$A,'Overview reports'!$A39)</f>
        <v>0</v>
      </c>
      <c r="L39" s="117">
        <f ca="1">SUMIFS('Overview employees'!M:M,'Overview employees'!$B:$B,'Overview reports'!$B$36,'Overview employees'!$A:$A,'Overview reports'!$A39)</f>
        <v>0</v>
      </c>
      <c r="M39" s="117">
        <f ca="1">SUMIFS('Overview employees'!N:N,'Overview employees'!$B:$B,'Overview reports'!$B$36,'Overview employees'!$A:$A,'Overview reports'!$A39)</f>
        <v>0</v>
      </c>
      <c r="N39" s="117">
        <f ca="1">SUMIFS('Overview employees'!O:O,'Overview employees'!$B:$B,'Overview reports'!$B$36,'Overview employees'!$A:$A,'Overview reports'!$A39)</f>
        <v>0</v>
      </c>
      <c r="O39" s="117">
        <f ca="1">SUMIFS('Overview employees'!P:P,'Overview employees'!$B:$B,'Overview reports'!$B$36,'Overview employees'!$A:$A,'Overview reports'!$A39)</f>
        <v>0</v>
      </c>
      <c r="P39" s="117">
        <f ca="1">SUMIFS('Overview employees'!Q:Q,'Overview employees'!$B:$B,'Overview reports'!$B$36,'Overview employees'!$A:$A,'Overview reports'!$A39)</f>
        <v>0</v>
      </c>
      <c r="Q39" s="117">
        <f ca="1">SUMIFS('Overview employees'!R:R,'Overview employees'!$B:$B,'Overview reports'!$B$36,'Overview employees'!$A:$A,'Overview reports'!$A39)</f>
        <v>0</v>
      </c>
      <c r="R39" s="117">
        <f ca="1">SUMIFS('Overview employees'!S:S,'Overview employees'!$B:$B,'Overview reports'!$B$36,'Overview employees'!$A:$A,'Overview reports'!$A39)</f>
        <v>0</v>
      </c>
      <c r="S39" s="117">
        <f ca="1">SUMIFS('Overview employees'!T:T,'Overview employees'!$B:$B,'Overview reports'!$B$36,'Overview employees'!$A:$A,'Overview reports'!$A39)</f>
        <v>0</v>
      </c>
    </row>
    <row r="40" spans="1:19" x14ac:dyDescent="0.25">
      <c r="A40" s="118" t="s">
        <v>247</v>
      </c>
      <c r="B40" s="370"/>
      <c r="C40" s="116">
        <f ca="1">SUMIFS('Overview employees'!D:D,'Overview employees'!B:B,'Overview reports'!$B$36,'Overview employees'!A:A,'Overview reports'!$A40)</f>
        <v>0</v>
      </c>
      <c r="D40" s="112">
        <f t="shared" ca="1" si="8"/>
        <v>0</v>
      </c>
      <c r="E40" s="117">
        <f ca="1">SUMIFS('Overview employees'!F:F,'Overview employees'!$B:$B,'Overview reports'!$B$36,'Overview employees'!$A:$A,'Overview reports'!$A40)</f>
        <v>0</v>
      </c>
      <c r="F40" s="117">
        <f ca="1">SUMIFS('Overview employees'!G:G,'Overview employees'!$B:$B,'Overview reports'!$B$36,'Overview employees'!$A:$A,'Overview reports'!$A40)</f>
        <v>0</v>
      </c>
      <c r="G40" s="117">
        <f ca="1">SUMIFS('Overview employees'!H:H,'Overview employees'!$B:$B,'Overview reports'!$B$36,'Overview employees'!$A:$A,'Overview reports'!$A40)</f>
        <v>0</v>
      </c>
      <c r="H40" s="117">
        <f ca="1">SUMIFS('Overview employees'!I:I,'Overview employees'!$B:$B,'Overview reports'!$B$36,'Overview employees'!$A:$A,'Overview reports'!$A40)</f>
        <v>0</v>
      </c>
      <c r="I40" s="117">
        <f ca="1">SUMIFS('Overview employees'!J:J,'Overview employees'!$B:$B,'Overview reports'!$B$36,'Overview employees'!$A:$A,'Overview reports'!$A40)</f>
        <v>0</v>
      </c>
      <c r="J40" s="117">
        <f ca="1">SUMIFS('Overview employees'!K:K,'Overview employees'!$B:$B,'Overview reports'!$B$36,'Overview employees'!$A:$A,'Overview reports'!$A40)</f>
        <v>0</v>
      </c>
      <c r="K40" s="117">
        <f ca="1">SUMIFS('Overview employees'!L:L,'Overview employees'!$B:$B,'Overview reports'!$B$36,'Overview employees'!$A:$A,'Overview reports'!$A40)</f>
        <v>0</v>
      </c>
      <c r="L40" s="117">
        <f ca="1">SUMIFS('Overview employees'!M:M,'Overview employees'!$B:$B,'Overview reports'!$B$36,'Overview employees'!$A:$A,'Overview reports'!$A40)</f>
        <v>0</v>
      </c>
      <c r="M40" s="117">
        <f ca="1">SUMIFS('Overview employees'!N:N,'Overview employees'!$B:$B,'Overview reports'!$B$36,'Overview employees'!$A:$A,'Overview reports'!$A40)</f>
        <v>0</v>
      </c>
      <c r="N40" s="117">
        <f ca="1">SUMIFS('Overview employees'!O:O,'Overview employees'!$B:$B,'Overview reports'!$B$36,'Overview employees'!$A:$A,'Overview reports'!$A40)</f>
        <v>0</v>
      </c>
      <c r="O40" s="117">
        <f ca="1">SUMIFS('Overview employees'!P:P,'Overview employees'!$B:$B,'Overview reports'!$B$36,'Overview employees'!$A:$A,'Overview reports'!$A40)</f>
        <v>0</v>
      </c>
      <c r="P40" s="117">
        <f ca="1">SUMIFS('Overview employees'!Q:Q,'Overview employees'!$B:$B,'Overview reports'!$B$36,'Overview employees'!$A:$A,'Overview reports'!$A40)</f>
        <v>0</v>
      </c>
      <c r="Q40" s="117">
        <f ca="1">SUMIFS('Overview employees'!R:R,'Overview employees'!$B:$B,'Overview reports'!$B$36,'Overview employees'!$A:$A,'Overview reports'!$A40)</f>
        <v>0</v>
      </c>
      <c r="R40" s="117">
        <f ca="1">SUMIFS('Overview employees'!S:S,'Overview employees'!$B:$B,'Overview reports'!$B$36,'Overview employees'!$A:$A,'Overview reports'!$A40)</f>
        <v>0</v>
      </c>
      <c r="S40" s="117">
        <f ca="1">SUMIFS('Overview employees'!T:T,'Overview employees'!$B:$B,'Overview reports'!$B$36,'Overview employees'!$A:$A,'Overview reports'!$A40)</f>
        <v>0</v>
      </c>
    </row>
    <row r="41" spans="1:19" s="88" customFormat="1" x14ac:dyDescent="0.25">
      <c r="A41" s="119" t="s">
        <v>56</v>
      </c>
      <c r="B41" s="371"/>
      <c r="C41" s="120">
        <f ca="1">SUM(C36:C40)</f>
        <v>0</v>
      </c>
      <c r="D41" s="121">
        <f t="shared" ca="1" si="8"/>
        <v>0</v>
      </c>
      <c r="E41" s="122">
        <f ca="1">SUM(E36:E40)</f>
        <v>0</v>
      </c>
      <c r="F41" s="122">
        <f t="shared" ref="F41:S41" ca="1" si="9">SUM(F36:F40)</f>
        <v>0</v>
      </c>
      <c r="G41" s="122">
        <f t="shared" ca="1" si="9"/>
        <v>0</v>
      </c>
      <c r="H41" s="122">
        <f t="shared" ca="1" si="9"/>
        <v>0</v>
      </c>
      <c r="I41" s="122">
        <f t="shared" ca="1" si="9"/>
        <v>0</v>
      </c>
      <c r="J41" s="122">
        <f t="shared" ca="1" si="9"/>
        <v>0</v>
      </c>
      <c r="K41" s="122">
        <f t="shared" ca="1" si="9"/>
        <v>0</v>
      </c>
      <c r="L41" s="122">
        <f t="shared" ca="1" si="9"/>
        <v>0</v>
      </c>
      <c r="M41" s="122">
        <f t="shared" ca="1" si="9"/>
        <v>0</v>
      </c>
      <c r="N41" s="122">
        <f t="shared" ca="1" si="9"/>
        <v>0</v>
      </c>
      <c r="O41" s="122">
        <f t="shared" ca="1" si="9"/>
        <v>0</v>
      </c>
      <c r="P41" s="122">
        <f t="shared" ca="1" si="9"/>
        <v>0</v>
      </c>
      <c r="Q41" s="122">
        <f t="shared" ca="1" si="9"/>
        <v>0</v>
      </c>
      <c r="R41" s="122">
        <f t="shared" ca="1" si="9"/>
        <v>0</v>
      </c>
      <c r="S41" s="122">
        <f t="shared" ca="1" si="9"/>
        <v>0</v>
      </c>
    </row>
    <row r="42" spans="1:19" x14ac:dyDescent="0.25">
      <c r="A42" s="110" t="s">
        <v>243</v>
      </c>
      <c r="B42" s="360" t="s">
        <v>31</v>
      </c>
      <c r="C42" s="123">
        <f ca="1">SUMIFS('Overview employees'!D:D,'Overview employees'!B:B,'Overview reports'!$B$42,'Overview employees'!A:A,'Overview reports'!$A42)</f>
        <v>0</v>
      </c>
      <c r="D42" s="124">
        <f t="shared" ca="1" si="8"/>
        <v>0</v>
      </c>
      <c r="E42" s="125">
        <f ca="1">SUMIFS('Overview employees'!F:F,'Overview employees'!$B:$B,'Overview reports'!$B$42,'Overview employees'!$A:$A,'Overview reports'!$A42)</f>
        <v>0</v>
      </c>
      <c r="F42" s="125">
        <f ca="1">SUMIFS('Overview employees'!G:G,'Overview employees'!$B:$B,'Overview reports'!$B$42,'Overview employees'!$A:$A,'Overview reports'!$A42)</f>
        <v>0</v>
      </c>
      <c r="G42" s="125">
        <f ca="1">SUMIFS('Overview employees'!H:H,'Overview employees'!$B:$B,'Overview reports'!$B$42,'Overview employees'!$A:$A,'Overview reports'!$A42)</f>
        <v>0</v>
      </c>
      <c r="H42" s="125">
        <f ca="1">SUMIFS('Overview employees'!I:I,'Overview employees'!$B:$B,'Overview reports'!$B$42,'Overview employees'!$A:$A,'Overview reports'!$A42)</f>
        <v>0</v>
      </c>
      <c r="I42" s="125">
        <f ca="1">SUMIFS('Overview employees'!J:J,'Overview employees'!$B:$B,'Overview reports'!$B$42,'Overview employees'!$A:$A,'Overview reports'!$A42)</f>
        <v>0</v>
      </c>
      <c r="J42" s="125">
        <f ca="1">SUMIFS('Overview employees'!K:K,'Overview employees'!$B:$B,'Overview reports'!$B$42,'Overview employees'!$A:$A,'Overview reports'!$A42)</f>
        <v>0</v>
      </c>
      <c r="K42" s="125">
        <f ca="1">SUMIFS('Overview employees'!L:L,'Overview employees'!$B:$B,'Overview reports'!$B$42,'Overview employees'!$A:$A,'Overview reports'!$A42)</f>
        <v>0</v>
      </c>
      <c r="L42" s="125">
        <f ca="1">SUMIFS('Overview employees'!M:M,'Overview employees'!$B:$B,'Overview reports'!$B$42,'Overview employees'!$A:$A,'Overview reports'!$A42)</f>
        <v>0</v>
      </c>
      <c r="M42" s="125">
        <f ca="1">SUMIFS('Overview employees'!N:N,'Overview employees'!$B:$B,'Overview reports'!$B$42,'Overview employees'!$A:$A,'Overview reports'!$A42)</f>
        <v>0</v>
      </c>
      <c r="N42" s="125">
        <f ca="1">SUMIFS('Overview employees'!O:O,'Overview employees'!$B:$B,'Overview reports'!$B$42,'Overview employees'!$A:$A,'Overview reports'!$A42)</f>
        <v>0</v>
      </c>
      <c r="O42" s="125">
        <f ca="1">SUMIFS('Overview employees'!P:P,'Overview employees'!$B:$B,'Overview reports'!$B$42,'Overview employees'!$A:$A,'Overview reports'!$A42)</f>
        <v>0</v>
      </c>
      <c r="P42" s="125">
        <f ca="1">SUMIFS('Overview employees'!Q:Q,'Overview employees'!$B:$B,'Overview reports'!$B$42,'Overview employees'!$A:$A,'Overview reports'!$A42)</f>
        <v>0</v>
      </c>
      <c r="Q42" s="125">
        <f ca="1">SUMIFS('Overview employees'!R:R,'Overview employees'!$B:$B,'Overview reports'!$B$42,'Overview employees'!$A:$A,'Overview reports'!$A42)</f>
        <v>0</v>
      </c>
      <c r="R42" s="125">
        <f ca="1">SUMIFS('Overview employees'!S:S,'Overview employees'!$B:$B,'Overview reports'!$B$42,'Overview employees'!$A:$A,'Overview reports'!$A42)</f>
        <v>0</v>
      </c>
      <c r="S42" s="125">
        <f ca="1">SUMIFS('Overview employees'!T:T,'Overview employees'!$B:$B,'Overview reports'!$B$42,'Overview employees'!$A:$A,'Overview reports'!$A42)</f>
        <v>0</v>
      </c>
    </row>
    <row r="43" spans="1:19" x14ac:dyDescent="0.25">
      <c r="A43" s="115" t="s">
        <v>244</v>
      </c>
      <c r="B43" s="361"/>
      <c r="C43" s="116">
        <f ca="1">SUMIFS('Overview employees'!D:D,'Overview employees'!B:B,'Overview reports'!$B$42,'Overview employees'!A:A,'Overview reports'!$A43)</f>
        <v>0</v>
      </c>
      <c r="D43" s="112">
        <f t="shared" ca="1" si="8"/>
        <v>0</v>
      </c>
      <c r="E43" s="117">
        <f ca="1">SUMIFS('Overview employees'!F:F,'Overview employees'!$B:$B,'Overview reports'!$B$42,'Overview employees'!$A:$A,'Overview reports'!$A43)</f>
        <v>0</v>
      </c>
      <c r="F43" s="117">
        <f ca="1">SUMIFS('Overview employees'!G:G,'Overview employees'!$B:$B,'Overview reports'!$B$42,'Overview employees'!$A:$A,'Overview reports'!$A43)</f>
        <v>0</v>
      </c>
      <c r="G43" s="117">
        <f ca="1">SUMIFS('Overview employees'!H:H,'Overview employees'!$B:$B,'Overview reports'!$B$42,'Overview employees'!$A:$A,'Overview reports'!$A43)</f>
        <v>0</v>
      </c>
      <c r="H43" s="117">
        <f ca="1">SUMIFS('Overview employees'!I:I,'Overview employees'!$B:$B,'Overview reports'!$B$42,'Overview employees'!$A:$A,'Overview reports'!$A43)</f>
        <v>0</v>
      </c>
      <c r="I43" s="117">
        <f ca="1">SUMIFS('Overview employees'!J:J,'Overview employees'!$B:$B,'Overview reports'!$B$42,'Overview employees'!$A:$A,'Overview reports'!$A43)</f>
        <v>0</v>
      </c>
      <c r="J43" s="117">
        <f ca="1">SUMIFS('Overview employees'!K:K,'Overview employees'!$B:$B,'Overview reports'!$B$42,'Overview employees'!$A:$A,'Overview reports'!$A43)</f>
        <v>0</v>
      </c>
      <c r="K43" s="117">
        <f ca="1">SUMIFS('Overview employees'!L:L,'Overview employees'!$B:$B,'Overview reports'!$B$42,'Overview employees'!$A:$A,'Overview reports'!$A43)</f>
        <v>0</v>
      </c>
      <c r="L43" s="117">
        <f ca="1">SUMIFS('Overview employees'!M:M,'Overview employees'!$B:$B,'Overview reports'!$B$42,'Overview employees'!$A:$A,'Overview reports'!$A43)</f>
        <v>0</v>
      </c>
      <c r="M43" s="117">
        <f ca="1">SUMIFS('Overview employees'!N:N,'Overview employees'!$B:$B,'Overview reports'!$B$42,'Overview employees'!$A:$A,'Overview reports'!$A43)</f>
        <v>0</v>
      </c>
      <c r="N43" s="117">
        <f ca="1">SUMIFS('Overview employees'!O:O,'Overview employees'!$B:$B,'Overview reports'!$B$42,'Overview employees'!$A:$A,'Overview reports'!$A43)</f>
        <v>0</v>
      </c>
      <c r="O43" s="117">
        <f ca="1">SUMIFS('Overview employees'!P:P,'Overview employees'!$B:$B,'Overview reports'!$B$42,'Overview employees'!$A:$A,'Overview reports'!$A43)</f>
        <v>0</v>
      </c>
      <c r="P43" s="117">
        <f ca="1">SUMIFS('Overview employees'!Q:Q,'Overview employees'!$B:$B,'Overview reports'!$B$42,'Overview employees'!$A:$A,'Overview reports'!$A43)</f>
        <v>0</v>
      </c>
      <c r="Q43" s="117">
        <f ca="1">SUMIFS('Overview employees'!R:R,'Overview employees'!$B:$B,'Overview reports'!$B$42,'Overview employees'!$A:$A,'Overview reports'!$A43)</f>
        <v>0</v>
      </c>
      <c r="R43" s="117">
        <f ca="1">SUMIFS('Overview employees'!S:S,'Overview employees'!$B:$B,'Overview reports'!$B$42,'Overview employees'!$A:$A,'Overview reports'!$A43)</f>
        <v>0</v>
      </c>
      <c r="S43" s="117">
        <f ca="1">SUMIFS('Overview employees'!T:T,'Overview employees'!$B:$B,'Overview reports'!$B$42,'Overview employees'!$A:$A,'Overview reports'!$A43)</f>
        <v>0</v>
      </c>
    </row>
    <row r="44" spans="1:19" x14ac:dyDescent="0.25">
      <c r="A44" s="110" t="s">
        <v>245</v>
      </c>
      <c r="B44" s="361"/>
      <c r="C44" s="116">
        <f ca="1">SUMIFS('Overview employees'!D:D,'Overview employees'!B:B,'Overview reports'!$B$42,'Overview employees'!A:A,'Overview reports'!$A44)</f>
        <v>0</v>
      </c>
      <c r="D44" s="112">
        <f t="shared" ca="1" si="8"/>
        <v>0</v>
      </c>
      <c r="E44" s="117">
        <f ca="1">SUMIFS('Overview employees'!F:F,'Overview employees'!$B:$B,'Overview reports'!$B$42,'Overview employees'!$A:$A,'Overview reports'!$A44)</f>
        <v>0</v>
      </c>
      <c r="F44" s="117">
        <f ca="1">SUMIFS('Overview employees'!G:G,'Overview employees'!$B:$B,'Overview reports'!$B$42,'Overview employees'!$A:$A,'Overview reports'!$A44)</f>
        <v>0</v>
      </c>
      <c r="G44" s="117">
        <f ca="1">SUMIFS('Overview employees'!H:H,'Overview employees'!$B:$B,'Overview reports'!$B$42,'Overview employees'!$A:$A,'Overview reports'!$A44)</f>
        <v>0</v>
      </c>
      <c r="H44" s="117">
        <f ca="1">SUMIFS('Overview employees'!I:I,'Overview employees'!$B:$B,'Overview reports'!$B$42,'Overview employees'!$A:$A,'Overview reports'!$A44)</f>
        <v>0</v>
      </c>
      <c r="I44" s="117">
        <f ca="1">SUMIFS('Overview employees'!J:J,'Overview employees'!$B:$B,'Overview reports'!$B$42,'Overview employees'!$A:$A,'Overview reports'!$A44)</f>
        <v>0</v>
      </c>
      <c r="J44" s="117">
        <f ca="1">SUMIFS('Overview employees'!K:K,'Overview employees'!$B:$B,'Overview reports'!$B$42,'Overview employees'!$A:$A,'Overview reports'!$A44)</f>
        <v>0</v>
      </c>
      <c r="K44" s="117">
        <f ca="1">SUMIFS('Overview employees'!L:L,'Overview employees'!$B:$B,'Overview reports'!$B$42,'Overview employees'!$A:$A,'Overview reports'!$A44)</f>
        <v>0</v>
      </c>
      <c r="L44" s="117">
        <f ca="1">SUMIFS('Overview employees'!M:M,'Overview employees'!$B:$B,'Overview reports'!$B$42,'Overview employees'!$A:$A,'Overview reports'!$A44)</f>
        <v>0</v>
      </c>
      <c r="M44" s="117">
        <f ca="1">SUMIFS('Overview employees'!N:N,'Overview employees'!$B:$B,'Overview reports'!$B$42,'Overview employees'!$A:$A,'Overview reports'!$A44)</f>
        <v>0</v>
      </c>
      <c r="N44" s="117">
        <f ca="1">SUMIFS('Overview employees'!O:O,'Overview employees'!$B:$B,'Overview reports'!$B$42,'Overview employees'!$A:$A,'Overview reports'!$A44)</f>
        <v>0</v>
      </c>
      <c r="O44" s="117">
        <f ca="1">SUMIFS('Overview employees'!P:P,'Overview employees'!$B:$B,'Overview reports'!$B$42,'Overview employees'!$A:$A,'Overview reports'!$A44)</f>
        <v>0</v>
      </c>
      <c r="P44" s="117">
        <f ca="1">SUMIFS('Overview employees'!Q:Q,'Overview employees'!$B:$B,'Overview reports'!$B$42,'Overview employees'!$A:$A,'Overview reports'!$A44)</f>
        <v>0</v>
      </c>
      <c r="Q44" s="117">
        <f ca="1">SUMIFS('Overview employees'!R:R,'Overview employees'!$B:$B,'Overview reports'!$B$42,'Overview employees'!$A:$A,'Overview reports'!$A44)</f>
        <v>0</v>
      </c>
      <c r="R44" s="117">
        <f ca="1">SUMIFS('Overview employees'!S:S,'Overview employees'!$B:$B,'Overview reports'!$B$42,'Overview employees'!$A:$A,'Overview reports'!$A44)</f>
        <v>0</v>
      </c>
      <c r="S44" s="117">
        <f ca="1">SUMIFS('Overview employees'!T:T,'Overview employees'!$B:$B,'Overview reports'!$B$42,'Overview employees'!$A:$A,'Overview reports'!$A44)</f>
        <v>0</v>
      </c>
    </row>
    <row r="45" spans="1:19" x14ac:dyDescent="0.25">
      <c r="A45" s="110" t="s">
        <v>246</v>
      </c>
      <c r="B45" s="361"/>
      <c r="C45" s="116">
        <f ca="1">SUMIFS('Overview employees'!D:D,'Overview employees'!B:B,'Overview reports'!$B$42,'Overview employees'!A:A,'Overview reports'!$A45)</f>
        <v>0</v>
      </c>
      <c r="D45" s="112">
        <f t="shared" ca="1" si="8"/>
        <v>0</v>
      </c>
      <c r="E45" s="117">
        <f ca="1">SUMIFS('Overview employees'!F:F,'Overview employees'!$B:$B,'Overview reports'!$B$42,'Overview employees'!$A:$A,'Overview reports'!$A45)</f>
        <v>0</v>
      </c>
      <c r="F45" s="117">
        <f ca="1">SUMIFS('Overview employees'!G:G,'Overview employees'!$B:$B,'Overview reports'!$B$42,'Overview employees'!$A:$A,'Overview reports'!$A45)</f>
        <v>0</v>
      </c>
      <c r="G45" s="117">
        <f ca="1">SUMIFS('Overview employees'!H:H,'Overview employees'!$B:$B,'Overview reports'!$B$42,'Overview employees'!$A:$A,'Overview reports'!$A45)</f>
        <v>0</v>
      </c>
      <c r="H45" s="117">
        <f ca="1">SUMIFS('Overview employees'!I:I,'Overview employees'!$B:$B,'Overview reports'!$B$42,'Overview employees'!$A:$A,'Overview reports'!$A45)</f>
        <v>0</v>
      </c>
      <c r="I45" s="117">
        <f ca="1">SUMIFS('Overview employees'!J:J,'Overview employees'!$B:$B,'Overview reports'!$B$42,'Overview employees'!$A:$A,'Overview reports'!$A45)</f>
        <v>0</v>
      </c>
      <c r="J45" s="117">
        <f ca="1">SUMIFS('Overview employees'!K:K,'Overview employees'!$B:$B,'Overview reports'!$B$42,'Overview employees'!$A:$A,'Overview reports'!$A45)</f>
        <v>0</v>
      </c>
      <c r="K45" s="117">
        <f ca="1">SUMIFS('Overview employees'!L:L,'Overview employees'!$B:$B,'Overview reports'!$B$42,'Overview employees'!$A:$A,'Overview reports'!$A45)</f>
        <v>0</v>
      </c>
      <c r="L45" s="117">
        <f ca="1">SUMIFS('Overview employees'!M:M,'Overview employees'!$B:$B,'Overview reports'!$B$42,'Overview employees'!$A:$A,'Overview reports'!$A45)</f>
        <v>0</v>
      </c>
      <c r="M45" s="117">
        <f ca="1">SUMIFS('Overview employees'!N:N,'Overview employees'!$B:$B,'Overview reports'!$B$42,'Overview employees'!$A:$A,'Overview reports'!$A45)</f>
        <v>0</v>
      </c>
      <c r="N45" s="117">
        <f ca="1">SUMIFS('Overview employees'!O:O,'Overview employees'!$B:$B,'Overview reports'!$B$42,'Overview employees'!$A:$A,'Overview reports'!$A45)</f>
        <v>0</v>
      </c>
      <c r="O45" s="117">
        <f ca="1">SUMIFS('Overview employees'!P:P,'Overview employees'!$B:$B,'Overview reports'!$B$42,'Overview employees'!$A:$A,'Overview reports'!$A45)</f>
        <v>0</v>
      </c>
      <c r="P45" s="117">
        <f ca="1">SUMIFS('Overview employees'!Q:Q,'Overview employees'!$B:$B,'Overview reports'!$B$42,'Overview employees'!$A:$A,'Overview reports'!$A45)</f>
        <v>0</v>
      </c>
      <c r="Q45" s="117">
        <f ca="1">SUMIFS('Overview employees'!R:R,'Overview employees'!$B:$B,'Overview reports'!$B$42,'Overview employees'!$A:$A,'Overview reports'!$A45)</f>
        <v>0</v>
      </c>
      <c r="R45" s="117">
        <f ca="1">SUMIFS('Overview employees'!S:S,'Overview employees'!$B:$B,'Overview reports'!$B$42,'Overview employees'!$A:$A,'Overview reports'!$A45)</f>
        <v>0</v>
      </c>
      <c r="S45" s="117">
        <f ca="1">SUMIFS('Overview employees'!T:T,'Overview employees'!$B:$B,'Overview reports'!$B$42,'Overview employees'!$A:$A,'Overview reports'!$A45)</f>
        <v>0</v>
      </c>
    </row>
    <row r="46" spans="1:19" x14ac:dyDescent="0.25">
      <c r="A46" s="118" t="s">
        <v>247</v>
      </c>
      <c r="B46" s="361"/>
      <c r="C46" s="116">
        <f ca="1">SUMIFS('Overview employees'!D:D,'Overview employees'!B:B,'Overview reports'!$B$42,'Overview employees'!A:A,'Overview reports'!$A46)</f>
        <v>0</v>
      </c>
      <c r="D46" s="112">
        <f t="shared" ca="1" si="8"/>
        <v>0</v>
      </c>
      <c r="E46" s="117">
        <f ca="1">SUMIFS('Overview employees'!F:F,'Overview employees'!$B:$B,'Overview reports'!$B$42,'Overview employees'!$A:$A,'Overview reports'!$A46)</f>
        <v>0</v>
      </c>
      <c r="F46" s="117">
        <f ca="1">SUMIFS('Overview employees'!G:G,'Overview employees'!$B:$B,'Overview reports'!$B$42,'Overview employees'!$A:$A,'Overview reports'!$A46)</f>
        <v>0</v>
      </c>
      <c r="G46" s="117">
        <f ca="1">SUMIFS('Overview employees'!H:H,'Overview employees'!$B:$B,'Overview reports'!$B$42,'Overview employees'!$A:$A,'Overview reports'!$A46)</f>
        <v>0</v>
      </c>
      <c r="H46" s="117">
        <f ca="1">SUMIFS('Overview employees'!I:I,'Overview employees'!$B:$B,'Overview reports'!$B$42,'Overview employees'!$A:$A,'Overview reports'!$A46)</f>
        <v>0</v>
      </c>
      <c r="I46" s="117">
        <f ca="1">SUMIFS('Overview employees'!J:J,'Overview employees'!$B:$B,'Overview reports'!$B$42,'Overview employees'!$A:$A,'Overview reports'!$A46)</f>
        <v>0</v>
      </c>
      <c r="J46" s="117">
        <f ca="1">SUMIFS('Overview employees'!K:K,'Overview employees'!$B:$B,'Overview reports'!$B$42,'Overview employees'!$A:$A,'Overview reports'!$A46)</f>
        <v>0</v>
      </c>
      <c r="K46" s="117">
        <f ca="1">SUMIFS('Overview employees'!L:L,'Overview employees'!$B:$B,'Overview reports'!$B$42,'Overview employees'!$A:$A,'Overview reports'!$A46)</f>
        <v>0</v>
      </c>
      <c r="L46" s="117">
        <f ca="1">SUMIFS('Overview employees'!M:M,'Overview employees'!$B:$B,'Overview reports'!$B$42,'Overview employees'!$A:$A,'Overview reports'!$A46)</f>
        <v>0</v>
      </c>
      <c r="M46" s="117">
        <f ca="1">SUMIFS('Overview employees'!N:N,'Overview employees'!$B:$B,'Overview reports'!$B$42,'Overview employees'!$A:$A,'Overview reports'!$A46)</f>
        <v>0</v>
      </c>
      <c r="N46" s="117">
        <f ca="1">SUMIFS('Overview employees'!O:O,'Overview employees'!$B:$B,'Overview reports'!$B$42,'Overview employees'!$A:$A,'Overview reports'!$A46)</f>
        <v>0</v>
      </c>
      <c r="O46" s="117">
        <f ca="1">SUMIFS('Overview employees'!P:P,'Overview employees'!$B:$B,'Overview reports'!$B$42,'Overview employees'!$A:$A,'Overview reports'!$A46)</f>
        <v>0</v>
      </c>
      <c r="P46" s="117">
        <f ca="1">SUMIFS('Overview employees'!Q:Q,'Overview employees'!$B:$B,'Overview reports'!$B$42,'Overview employees'!$A:$A,'Overview reports'!$A46)</f>
        <v>0</v>
      </c>
      <c r="Q46" s="117">
        <f ca="1">SUMIFS('Overview employees'!R:R,'Overview employees'!$B:$B,'Overview reports'!$B$42,'Overview employees'!$A:$A,'Overview reports'!$A46)</f>
        <v>0</v>
      </c>
      <c r="R46" s="117">
        <f ca="1">SUMIFS('Overview employees'!S:S,'Overview employees'!$B:$B,'Overview reports'!$B$42,'Overview employees'!$A:$A,'Overview reports'!$A46)</f>
        <v>0</v>
      </c>
      <c r="S46" s="117">
        <f ca="1">SUMIFS('Overview employees'!T:T,'Overview employees'!$B:$B,'Overview reports'!$B$42,'Overview employees'!$A:$A,'Overview reports'!$A46)</f>
        <v>0</v>
      </c>
    </row>
    <row r="47" spans="1:19" s="88" customFormat="1" x14ac:dyDescent="0.25">
      <c r="A47" s="119" t="s">
        <v>56</v>
      </c>
      <c r="B47" s="362"/>
      <c r="C47" s="120">
        <f ca="1">SUM(C42:C46)</f>
        <v>0</v>
      </c>
      <c r="D47" s="121">
        <f t="shared" ca="1" si="8"/>
        <v>0</v>
      </c>
      <c r="E47" s="122">
        <f ca="1">SUM(E42:E46)</f>
        <v>0</v>
      </c>
      <c r="F47" s="122">
        <f t="shared" ref="F47:S47" ca="1" si="10">SUM(F42:F46)</f>
        <v>0</v>
      </c>
      <c r="G47" s="122">
        <f t="shared" ca="1" si="10"/>
        <v>0</v>
      </c>
      <c r="H47" s="122">
        <f t="shared" ca="1" si="10"/>
        <v>0</v>
      </c>
      <c r="I47" s="122">
        <f t="shared" ca="1" si="10"/>
        <v>0</v>
      </c>
      <c r="J47" s="122">
        <f t="shared" ca="1" si="10"/>
        <v>0</v>
      </c>
      <c r="K47" s="122">
        <f t="shared" ca="1" si="10"/>
        <v>0</v>
      </c>
      <c r="L47" s="122">
        <f t="shared" ca="1" si="10"/>
        <v>0</v>
      </c>
      <c r="M47" s="122">
        <f t="shared" ca="1" si="10"/>
        <v>0</v>
      </c>
      <c r="N47" s="122">
        <f t="shared" ca="1" si="10"/>
        <v>0</v>
      </c>
      <c r="O47" s="122">
        <f t="shared" ca="1" si="10"/>
        <v>0</v>
      </c>
      <c r="P47" s="122">
        <f t="shared" ca="1" si="10"/>
        <v>0</v>
      </c>
      <c r="Q47" s="122">
        <f t="shared" ca="1" si="10"/>
        <v>0</v>
      </c>
      <c r="R47" s="122">
        <f t="shared" ca="1" si="10"/>
        <v>0</v>
      </c>
      <c r="S47" s="122">
        <f t="shared" ca="1" si="10"/>
        <v>0</v>
      </c>
    </row>
    <row r="48" spans="1:19" x14ac:dyDescent="0.25">
      <c r="A48" s="110" t="s">
        <v>243</v>
      </c>
      <c r="B48" s="360" t="s">
        <v>248</v>
      </c>
      <c r="C48" s="123">
        <f>SUMIFS('Overview employees'!D:D,'Overview employees'!B:B,'Overview reports'!$B$48,'Overview employees'!A:A,'Overview reports'!$A48)</f>
        <v>0</v>
      </c>
      <c r="D48" s="124">
        <f t="shared" si="8"/>
        <v>0</v>
      </c>
      <c r="E48" s="125">
        <f>SUMIFS('Overview employees'!F:F,'Overview employees'!$B:$B,'Overview reports'!$B$48,'Overview employees'!$A:$A,'Overview reports'!$A48)</f>
        <v>0</v>
      </c>
      <c r="F48" s="125">
        <f>SUMIFS('Overview employees'!G:G,'Overview employees'!$B:$B,'Overview reports'!$B$48,'Overview employees'!$A:$A,'Overview reports'!$A48)</f>
        <v>0</v>
      </c>
      <c r="G48" s="125">
        <f>SUMIFS('Overview employees'!H:H,'Overview employees'!$B:$B,'Overview reports'!$B$48,'Overview employees'!$A:$A,'Overview reports'!$A48)</f>
        <v>0</v>
      </c>
      <c r="H48" s="125">
        <f>SUMIFS('Overview employees'!I:I,'Overview employees'!$B:$B,'Overview reports'!$B$48,'Overview employees'!$A:$A,'Overview reports'!$A48)</f>
        <v>0</v>
      </c>
      <c r="I48" s="125">
        <f>SUMIFS('Overview employees'!J:J,'Overview employees'!$B:$B,'Overview reports'!$B$48,'Overview employees'!$A:$A,'Overview reports'!$A48)</f>
        <v>0</v>
      </c>
      <c r="J48" s="125">
        <f>SUMIFS('Overview employees'!K:K,'Overview employees'!$B:$B,'Overview reports'!$B$48,'Overview employees'!$A:$A,'Overview reports'!$A48)</f>
        <v>0</v>
      </c>
      <c r="K48" s="125">
        <f>SUMIFS('Overview employees'!L:L,'Overview employees'!$B:$B,'Overview reports'!$B$48,'Overview employees'!$A:$A,'Overview reports'!$A48)</f>
        <v>0</v>
      </c>
      <c r="L48" s="125">
        <f>SUMIFS('Overview employees'!M:M,'Overview employees'!$B:$B,'Overview reports'!$B$48,'Overview employees'!$A:$A,'Overview reports'!$A48)</f>
        <v>0</v>
      </c>
      <c r="M48" s="125">
        <f>SUMIFS('Overview employees'!N:N,'Overview employees'!$B:$B,'Overview reports'!$B$48,'Overview employees'!$A:$A,'Overview reports'!$A48)</f>
        <v>0</v>
      </c>
      <c r="N48" s="125">
        <f>SUMIFS('Overview employees'!O:O,'Overview employees'!$B:$B,'Overview reports'!$B$48,'Overview employees'!$A:$A,'Overview reports'!$A48)</f>
        <v>0</v>
      </c>
      <c r="O48" s="125">
        <f>SUMIFS('Overview employees'!P:P,'Overview employees'!$B:$B,'Overview reports'!$B$48,'Overview employees'!$A:$A,'Overview reports'!$A48)</f>
        <v>0</v>
      </c>
      <c r="P48" s="125">
        <f>SUMIFS('Overview employees'!Q:Q,'Overview employees'!$B:$B,'Overview reports'!$B$48,'Overview employees'!$A:$A,'Overview reports'!$A48)</f>
        <v>0</v>
      </c>
      <c r="Q48" s="125">
        <f>SUMIFS('Overview employees'!R:R,'Overview employees'!$B:$B,'Overview reports'!$B$48,'Overview employees'!$A:$A,'Overview reports'!$A48)</f>
        <v>0</v>
      </c>
      <c r="R48" s="125">
        <f>SUMIFS('Overview employees'!S:S,'Overview employees'!$B:$B,'Overview reports'!$B$48,'Overview employees'!$A:$A,'Overview reports'!$A48)</f>
        <v>0</v>
      </c>
      <c r="S48" s="125">
        <f>SUMIFS('Overview employees'!T:T,'Overview employees'!$B:$B,'Overview reports'!$B$48,'Overview employees'!$A:$A,'Overview reports'!$A48)</f>
        <v>0</v>
      </c>
    </row>
    <row r="49" spans="1:19" x14ac:dyDescent="0.25">
      <c r="A49" s="115" t="s">
        <v>244</v>
      </c>
      <c r="B49" s="361"/>
      <c r="C49" s="116">
        <f>SUMIFS('Overview employees'!D:D,'Overview employees'!B:B,'Overview reports'!$B$48,'Overview employees'!A:A,'Overview reports'!$A49)</f>
        <v>0</v>
      </c>
      <c r="D49" s="112">
        <f t="shared" si="8"/>
        <v>0</v>
      </c>
      <c r="E49" s="117">
        <f>SUMIFS('Overview employees'!F:F,'Overview employees'!$B:$B,'Overview reports'!$B$48,'Overview employees'!$A:$A,'Overview reports'!$A49)</f>
        <v>0</v>
      </c>
      <c r="F49" s="117">
        <f>SUMIFS('Overview employees'!G:G,'Overview employees'!$B:$B,'Overview reports'!$B$48,'Overview employees'!$A:$A,'Overview reports'!$A49)</f>
        <v>0</v>
      </c>
      <c r="G49" s="117">
        <f>SUMIFS('Overview employees'!H:H,'Overview employees'!$B:$B,'Overview reports'!$B$48,'Overview employees'!$A:$A,'Overview reports'!$A49)</f>
        <v>0</v>
      </c>
      <c r="H49" s="117">
        <f>SUMIFS('Overview employees'!I:I,'Overview employees'!$B:$B,'Overview reports'!$B$48,'Overview employees'!$A:$A,'Overview reports'!$A49)</f>
        <v>0</v>
      </c>
      <c r="I49" s="117">
        <f>SUMIFS('Overview employees'!J:J,'Overview employees'!$B:$B,'Overview reports'!$B$48,'Overview employees'!$A:$A,'Overview reports'!$A49)</f>
        <v>0</v>
      </c>
      <c r="J49" s="117">
        <f>SUMIFS('Overview employees'!K:K,'Overview employees'!$B:$B,'Overview reports'!$B$48,'Overview employees'!$A:$A,'Overview reports'!$A49)</f>
        <v>0</v>
      </c>
      <c r="K49" s="117">
        <f>SUMIFS('Overview employees'!L:L,'Overview employees'!$B:$B,'Overview reports'!$B$48,'Overview employees'!$A:$A,'Overview reports'!$A49)</f>
        <v>0</v>
      </c>
      <c r="L49" s="117">
        <f>SUMIFS('Overview employees'!M:M,'Overview employees'!$B:$B,'Overview reports'!$B$48,'Overview employees'!$A:$A,'Overview reports'!$A49)</f>
        <v>0</v>
      </c>
      <c r="M49" s="117">
        <f>SUMIFS('Overview employees'!N:N,'Overview employees'!$B:$B,'Overview reports'!$B$48,'Overview employees'!$A:$A,'Overview reports'!$A49)</f>
        <v>0</v>
      </c>
      <c r="N49" s="117">
        <f>SUMIFS('Overview employees'!O:O,'Overview employees'!$B:$B,'Overview reports'!$B$48,'Overview employees'!$A:$A,'Overview reports'!$A49)</f>
        <v>0</v>
      </c>
      <c r="O49" s="117">
        <f>SUMIFS('Overview employees'!P:P,'Overview employees'!$B:$B,'Overview reports'!$B$48,'Overview employees'!$A:$A,'Overview reports'!$A49)</f>
        <v>0</v>
      </c>
      <c r="P49" s="117">
        <f>SUMIFS('Overview employees'!Q:Q,'Overview employees'!$B:$B,'Overview reports'!$B$48,'Overview employees'!$A:$A,'Overview reports'!$A49)</f>
        <v>0</v>
      </c>
      <c r="Q49" s="117">
        <f>SUMIFS('Overview employees'!R:R,'Overview employees'!$B:$B,'Overview reports'!$B$48,'Overview employees'!$A:$A,'Overview reports'!$A49)</f>
        <v>0</v>
      </c>
      <c r="R49" s="117">
        <f>SUMIFS('Overview employees'!S:S,'Overview employees'!$B:$B,'Overview reports'!$B$48,'Overview employees'!$A:$A,'Overview reports'!$A49)</f>
        <v>0</v>
      </c>
      <c r="S49" s="117">
        <f>SUMIFS('Overview employees'!T:T,'Overview employees'!$B:$B,'Overview reports'!$B$48,'Overview employees'!$A:$A,'Overview reports'!$A49)</f>
        <v>0</v>
      </c>
    </row>
    <row r="50" spans="1:19" x14ac:dyDescent="0.25">
      <c r="A50" s="110" t="s">
        <v>245</v>
      </c>
      <c r="B50" s="361"/>
      <c r="C50" s="116">
        <f>SUMIFS('Overview employees'!D:D,'Overview employees'!B:B,'Overview reports'!$B$48,'Overview employees'!A:A,'Overview reports'!$A50)</f>
        <v>0</v>
      </c>
      <c r="D50" s="112">
        <f t="shared" si="8"/>
        <v>0</v>
      </c>
      <c r="E50" s="117">
        <f>SUMIFS('Overview employees'!F:F,'Overview employees'!$B:$B,'Overview reports'!$B$48,'Overview employees'!$A:$A,'Overview reports'!$A50)</f>
        <v>0</v>
      </c>
      <c r="F50" s="117">
        <f>SUMIFS('Overview employees'!G:G,'Overview employees'!$B:$B,'Overview reports'!$B$48,'Overview employees'!$A:$A,'Overview reports'!$A50)</f>
        <v>0</v>
      </c>
      <c r="G50" s="117">
        <f>SUMIFS('Overview employees'!H:H,'Overview employees'!$B:$B,'Overview reports'!$B$48,'Overview employees'!$A:$A,'Overview reports'!$A50)</f>
        <v>0</v>
      </c>
      <c r="H50" s="117">
        <f>SUMIFS('Overview employees'!I:I,'Overview employees'!$B:$B,'Overview reports'!$B$48,'Overview employees'!$A:$A,'Overview reports'!$A50)</f>
        <v>0</v>
      </c>
      <c r="I50" s="117">
        <f>SUMIFS('Overview employees'!J:J,'Overview employees'!$B:$B,'Overview reports'!$B$48,'Overview employees'!$A:$A,'Overview reports'!$A50)</f>
        <v>0</v>
      </c>
      <c r="J50" s="117">
        <f>SUMIFS('Overview employees'!K:K,'Overview employees'!$B:$B,'Overview reports'!$B$48,'Overview employees'!$A:$A,'Overview reports'!$A50)</f>
        <v>0</v>
      </c>
      <c r="K50" s="117">
        <f>SUMIFS('Overview employees'!L:L,'Overview employees'!$B:$B,'Overview reports'!$B$48,'Overview employees'!$A:$A,'Overview reports'!$A50)</f>
        <v>0</v>
      </c>
      <c r="L50" s="117">
        <f>SUMIFS('Overview employees'!M:M,'Overview employees'!$B:$B,'Overview reports'!$B$48,'Overview employees'!$A:$A,'Overview reports'!$A50)</f>
        <v>0</v>
      </c>
      <c r="M50" s="117">
        <f>SUMIFS('Overview employees'!N:N,'Overview employees'!$B:$B,'Overview reports'!$B$48,'Overview employees'!$A:$A,'Overview reports'!$A50)</f>
        <v>0</v>
      </c>
      <c r="N50" s="117">
        <f>SUMIFS('Overview employees'!O:O,'Overview employees'!$B:$B,'Overview reports'!$B$48,'Overview employees'!$A:$A,'Overview reports'!$A50)</f>
        <v>0</v>
      </c>
      <c r="O50" s="117">
        <f>SUMIFS('Overview employees'!P:P,'Overview employees'!$B:$B,'Overview reports'!$B$48,'Overview employees'!$A:$A,'Overview reports'!$A50)</f>
        <v>0</v>
      </c>
      <c r="P50" s="117">
        <f>SUMIFS('Overview employees'!Q:Q,'Overview employees'!$B:$B,'Overview reports'!$B$48,'Overview employees'!$A:$A,'Overview reports'!$A50)</f>
        <v>0</v>
      </c>
      <c r="Q50" s="117">
        <f>SUMIFS('Overview employees'!R:R,'Overview employees'!$B:$B,'Overview reports'!$B$48,'Overview employees'!$A:$A,'Overview reports'!$A50)</f>
        <v>0</v>
      </c>
      <c r="R50" s="117">
        <f>SUMIFS('Overview employees'!S:S,'Overview employees'!$B:$B,'Overview reports'!$B$48,'Overview employees'!$A:$A,'Overview reports'!$A50)</f>
        <v>0</v>
      </c>
      <c r="S50" s="117">
        <f>SUMIFS('Overview employees'!T:T,'Overview employees'!$B:$B,'Overview reports'!$B$48,'Overview employees'!$A:$A,'Overview reports'!$A50)</f>
        <v>0</v>
      </c>
    </row>
    <row r="51" spans="1:19" x14ac:dyDescent="0.25">
      <c r="A51" s="110" t="s">
        <v>246</v>
      </c>
      <c r="B51" s="361"/>
      <c r="C51" s="116">
        <f>SUMIFS('Overview employees'!D:D,'Overview employees'!B:B,'Overview reports'!$B$48,'Overview employees'!A:A,'Overview reports'!$A51)</f>
        <v>0</v>
      </c>
      <c r="D51" s="112">
        <f t="shared" si="8"/>
        <v>0</v>
      </c>
      <c r="E51" s="117">
        <f>SUMIFS('Overview employees'!F:F,'Overview employees'!$B:$B,'Overview reports'!$B$48,'Overview employees'!$A:$A,'Overview reports'!$A51)</f>
        <v>0</v>
      </c>
      <c r="F51" s="117">
        <f>SUMIFS('Overview employees'!G:G,'Overview employees'!$B:$B,'Overview reports'!$B$48,'Overview employees'!$A:$A,'Overview reports'!$A51)</f>
        <v>0</v>
      </c>
      <c r="G51" s="117">
        <f>SUMIFS('Overview employees'!H:H,'Overview employees'!$B:$B,'Overview reports'!$B$48,'Overview employees'!$A:$A,'Overview reports'!$A51)</f>
        <v>0</v>
      </c>
      <c r="H51" s="117">
        <f>SUMIFS('Overview employees'!I:I,'Overview employees'!$B:$B,'Overview reports'!$B$48,'Overview employees'!$A:$A,'Overview reports'!$A51)</f>
        <v>0</v>
      </c>
      <c r="I51" s="117">
        <f>SUMIFS('Overview employees'!J:J,'Overview employees'!$B:$B,'Overview reports'!$B$48,'Overview employees'!$A:$A,'Overview reports'!$A51)</f>
        <v>0</v>
      </c>
      <c r="J51" s="117">
        <f>SUMIFS('Overview employees'!K:K,'Overview employees'!$B:$B,'Overview reports'!$B$48,'Overview employees'!$A:$A,'Overview reports'!$A51)</f>
        <v>0</v>
      </c>
      <c r="K51" s="117">
        <f>SUMIFS('Overview employees'!L:L,'Overview employees'!$B:$B,'Overview reports'!$B$48,'Overview employees'!$A:$A,'Overview reports'!$A51)</f>
        <v>0</v>
      </c>
      <c r="L51" s="117">
        <f>SUMIFS('Overview employees'!M:M,'Overview employees'!$B:$B,'Overview reports'!$B$48,'Overview employees'!$A:$A,'Overview reports'!$A51)</f>
        <v>0</v>
      </c>
      <c r="M51" s="117">
        <f>SUMIFS('Overview employees'!N:N,'Overview employees'!$B:$B,'Overview reports'!$B$48,'Overview employees'!$A:$A,'Overview reports'!$A51)</f>
        <v>0</v>
      </c>
      <c r="N51" s="117">
        <f>SUMIFS('Overview employees'!O:O,'Overview employees'!$B:$B,'Overview reports'!$B$48,'Overview employees'!$A:$A,'Overview reports'!$A51)</f>
        <v>0</v>
      </c>
      <c r="O51" s="117">
        <f>SUMIFS('Overview employees'!P:P,'Overview employees'!$B:$B,'Overview reports'!$B$48,'Overview employees'!$A:$A,'Overview reports'!$A51)</f>
        <v>0</v>
      </c>
      <c r="P51" s="117">
        <f>SUMIFS('Overview employees'!Q:Q,'Overview employees'!$B:$B,'Overview reports'!$B$48,'Overview employees'!$A:$A,'Overview reports'!$A51)</f>
        <v>0</v>
      </c>
      <c r="Q51" s="117">
        <f>SUMIFS('Overview employees'!R:R,'Overview employees'!$B:$B,'Overview reports'!$B$48,'Overview employees'!$A:$A,'Overview reports'!$A51)</f>
        <v>0</v>
      </c>
      <c r="R51" s="117">
        <f>SUMIFS('Overview employees'!S:S,'Overview employees'!$B:$B,'Overview reports'!$B$48,'Overview employees'!$A:$A,'Overview reports'!$A51)</f>
        <v>0</v>
      </c>
      <c r="S51" s="117">
        <f>SUMIFS('Overview employees'!T:T,'Overview employees'!$B:$B,'Overview reports'!$B$48,'Overview employees'!$A:$A,'Overview reports'!$A51)</f>
        <v>0</v>
      </c>
    </row>
    <row r="52" spans="1:19" x14ac:dyDescent="0.25">
      <c r="A52" s="118" t="s">
        <v>247</v>
      </c>
      <c r="B52" s="361"/>
      <c r="C52" s="116">
        <f>SUMIFS('Overview employees'!D:D,'Overview employees'!B:B,'Overview reports'!$B$48,'Overview employees'!A:A,'Overview reports'!$A52)</f>
        <v>0</v>
      </c>
      <c r="D52" s="112">
        <f t="shared" si="8"/>
        <v>0</v>
      </c>
      <c r="E52" s="117">
        <f>SUMIFS('Overview employees'!F:F,'Overview employees'!$B:$B,'Overview reports'!$B$48,'Overview employees'!$A:$A,'Overview reports'!$A52)</f>
        <v>0</v>
      </c>
      <c r="F52" s="117">
        <f>SUMIFS('Overview employees'!G:G,'Overview employees'!$B:$B,'Overview reports'!$B$48,'Overview employees'!$A:$A,'Overview reports'!$A52)</f>
        <v>0</v>
      </c>
      <c r="G52" s="117">
        <f>SUMIFS('Overview employees'!H:H,'Overview employees'!$B:$B,'Overview reports'!$B$48,'Overview employees'!$A:$A,'Overview reports'!$A52)</f>
        <v>0</v>
      </c>
      <c r="H52" s="117">
        <f>SUMIFS('Overview employees'!I:I,'Overview employees'!$B:$B,'Overview reports'!$B$48,'Overview employees'!$A:$A,'Overview reports'!$A52)</f>
        <v>0</v>
      </c>
      <c r="I52" s="117">
        <f>SUMIFS('Overview employees'!J:J,'Overview employees'!$B:$B,'Overview reports'!$B$48,'Overview employees'!$A:$A,'Overview reports'!$A52)</f>
        <v>0</v>
      </c>
      <c r="J52" s="117">
        <f>SUMIFS('Overview employees'!K:K,'Overview employees'!$B:$B,'Overview reports'!$B$48,'Overview employees'!$A:$A,'Overview reports'!$A52)</f>
        <v>0</v>
      </c>
      <c r="K52" s="117">
        <f>SUMIFS('Overview employees'!L:L,'Overview employees'!$B:$B,'Overview reports'!$B$48,'Overview employees'!$A:$A,'Overview reports'!$A52)</f>
        <v>0</v>
      </c>
      <c r="L52" s="117">
        <f>SUMIFS('Overview employees'!M:M,'Overview employees'!$B:$B,'Overview reports'!$B$48,'Overview employees'!$A:$A,'Overview reports'!$A52)</f>
        <v>0</v>
      </c>
      <c r="M52" s="117">
        <f>SUMIFS('Overview employees'!N:N,'Overview employees'!$B:$B,'Overview reports'!$B$48,'Overview employees'!$A:$A,'Overview reports'!$A52)</f>
        <v>0</v>
      </c>
      <c r="N52" s="117">
        <f>SUMIFS('Overview employees'!O:O,'Overview employees'!$B:$B,'Overview reports'!$B$48,'Overview employees'!$A:$A,'Overview reports'!$A52)</f>
        <v>0</v>
      </c>
      <c r="O52" s="117">
        <f>SUMIFS('Overview employees'!P:P,'Overview employees'!$B:$B,'Overview reports'!$B$48,'Overview employees'!$A:$A,'Overview reports'!$A52)</f>
        <v>0</v>
      </c>
      <c r="P52" s="117">
        <f>SUMIFS('Overview employees'!Q:Q,'Overview employees'!$B:$B,'Overview reports'!$B$48,'Overview employees'!$A:$A,'Overview reports'!$A52)</f>
        <v>0</v>
      </c>
      <c r="Q52" s="117">
        <f>SUMIFS('Overview employees'!R:R,'Overview employees'!$B:$B,'Overview reports'!$B$48,'Overview employees'!$A:$A,'Overview reports'!$A52)</f>
        <v>0</v>
      </c>
      <c r="R52" s="117">
        <f>SUMIFS('Overview employees'!S:S,'Overview employees'!$B:$B,'Overview reports'!$B$48,'Overview employees'!$A:$A,'Overview reports'!$A52)</f>
        <v>0</v>
      </c>
      <c r="S52" s="117">
        <f>SUMIFS('Overview employees'!T:T,'Overview employees'!$B:$B,'Overview reports'!$B$48,'Overview employees'!$A:$A,'Overview reports'!$A52)</f>
        <v>0</v>
      </c>
    </row>
    <row r="53" spans="1:19" s="88" customFormat="1" x14ac:dyDescent="0.25">
      <c r="A53" s="119" t="s">
        <v>56</v>
      </c>
      <c r="B53" s="362"/>
      <c r="C53" s="120">
        <f>SUM(C48:C52)</f>
        <v>0</v>
      </c>
      <c r="D53" s="121">
        <f t="shared" si="8"/>
        <v>0</v>
      </c>
      <c r="E53" s="122">
        <f>SUM(E48:E52)</f>
        <v>0</v>
      </c>
      <c r="F53" s="122">
        <f t="shared" ref="F53:S53" si="11">SUM(F48:F52)</f>
        <v>0</v>
      </c>
      <c r="G53" s="122">
        <f t="shared" si="11"/>
        <v>0</v>
      </c>
      <c r="H53" s="122">
        <f t="shared" si="11"/>
        <v>0</v>
      </c>
      <c r="I53" s="122">
        <f t="shared" si="11"/>
        <v>0</v>
      </c>
      <c r="J53" s="122">
        <f t="shared" si="11"/>
        <v>0</v>
      </c>
      <c r="K53" s="122">
        <f t="shared" si="11"/>
        <v>0</v>
      </c>
      <c r="L53" s="122">
        <f t="shared" si="11"/>
        <v>0</v>
      </c>
      <c r="M53" s="122">
        <f t="shared" si="11"/>
        <v>0</v>
      </c>
      <c r="N53" s="122">
        <f t="shared" si="11"/>
        <v>0</v>
      </c>
      <c r="O53" s="122">
        <f t="shared" si="11"/>
        <v>0</v>
      </c>
      <c r="P53" s="122">
        <f t="shared" si="11"/>
        <v>0</v>
      </c>
      <c r="Q53" s="122">
        <f t="shared" si="11"/>
        <v>0</v>
      </c>
      <c r="R53" s="122">
        <f t="shared" si="11"/>
        <v>0</v>
      </c>
      <c r="S53" s="122">
        <f t="shared" si="11"/>
        <v>0</v>
      </c>
    </row>
    <row r="54" spans="1:19" x14ac:dyDescent="0.25">
      <c r="A54" s="110" t="s">
        <v>243</v>
      </c>
      <c r="B54" s="363" t="s">
        <v>32</v>
      </c>
      <c r="C54" s="123">
        <f ca="1">SUMIFS('Overview employees'!D:D,'Overview employees'!B:B,'Overview reports'!$B$54,'Overview employees'!A:A,'Overview reports'!$A54)</f>
        <v>0</v>
      </c>
      <c r="D54" s="124">
        <f t="shared" ca="1" si="8"/>
        <v>0</v>
      </c>
      <c r="E54" s="125">
        <f ca="1">SUMIFS('Overview employees'!F:F,'Overview employees'!$B:$B,'Overview reports'!$B$54,'Overview employees'!$A:$A,'Overview reports'!$A54)</f>
        <v>0</v>
      </c>
      <c r="F54" s="125">
        <f ca="1">SUMIFS('Overview employees'!G:G,'Overview employees'!$B:$B,'Overview reports'!$B$54,'Overview employees'!$A:$A,'Overview reports'!$A54)</f>
        <v>0</v>
      </c>
      <c r="G54" s="125">
        <f ca="1">SUMIFS('Overview employees'!H:H,'Overview employees'!$B:$B,'Overview reports'!$B$54,'Overview employees'!$A:$A,'Overview reports'!$A54)</f>
        <v>0</v>
      </c>
      <c r="H54" s="125">
        <f ca="1">SUMIFS('Overview employees'!I:I,'Overview employees'!$B:$B,'Overview reports'!$B$54,'Overview employees'!$A:$A,'Overview reports'!$A54)</f>
        <v>0</v>
      </c>
      <c r="I54" s="125">
        <f ca="1">SUMIFS('Overview employees'!J:J,'Overview employees'!$B:$B,'Overview reports'!$B$54,'Overview employees'!$A:$A,'Overview reports'!$A54)</f>
        <v>0</v>
      </c>
      <c r="J54" s="125">
        <f ca="1">SUMIFS('Overview employees'!K:K,'Overview employees'!$B:$B,'Overview reports'!$B$54,'Overview employees'!$A:$A,'Overview reports'!$A54)</f>
        <v>0</v>
      </c>
      <c r="K54" s="125">
        <f ca="1">SUMIFS('Overview employees'!L:L,'Overview employees'!$B:$B,'Overview reports'!$B$54,'Overview employees'!$A:$A,'Overview reports'!$A54)</f>
        <v>0</v>
      </c>
      <c r="L54" s="125">
        <f ca="1">SUMIFS('Overview employees'!M:M,'Overview employees'!$B:$B,'Overview reports'!$B$54,'Overview employees'!$A:$A,'Overview reports'!$A54)</f>
        <v>0</v>
      </c>
      <c r="M54" s="125">
        <f ca="1">SUMIFS('Overview employees'!N:N,'Overview employees'!$B:$B,'Overview reports'!$B$54,'Overview employees'!$A:$A,'Overview reports'!$A54)</f>
        <v>0</v>
      </c>
      <c r="N54" s="125">
        <f ca="1">SUMIFS('Overview employees'!O:O,'Overview employees'!$B:$B,'Overview reports'!$B$54,'Overview employees'!$A:$A,'Overview reports'!$A54)</f>
        <v>0</v>
      </c>
      <c r="O54" s="125">
        <f ca="1">SUMIFS('Overview employees'!P:P,'Overview employees'!$B:$B,'Overview reports'!$B$54,'Overview employees'!$A:$A,'Overview reports'!$A54)</f>
        <v>0</v>
      </c>
      <c r="P54" s="125">
        <f ca="1">SUMIFS('Overview employees'!Q:Q,'Overview employees'!$B:$B,'Overview reports'!$B$54,'Overview employees'!$A:$A,'Overview reports'!$A54)</f>
        <v>0</v>
      </c>
      <c r="Q54" s="125">
        <f ca="1">SUMIFS('Overview employees'!R:R,'Overview employees'!$B:$B,'Overview reports'!$B$54,'Overview employees'!$A:$A,'Overview reports'!$A54)</f>
        <v>0</v>
      </c>
      <c r="R54" s="125">
        <f ca="1">SUMIFS('Overview employees'!S:S,'Overview employees'!$B:$B,'Overview reports'!$B$54,'Overview employees'!$A:$A,'Overview reports'!$A54)</f>
        <v>0</v>
      </c>
      <c r="S54" s="125">
        <f ca="1">SUMIFS('Overview employees'!T:T,'Overview employees'!$B:$B,'Overview reports'!$B$54,'Overview employees'!$A:$A,'Overview reports'!$A54)</f>
        <v>0</v>
      </c>
    </row>
    <row r="55" spans="1:19" x14ac:dyDescent="0.25">
      <c r="A55" s="115" t="s">
        <v>244</v>
      </c>
      <c r="B55" s="364"/>
      <c r="C55" s="116">
        <f ca="1">SUMIFS('Overview employees'!D:D,'Overview employees'!B:B,'Overview reports'!$B$54,'Overview employees'!A:A,'Overview reports'!$A55)</f>
        <v>0</v>
      </c>
      <c r="D55" s="112">
        <f t="shared" ca="1" si="8"/>
        <v>0</v>
      </c>
      <c r="E55" s="117">
        <f ca="1">SUMIFS('Overview employees'!F:F,'Overview employees'!$B:$B,'Overview reports'!$B$54,'Overview employees'!$A:$A,'Overview reports'!$A55)</f>
        <v>0</v>
      </c>
      <c r="F55" s="117">
        <f ca="1">SUMIFS('Overview employees'!G:G,'Overview employees'!$B:$B,'Overview reports'!$B$54,'Overview employees'!$A:$A,'Overview reports'!$A55)</f>
        <v>0</v>
      </c>
      <c r="G55" s="117">
        <f ca="1">SUMIFS('Overview employees'!H:H,'Overview employees'!$B:$B,'Overview reports'!$B$54,'Overview employees'!$A:$A,'Overview reports'!$A55)</f>
        <v>0</v>
      </c>
      <c r="H55" s="117">
        <f ca="1">SUMIFS('Overview employees'!I:I,'Overview employees'!$B:$B,'Overview reports'!$B$54,'Overview employees'!$A:$A,'Overview reports'!$A55)</f>
        <v>0</v>
      </c>
      <c r="I55" s="117">
        <f ca="1">SUMIFS('Overview employees'!J:J,'Overview employees'!$B:$B,'Overview reports'!$B$54,'Overview employees'!$A:$A,'Overview reports'!$A55)</f>
        <v>0</v>
      </c>
      <c r="J55" s="117">
        <f ca="1">SUMIFS('Overview employees'!K:K,'Overview employees'!$B:$B,'Overview reports'!$B$54,'Overview employees'!$A:$A,'Overview reports'!$A55)</f>
        <v>0</v>
      </c>
      <c r="K55" s="117">
        <f ca="1">SUMIFS('Overview employees'!L:L,'Overview employees'!$B:$B,'Overview reports'!$B$54,'Overview employees'!$A:$A,'Overview reports'!$A55)</f>
        <v>0</v>
      </c>
      <c r="L55" s="117">
        <f ca="1">SUMIFS('Overview employees'!M:M,'Overview employees'!$B:$B,'Overview reports'!$B$54,'Overview employees'!$A:$A,'Overview reports'!$A55)</f>
        <v>0</v>
      </c>
      <c r="M55" s="117">
        <f ca="1">SUMIFS('Overview employees'!N:N,'Overview employees'!$B:$B,'Overview reports'!$B$54,'Overview employees'!$A:$A,'Overview reports'!$A55)</f>
        <v>0</v>
      </c>
      <c r="N55" s="117">
        <f ca="1">SUMIFS('Overview employees'!O:O,'Overview employees'!$B:$B,'Overview reports'!$B$54,'Overview employees'!$A:$A,'Overview reports'!$A55)</f>
        <v>0</v>
      </c>
      <c r="O55" s="117">
        <f ca="1">SUMIFS('Overview employees'!P:P,'Overview employees'!$B:$B,'Overview reports'!$B$54,'Overview employees'!$A:$A,'Overview reports'!$A55)</f>
        <v>0</v>
      </c>
      <c r="P55" s="117">
        <f ca="1">SUMIFS('Overview employees'!Q:Q,'Overview employees'!$B:$B,'Overview reports'!$B$54,'Overview employees'!$A:$A,'Overview reports'!$A55)</f>
        <v>0</v>
      </c>
      <c r="Q55" s="117">
        <f ca="1">SUMIFS('Overview employees'!R:R,'Overview employees'!$B:$B,'Overview reports'!$B$54,'Overview employees'!$A:$A,'Overview reports'!$A55)</f>
        <v>0</v>
      </c>
      <c r="R55" s="117">
        <f ca="1">SUMIFS('Overview employees'!S:S,'Overview employees'!$B:$B,'Overview reports'!$B$54,'Overview employees'!$A:$A,'Overview reports'!$A55)</f>
        <v>0</v>
      </c>
      <c r="S55" s="117">
        <f ca="1">SUMIFS('Overview employees'!T:T,'Overview employees'!$B:$B,'Overview reports'!$B$54,'Overview employees'!$A:$A,'Overview reports'!$A55)</f>
        <v>0</v>
      </c>
    </row>
    <row r="56" spans="1:19" x14ac:dyDescent="0.25">
      <c r="A56" s="110" t="s">
        <v>245</v>
      </c>
      <c r="B56" s="364"/>
      <c r="C56" s="116">
        <f ca="1">SUMIFS('Overview employees'!D:D,'Overview employees'!B:B,'Overview reports'!$B$54,'Overview employees'!A:A,'Overview reports'!$A56)</f>
        <v>0</v>
      </c>
      <c r="D56" s="112">
        <f t="shared" ca="1" si="8"/>
        <v>0</v>
      </c>
      <c r="E56" s="117">
        <f ca="1">SUMIFS('Overview employees'!F:F,'Overview employees'!$B:$B,'Overview reports'!$B$54,'Overview employees'!$A:$A,'Overview reports'!$A56)</f>
        <v>0</v>
      </c>
      <c r="F56" s="117">
        <f ca="1">SUMIFS('Overview employees'!G:G,'Overview employees'!$B:$B,'Overview reports'!$B$54,'Overview employees'!$A:$A,'Overview reports'!$A56)</f>
        <v>0</v>
      </c>
      <c r="G56" s="117">
        <f ca="1">SUMIFS('Overview employees'!H:H,'Overview employees'!$B:$B,'Overview reports'!$B$54,'Overview employees'!$A:$A,'Overview reports'!$A56)</f>
        <v>0</v>
      </c>
      <c r="H56" s="117">
        <f ca="1">SUMIFS('Overview employees'!I:I,'Overview employees'!$B:$B,'Overview reports'!$B$54,'Overview employees'!$A:$A,'Overview reports'!$A56)</f>
        <v>0</v>
      </c>
      <c r="I56" s="117">
        <f ca="1">SUMIFS('Overview employees'!J:J,'Overview employees'!$B:$B,'Overview reports'!$B$54,'Overview employees'!$A:$A,'Overview reports'!$A56)</f>
        <v>0</v>
      </c>
      <c r="J56" s="117">
        <f ca="1">SUMIFS('Overview employees'!K:K,'Overview employees'!$B:$B,'Overview reports'!$B$54,'Overview employees'!$A:$A,'Overview reports'!$A56)</f>
        <v>0</v>
      </c>
      <c r="K56" s="117">
        <f ca="1">SUMIFS('Overview employees'!L:L,'Overview employees'!$B:$B,'Overview reports'!$B$54,'Overview employees'!$A:$A,'Overview reports'!$A56)</f>
        <v>0</v>
      </c>
      <c r="L56" s="117">
        <f ca="1">SUMIFS('Overview employees'!M:M,'Overview employees'!$B:$B,'Overview reports'!$B$54,'Overview employees'!$A:$A,'Overview reports'!$A56)</f>
        <v>0</v>
      </c>
      <c r="M56" s="117">
        <f ca="1">SUMIFS('Overview employees'!N:N,'Overview employees'!$B:$B,'Overview reports'!$B$54,'Overview employees'!$A:$A,'Overview reports'!$A56)</f>
        <v>0</v>
      </c>
      <c r="N56" s="117">
        <f ca="1">SUMIFS('Overview employees'!O:O,'Overview employees'!$B:$B,'Overview reports'!$B$54,'Overview employees'!$A:$A,'Overview reports'!$A56)</f>
        <v>0</v>
      </c>
      <c r="O56" s="117">
        <f ca="1">SUMIFS('Overview employees'!P:P,'Overview employees'!$B:$B,'Overview reports'!$B$54,'Overview employees'!$A:$A,'Overview reports'!$A56)</f>
        <v>0</v>
      </c>
      <c r="P56" s="117">
        <f ca="1">SUMIFS('Overview employees'!Q:Q,'Overview employees'!$B:$B,'Overview reports'!$B$54,'Overview employees'!$A:$A,'Overview reports'!$A56)</f>
        <v>0</v>
      </c>
      <c r="Q56" s="117">
        <f ca="1">SUMIFS('Overview employees'!R:R,'Overview employees'!$B:$B,'Overview reports'!$B$54,'Overview employees'!$A:$A,'Overview reports'!$A56)</f>
        <v>0</v>
      </c>
      <c r="R56" s="117">
        <f ca="1">SUMIFS('Overview employees'!S:S,'Overview employees'!$B:$B,'Overview reports'!$B$54,'Overview employees'!$A:$A,'Overview reports'!$A56)</f>
        <v>0</v>
      </c>
      <c r="S56" s="117">
        <f ca="1">SUMIFS('Overview employees'!T:T,'Overview employees'!$B:$B,'Overview reports'!$B$54,'Overview employees'!$A:$A,'Overview reports'!$A56)</f>
        <v>0</v>
      </c>
    </row>
    <row r="57" spans="1:19" x14ac:dyDescent="0.25">
      <c r="A57" s="110" t="s">
        <v>246</v>
      </c>
      <c r="B57" s="364"/>
      <c r="C57" s="116">
        <f ca="1">SUMIFS('Overview employees'!D:D,'Overview employees'!B:B,'Overview reports'!$B$54,'Overview employees'!A:A,'Overview reports'!$A57)</f>
        <v>0</v>
      </c>
      <c r="D57" s="112">
        <f t="shared" ca="1" si="8"/>
        <v>0</v>
      </c>
      <c r="E57" s="117">
        <f ca="1">SUMIFS('Overview employees'!F:F,'Overview employees'!$B:$B,'Overview reports'!$B$54,'Overview employees'!$A:$A,'Overview reports'!$A57)</f>
        <v>0</v>
      </c>
      <c r="F57" s="117">
        <f ca="1">SUMIFS('Overview employees'!G:G,'Overview employees'!$B:$B,'Overview reports'!$B$54,'Overview employees'!$A:$A,'Overview reports'!$A57)</f>
        <v>0</v>
      </c>
      <c r="G57" s="117">
        <f ca="1">SUMIFS('Overview employees'!H:H,'Overview employees'!$B:$B,'Overview reports'!$B$54,'Overview employees'!$A:$A,'Overview reports'!$A57)</f>
        <v>0</v>
      </c>
      <c r="H57" s="117">
        <f ca="1">SUMIFS('Overview employees'!I:I,'Overview employees'!$B:$B,'Overview reports'!$B$54,'Overview employees'!$A:$A,'Overview reports'!$A57)</f>
        <v>0</v>
      </c>
      <c r="I57" s="117">
        <f ca="1">SUMIFS('Overview employees'!J:J,'Overview employees'!$B:$B,'Overview reports'!$B$54,'Overview employees'!$A:$A,'Overview reports'!$A57)</f>
        <v>0</v>
      </c>
      <c r="J57" s="117">
        <f ca="1">SUMIFS('Overview employees'!K:K,'Overview employees'!$B:$B,'Overview reports'!$B$54,'Overview employees'!$A:$A,'Overview reports'!$A57)</f>
        <v>0</v>
      </c>
      <c r="K57" s="117">
        <f ca="1">SUMIFS('Overview employees'!L:L,'Overview employees'!$B:$B,'Overview reports'!$B$54,'Overview employees'!$A:$A,'Overview reports'!$A57)</f>
        <v>0</v>
      </c>
      <c r="L57" s="117">
        <f ca="1">SUMIFS('Overview employees'!M:M,'Overview employees'!$B:$B,'Overview reports'!$B$54,'Overview employees'!$A:$A,'Overview reports'!$A57)</f>
        <v>0</v>
      </c>
      <c r="M57" s="117">
        <f ca="1">SUMIFS('Overview employees'!N:N,'Overview employees'!$B:$B,'Overview reports'!$B$54,'Overview employees'!$A:$A,'Overview reports'!$A57)</f>
        <v>0</v>
      </c>
      <c r="N57" s="117">
        <f ca="1">SUMIFS('Overview employees'!O:O,'Overview employees'!$B:$B,'Overview reports'!$B$54,'Overview employees'!$A:$A,'Overview reports'!$A57)</f>
        <v>0</v>
      </c>
      <c r="O57" s="117">
        <f ca="1">SUMIFS('Overview employees'!P:P,'Overview employees'!$B:$B,'Overview reports'!$B$54,'Overview employees'!$A:$A,'Overview reports'!$A57)</f>
        <v>0</v>
      </c>
      <c r="P57" s="117">
        <f ca="1">SUMIFS('Overview employees'!Q:Q,'Overview employees'!$B:$B,'Overview reports'!$B$54,'Overview employees'!$A:$A,'Overview reports'!$A57)</f>
        <v>0</v>
      </c>
      <c r="Q57" s="117">
        <f ca="1">SUMIFS('Overview employees'!R:R,'Overview employees'!$B:$B,'Overview reports'!$B$54,'Overview employees'!$A:$A,'Overview reports'!$A57)</f>
        <v>0</v>
      </c>
      <c r="R57" s="117">
        <f ca="1">SUMIFS('Overview employees'!S:S,'Overview employees'!$B:$B,'Overview reports'!$B$54,'Overview employees'!$A:$A,'Overview reports'!$A57)</f>
        <v>0</v>
      </c>
      <c r="S57" s="117">
        <f ca="1">SUMIFS('Overview employees'!T:T,'Overview employees'!$B:$B,'Overview reports'!$B$54,'Overview employees'!$A:$A,'Overview reports'!$A57)</f>
        <v>0</v>
      </c>
    </row>
    <row r="58" spans="1:19" x14ac:dyDescent="0.25">
      <c r="A58" s="118" t="s">
        <v>247</v>
      </c>
      <c r="B58" s="364"/>
      <c r="C58" s="116">
        <f ca="1">SUMIFS('Overview employees'!D:D,'Overview employees'!B:B,'Overview reports'!$B$54,'Overview employees'!A:A,'Overview reports'!$A58)</f>
        <v>0</v>
      </c>
      <c r="D58" s="112">
        <f t="shared" ca="1" si="8"/>
        <v>0</v>
      </c>
      <c r="E58" s="117">
        <f ca="1">SUMIFS('Overview employees'!F:F,'Overview employees'!$B:$B,'Overview reports'!$B$54,'Overview employees'!$A:$A,'Overview reports'!$A58)</f>
        <v>0</v>
      </c>
      <c r="F58" s="117">
        <f ca="1">SUMIFS('Overview employees'!G:G,'Overview employees'!$B:$B,'Overview reports'!$B$54,'Overview employees'!$A:$A,'Overview reports'!$A58)</f>
        <v>0</v>
      </c>
      <c r="G58" s="117">
        <f ca="1">SUMIFS('Overview employees'!H:H,'Overview employees'!$B:$B,'Overview reports'!$B$54,'Overview employees'!$A:$A,'Overview reports'!$A58)</f>
        <v>0</v>
      </c>
      <c r="H58" s="117">
        <f ca="1">SUMIFS('Overview employees'!I:I,'Overview employees'!$B:$B,'Overview reports'!$B$54,'Overview employees'!$A:$A,'Overview reports'!$A58)</f>
        <v>0</v>
      </c>
      <c r="I58" s="117">
        <f ca="1">SUMIFS('Overview employees'!J:J,'Overview employees'!$B:$B,'Overview reports'!$B$54,'Overview employees'!$A:$A,'Overview reports'!$A58)</f>
        <v>0</v>
      </c>
      <c r="J58" s="117">
        <f ca="1">SUMIFS('Overview employees'!K:K,'Overview employees'!$B:$B,'Overview reports'!$B$54,'Overview employees'!$A:$A,'Overview reports'!$A58)</f>
        <v>0</v>
      </c>
      <c r="K58" s="117">
        <f ca="1">SUMIFS('Overview employees'!L:L,'Overview employees'!$B:$B,'Overview reports'!$B$54,'Overview employees'!$A:$A,'Overview reports'!$A58)</f>
        <v>0</v>
      </c>
      <c r="L58" s="117">
        <f ca="1">SUMIFS('Overview employees'!M:M,'Overview employees'!$B:$B,'Overview reports'!$B$54,'Overview employees'!$A:$A,'Overview reports'!$A58)</f>
        <v>0</v>
      </c>
      <c r="M58" s="117">
        <f ca="1">SUMIFS('Overview employees'!N:N,'Overview employees'!$B:$B,'Overview reports'!$B$54,'Overview employees'!$A:$A,'Overview reports'!$A58)</f>
        <v>0</v>
      </c>
      <c r="N58" s="117">
        <f ca="1">SUMIFS('Overview employees'!O:O,'Overview employees'!$B:$B,'Overview reports'!$B$54,'Overview employees'!$A:$A,'Overview reports'!$A58)</f>
        <v>0</v>
      </c>
      <c r="O58" s="117">
        <f ca="1">SUMIFS('Overview employees'!P:P,'Overview employees'!$B:$B,'Overview reports'!$B$54,'Overview employees'!$A:$A,'Overview reports'!$A58)</f>
        <v>0</v>
      </c>
      <c r="P58" s="117">
        <f ca="1">SUMIFS('Overview employees'!Q:Q,'Overview employees'!$B:$B,'Overview reports'!$B$54,'Overview employees'!$A:$A,'Overview reports'!$A58)</f>
        <v>0</v>
      </c>
      <c r="Q58" s="117">
        <f ca="1">SUMIFS('Overview employees'!R:R,'Overview employees'!$B:$B,'Overview reports'!$B$54,'Overview employees'!$A:$A,'Overview reports'!$A58)</f>
        <v>0</v>
      </c>
      <c r="R58" s="117">
        <f ca="1">SUMIFS('Overview employees'!S:S,'Overview employees'!$B:$B,'Overview reports'!$B$54,'Overview employees'!$A:$A,'Overview reports'!$A58)</f>
        <v>0</v>
      </c>
      <c r="S58" s="117">
        <f ca="1">SUMIFS('Overview employees'!T:T,'Overview employees'!$B:$B,'Overview reports'!$B$54,'Overview employees'!$A:$A,'Overview reports'!$A58)</f>
        <v>0</v>
      </c>
    </row>
    <row r="59" spans="1:19" s="88" customFormat="1" x14ac:dyDescent="0.25">
      <c r="A59" s="119" t="s">
        <v>56</v>
      </c>
      <c r="B59" s="365"/>
      <c r="C59" s="120">
        <f ca="1">SUM(C54:C58)</f>
        <v>0</v>
      </c>
      <c r="D59" s="121">
        <f t="shared" ca="1" si="8"/>
        <v>0</v>
      </c>
      <c r="E59" s="122">
        <f ca="1">SUM(E54:E58)</f>
        <v>0</v>
      </c>
      <c r="F59" s="122">
        <f t="shared" ref="F59:S59" ca="1" si="12">SUM(F54:F58)</f>
        <v>0</v>
      </c>
      <c r="G59" s="122">
        <f t="shared" ca="1" si="12"/>
        <v>0</v>
      </c>
      <c r="H59" s="122">
        <f t="shared" ca="1" si="12"/>
        <v>0</v>
      </c>
      <c r="I59" s="122">
        <f t="shared" ca="1" si="12"/>
        <v>0</v>
      </c>
      <c r="J59" s="122">
        <f t="shared" ca="1" si="12"/>
        <v>0</v>
      </c>
      <c r="K59" s="122">
        <f t="shared" ca="1" si="12"/>
        <v>0</v>
      </c>
      <c r="L59" s="122">
        <f t="shared" ca="1" si="12"/>
        <v>0</v>
      </c>
      <c r="M59" s="122">
        <f t="shared" ca="1" si="12"/>
        <v>0</v>
      </c>
      <c r="N59" s="122">
        <f t="shared" ca="1" si="12"/>
        <v>0</v>
      </c>
      <c r="O59" s="122">
        <f t="shared" ca="1" si="12"/>
        <v>0</v>
      </c>
      <c r="P59" s="122">
        <f t="shared" ca="1" si="12"/>
        <v>0</v>
      </c>
      <c r="Q59" s="122">
        <f t="shared" ca="1" si="12"/>
        <v>0</v>
      </c>
      <c r="R59" s="122">
        <f t="shared" ca="1" si="12"/>
        <v>0</v>
      </c>
      <c r="S59" s="122">
        <f t="shared" ca="1" si="12"/>
        <v>0</v>
      </c>
    </row>
  </sheetData>
  <mergeCells count="12">
    <mergeCell ref="B48:B53"/>
    <mergeCell ref="B54:B59"/>
    <mergeCell ref="B18:B23"/>
    <mergeCell ref="B24:B29"/>
    <mergeCell ref="B30:B35"/>
    <mergeCell ref="B36:B41"/>
    <mergeCell ref="B42:B47"/>
    <mergeCell ref="B2:C2"/>
    <mergeCell ref="B3:C3"/>
    <mergeCell ref="B4:C4"/>
    <mergeCell ref="B6:B11"/>
    <mergeCell ref="B12:B17"/>
  </mergeCells>
  <conditionalFormatting sqref="C6:S59">
    <cfRule type="cellIs" dxfId="1851" priority="3" operator="equal">
      <formula>0</formula>
    </cfRule>
  </conditionalFormatting>
  <conditionalFormatting sqref="D4:S5">
    <cfRule type="cellIs" dxfId="1850" priority="1" operator="lessThan">
      <formula>0</formula>
    </cfRule>
    <cfRule type="cellIs" dxfId="1849" priority="2" operator="greaterThan">
      <formula>0</formula>
    </cfRule>
  </conditionalFormatting>
  <pageMargins left="0.7" right="0.7" top="0.78740157500000008" bottom="0.787401575000000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workbookViewId="0">
      <selection activeCell="B1" sqref="B1:B3"/>
    </sheetView>
  </sheetViews>
  <sheetFormatPr baseColWidth="10" defaultColWidth="11.5546875" defaultRowHeight="15" x14ac:dyDescent="0.2"/>
  <cols>
    <col min="1" max="16384" width="11.5546875" style="127"/>
  </cols>
  <sheetData>
    <row r="1" spans="1:3" x14ac:dyDescent="0.2">
      <c r="A1" s="127" t="s">
        <v>249</v>
      </c>
      <c r="B1" s="127" t="s">
        <v>250</v>
      </c>
      <c r="C1" s="127" t="s">
        <v>251</v>
      </c>
    </row>
    <row r="2" spans="1:3" x14ac:dyDescent="0.2">
      <c r="B2" s="127" t="s">
        <v>250</v>
      </c>
      <c r="C2" s="127" t="s">
        <v>251</v>
      </c>
    </row>
    <row r="3" spans="1:3" x14ac:dyDescent="0.2">
      <c r="B3" s="127" t="s">
        <v>251</v>
      </c>
    </row>
  </sheetData>
  <pageMargins left="0.7" right="0.7" top="0.78740157500000008" bottom="0.78740157500000008" header="0.3" footer="0.3"/>
  <pageSetup paperSize="9" orientation="portrait"/>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86"/>
  <sheetViews>
    <sheetView showGridLines="0" topLeftCell="A19" zoomScale="85" zoomScaleNormal="85" workbookViewId="0">
      <selection activeCell="B32" sqref="B32:I32"/>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848" priority="221" operator="equal">
      <formula>0</formula>
    </cfRule>
  </conditionalFormatting>
  <conditionalFormatting sqref="B37 B39 B41 B43">
    <cfRule type="cellIs" dxfId="1847" priority="223" operator="equal">
      <formula>0</formula>
    </cfRule>
  </conditionalFormatting>
  <conditionalFormatting sqref="B45 B47">
    <cfRule type="cellIs" dxfId="1846" priority="208" operator="equal">
      <formula>0</formula>
    </cfRule>
  </conditionalFormatting>
  <conditionalFormatting sqref="B54:B65 B99:B110 B114:B125 B128:B140 B144:B155">
    <cfRule type="cellIs" dxfId="1845" priority="475" operator="equal">
      <formula>"P2"</formula>
    </cfRule>
    <cfRule type="cellIs" dxfId="1844" priority="476" operator="equal">
      <formula>"P1"</formula>
    </cfRule>
    <cfRule type="cellIs" dxfId="1843" priority="474" operator="equal">
      <formula>"P3"</formula>
    </cfRule>
    <cfRule type="cellIs" dxfId="1842" priority="473" operator="equal">
      <formula>"P4"</formula>
    </cfRule>
  </conditionalFormatting>
  <conditionalFormatting sqref="B54:B65 B99:B110 B114:B125 B129:B140 B144:B155">
    <cfRule type="cellIs" dxfId="1841" priority="472" operator="equal">
      <formula>"P5"</formula>
    </cfRule>
  </conditionalFormatting>
  <conditionalFormatting sqref="B69:B80">
    <cfRule type="cellIs" dxfId="1840" priority="391" operator="equal">
      <formula>"P2"</formula>
    </cfRule>
    <cfRule type="cellIs" dxfId="1839" priority="388" operator="equal">
      <formula>"P5"</formula>
    </cfRule>
    <cfRule type="cellIs" dxfId="1838" priority="389" operator="equal">
      <formula>"P4"</formula>
    </cfRule>
    <cfRule type="cellIs" dxfId="1837" priority="390" operator="equal">
      <formula>"P3"</formula>
    </cfRule>
    <cfRule type="cellIs" dxfId="1836" priority="392" operator="equal">
      <formula>"P1"</formula>
    </cfRule>
  </conditionalFormatting>
  <conditionalFormatting sqref="B84:B95">
    <cfRule type="cellIs" dxfId="1835" priority="397" operator="equal">
      <formula>"P2"</formula>
    </cfRule>
    <cfRule type="cellIs" dxfId="1834" priority="396" operator="equal">
      <formula>"P3"</formula>
    </cfRule>
    <cfRule type="cellIs" dxfId="1833" priority="395" operator="equal">
      <formula>"P4"</formula>
    </cfRule>
    <cfRule type="cellIs" dxfId="1832" priority="394" operator="equal">
      <formula>"P5"</formula>
    </cfRule>
    <cfRule type="cellIs" dxfId="1831" priority="398" operator="equal">
      <formula>"P1"</formula>
    </cfRule>
  </conditionalFormatting>
  <conditionalFormatting sqref="B34:M48">
    <cfRule type="cellIs" dxfId="1830" priority="103" operator="equal">
      <formula>0</formula>
    </cfRule>
  </conditionalFormatting>
  <conditionalFormatting sqref="C34:C44">
    <cfRule type="cellIs" dxfId="1829" priority="215" operator="equal">
      <formula>"P5"</formula>
    </cfRule>
  </conditionalFormatting>
  <conditionalFormatting sqref="C35:C36">
    <cfRule type="cellIs" dxfId="1828" priority="209" operator="equal">
      <formula>"P5"</formula>
    </cfRule>
  </conditionalFormatting>
  <conditionalFormatting sqref="C35:C44">
    <cfRule type="cellIs" dxfId="1827" priority="214" operator="equal">
      <formula>0</formula>
    </cfRule>
    <cfRule type="cellIs" dxfId="1826" priority="220" operator="equal">
      <formula>"P1"</formula>
    </cfRule>
    <cfRule type="cellIs" dxfId="1825" priority="222" operator="equal">
      <formula>0</formula>
    </cfRule>
  </conditionalFormatting>
  <conditionalFormatting sqref="C35:C48">
    <cfRule type="cellIs" dxfId="1824" priority="197" operator="equal">
      <formula>"P4"</formula>
    </cfRule>
    <cfRule type="cellIs" dxfId="1823" priority="199" operator="equal">
      <formula>"P2"</formula>
    </cfRule>
    <cfRule type="cellIs" dxfId="1822" priority="206" operator="equal">
      <formula>"P1"</formula>
    </cfRule>
    <cfRule type="cellIs" dxfId="1821" priority="198" operator="equal">
      <formula>"P3"</formula>
    </cfRule>
  </conditionalFormatting>
  <conditionalFormatting sqref="C45:C48">
    <cfRule type="cellIs" dxfId="1820" priority="200" operator="equal">
      <formula>"P1"</formula>
    </cfRule>
    <cfRule type="cellIs" dxfId="1819" priority="201" operator="equal">
      <formula>0</formula>
    </cfRule>
    <cfRule type="cellIs" dxfId="1818" priority="202" operator="equal">
      <formula>"P5"</formula>
    </cfRule>
    <cfRule type="cellIs" dxfId="1817" priority="207" operator="equal">
      <formula>0</formula>
    </cfRule>
  </conditionalFormatting>
  <conditionalFormatting sqref="C69:C80">
    <cfRule type="cellIs" dxfId="1815" priority="407" operator="equal">
      <formula>0</formula>
    </cfRule>
  </conditionalFormatting>
  <conditionalFormatting sqref="C84:C95">
    <cfRule type="cellIs" dxfId="1814" priority="400" operator="equal">
      <formula>0</formula>
    </cfRule>
  </conditionalFormatting>
  <conditionalFormatting sqref="D54:D66">
    <cfRule type="expression" dxfId="1812" priority="387">
      <formula>$D$54=0</formula>
    </cfRule>
  </conditionalFormatting>
  <conditionalFormatting sqref="D55:D65">
    <cfRule type="cellIs" dxfId="1811" priority="386" operator="equal">
      <formula>0</formula>
    </cfRule>
  </conditionalFormatting>
  <conditionalFormatting sqref="D69:D81">
    <cfRule type="expression" dxfId="1810" priority="385">
      <formula>$D$54=0</formula>
    </cfRule>
  </conditionalFormatting>
  <conditionalFormatting sqref="D70:D80">
    <cfRule type="cellIs" dxfId="1809" priority="384" operator="equal">
      <formula>0</formula>
    </cfRule>
  </conditionalFormatting>
  <conditionalFormatting sqref="D84:D96">
    <cfRule type="expression" dxfId="1808" priority="383">
      <formula>$D$54=0</formula>
    </cfRule>
  </conditionalFormatting>
  <conditionalFormatting sqref="D85:D95">
    <cfRule type="cellIs" dxfId="1807" priority="382" operator="equal">
      <formula>0</formula>
    </cfRule>
  </conditionalFormatting>
  <conditionalFormatting sqref="D99:D111">
    <cfRule type="expression" dxfId="1806" priority="381">
      <formula>$D$54=0</formula>
    </cfRule>
  </conditionalFormatting>
  <conditionalFormatting sqref="D100:D110">
    <cfRule type="cellIs" dxfId="1805" priority="380" operator="equal">
      <formula>0</formula>
    </cfRule>
  </conditionalFormatting>
  <conditionalFormatting sqref="D114:D126">
    <cfRule type="expression" dxfId="1804" priority="379">
      <formula>$D$54=0</formula>
    </cfRule>
  </conditionalFormatting>
  <conditionalFormatting sqref="D115:D125">
    <cfRule type="cellIs" dxfId="1803" priority="378" operator="equal">
      <formula>0</formula>
    </cfRule>
  </conditionalFormatting>
  <conditionalFormatting sqref="D129:D141">
    <cfRule type="expression" dxfId="1802" priority="377">
      <formula>$D$54=0</formula>
    </cfRule>
  </conditionalFormatting>
  <conditionalFormatting sqref="D130:D140">
    <cfRule type="cellIs" dxfId="1801" priority="376" operator="equal">
      <formula>0</formula>
    </cfRule>
  </conditionalFormatting>
  <conditionalFormatting sqref="D144:D156">
    <cfRule type="expression" dxfId="1800" priority="375">
      <formula>$D$54=0</formula>
    </cfRule>
  </conditionalFormatting>
  <conditionalFormatting sqref="D145:D155">
    <cfRule type="cellIs" dxfId="1799" priority="374" operator="equal">
      <formula>0</formula>
    </cfRule>
  </conditionalFormatting>
  <conditionalFormatting sqref="D35:M48">
    <cfRule type="cellIs" dxfId="1798" priority="100" operator="equal">
      <formula>0</formula>
    </cfRule>
  </conditionalFormatting>
  <conditionalFormatting sqref="E31 H31">
    <cfRule type="cellIs" dxfId="1797" priority="249" operator="equal">
      <formula>"P5"</formula>
    </cfRule>
  </conditionalFormatting>
  <conditionalFormatting sqref="E35">
    <cfRule type="cellIs" dxfId="1796" priority="115" operator="equal">
      <formula>0</formula>
    </cfRule>
  </conditionalFormatting>
  <conditionalFormatting sqref="E37 E39 E41 E43 E45 E47">
    <cfRule type="cellIs" dxfId="1795" priority="102" operator="equal">
      <formula>0</formula>
    </cfRule>
  </conditionalFormatting>
  <conditionalFormatting sqref="E37">
    <cfRule type="cellIs" dxfId="1794" priority="114" operator="equal">
      <formula>0</formula>
    </cfRule>
  </conditionalFormatting>
  <conditionalFormatting sqref="E39">
    <cfRule type="cellIs" dxfId="1793" priority="113" operator="equal">
      <formula>0</formula>
    </cfRule>
  </conditionalFormatting>
  <conditionalFormatting sqref="E41">
    <cfRule type="cellIs" dxfId="1792" priority="112" operator="equal">
      <formula>0</formula>
    </cfRule>
  </conditionalFormatting>
  <conditionalFormatting sqref="E43">
    <cfRule type="cellIs" dxfId="1791" priority="111" operator="equal">
      <formula>0</formula>
    </cfRule>
  </conditionalFormatting>
  <conditionalFormatting sqref="E45 E47">
    <cfRule type="cellIs" dxfId="1790" priority="110" operator="equal">
      <formula>0</formula>
    </cfRule>
  </conditionalFormatting>
  <conditionalFormatting sqref="E54:E65">
    <cfRule type="expression" dxfId="1789" priority="341">
      <formula>$B54=""</formula>
    </cfRule>
  </conditionalFormatting>
  <conditionalFormatting sqref="E69:E80">
    <cfRule type="expression" dxfId="1788" priority="330">
      <formula>$B69=""</formula>
    </cfRule>
  </conditionalFormatting>
  <conditionalFormatting sqref="E84:E95">
    <cfRule type="expression" dxfId="1787" priority="328">
      <formula>$B84=""</formula>
    </cfRule>
  </conditionalFormatting>
  <conditionalFormatting sqref="E99:E110">
    <cfRule type="expression" dxfId="1786" priority="292">
      <formula>$B99=""</formula>
    </cfRule>
  </conditionalFormatting>
  <conditionalFormatting sqref="E114:E125">
    <cfRule type="expression" dxfId="1785" priority="290">
      <formula>$B114=""</formula>
    </cfRule>
  </conditionalFormatting>
  <conditionalFormatting sqref="E129:E140">
    <cfRule type="expression" dxfId="1784" priority="266">
      <formula>$B129=""</formula>
    </cfRule>
  </conditionalFormatting>
  <conditionalFormatting sqref="E144:E155">
    <cfRule type="expression" dxfId="1783" priority="414">
      <formula>$B144=""</formula>
    </cfRule>
  </conditionalFormatting>
  <conditionalFormatting sqref="E49:H49">
    <cfRule type="cellIs" dxfId="1782" priority="477" operator="equal">
      <formula>0</formula>
    </cfRule>
  </conditionalFormatting>
  <conditionalFormatting sqref="F54:F156">
    <cfRule type="cellIs" dxfId="1781" priority="418" operator="equal">
      <formula>0</formula>
    </cfRule>
  </conditionalFormatting>
  <conditionalFormatting sqref="G54:H65">
    <cfRule type="expression" dxfId="1780" priority="332">
      <formula>$B54=""</formula>
    </cfRule>
  </conditionalFormatting>
  <conditionalFormatting sqref="G69:H80">
    <cfRule type="expression" dxfId="1779" priority="322">
      <formula>$B69=""</formula>
    </cfRule>
  </conditionalFormatting>
  <conditionalFormatting sqref="G84:H95">
    <cfRule type="expression" dxfId="1778" priority="320">
      <formula>$B84=""</formula>
    </cfRule>
  </conditionalFormatting>
  <conditionalFormatting sqref="G99:H110">
    <cfRule type="expression" dxfId="1777" priority="294">
      <formula>$B99=""</formula>
    </cfRule>
  </conditionalFormatting>
  <conditionalFormatting sqref="G114:H125">
    <cfRule type="expression" dxfId="1776" priority="264">
      <formula>$B114=""</formula>
    </cfRule>
  </conditionalFormatting>
  <conditionalFormatting sqref="G129:H140">
    <cfRule type="expression" dxfId="1775" priority="271">
      <formula>$B129=""</formula>
    </cfRule>
  </conditionalFormatting>
  <conditionalFormatting sqref="G144:H155">
    <cfRule type="expression" dxfId="1774" priority="412">
      <formula>$B144=""</formula>
    </cfRule>
  </conditionalFormatting>
  <conditionalFormatting sqref="H20">
    <cfRule type="cellIs" dxfId="1773" priority="97" operator="notEqual">
      <formula>0</formula>
    </cfRule>
  </conditionalFormatting>
  <conditionalFormatting sqref="H22 H24 H26 H28">
    <cfRule type="cellIs" dxfId="1772" priority="98" operator="notEqual">
      <formula>0</formula>
    </cfRule>
  </conditionalFormatting>
  <conditionalFormatting sqref="H35">
    <cfRule type="cellIs" dxfId="1771" priority="109" operator="equal">
      <formula>0</formula>
    </cfRule>
  </conditionalFormatting>
  <conditionalFormatting sqref="H37 H39 H41 H43 H45 H47">
    <cfRule type="cellIs" dxfId="1770" priority="101" operator="equal">
      <formula>0</formula>
    </cfRule>
  </conditionalFormatting>
  <conditionalFormatting sqref="H37">
    <cfRule type="cellIs" dxfId="1769" priority="108" operator="equal">
      <formula>0</formula>
    </cfRule>
  </conditionalFormatting>
  <conditionalFormatting sqref="H39">
    <cfRule type="cellIs" dxfId="1768" priority="107" operator="equal">
      <formula>0</formula>
    </cfRule>
  </conditionalFormatting>
  <conditionalFormatting sqref="H41">
    <cfRule type="cellIs" dxfId="1767" priority="106" operator="equal">
      <formula>0</formula>
    </cfRule>
  </conditionalFormatting>
  <conditionalFormatting sqref="H43">
    <cfRule type="cellIs" dxfId="1766" priority="105" operator="equal">
      <formula>0</formula>
    </cfRule>
  </conditionalFormatting>
  <conditionalFormatting sqref="H45 H47">
    <cfRule type="cellIs" dxfId="1765" priority="104" operator="equal">
      <formula>0</formula>
    </cfRule>
  </conditionalFormatting>
  <conditionalFormatting sqref="H68">
    <cfRule type="cellIs" dxfId="1764" priority="462" operator="equal">
      <formula>0</formula>
    </cfRule>
  </conditionalFormatting>
  <conditionalFormatting sqref="H83">
    <cfRule type="cellIs" dxfId="1763" priority="461" operator="equal">
      <formula>0</formula>
    </cfRule>
  </conditionalFormatting>
  <conditionalFormatting sqref="H98">
    <cfRule type="cellIs" dxfId="1762" priority="460" operator="equal">
      <formula>0</formula>
    </cfRule>
  </conditionalFormatting>
  <conditionalFormatting sqref="H113">
    <cfRule type="cellIs" dxfId="1761" priority="459" operator="equal">
      <formula>0</formula>
    </cfRule>
  </conditionalFormatting>
  <conditionalFormatting sqref="H128">
    <cfRule type="cellIs" dxfId="1760" priority="458" operator="equal">
      <formula>0</formula>
    </cfRule>
  </conditionalFormatting>
  <conditionalFormatting sqref="H143">
    <cfRule type="cellIs" dxfId="1759" priority="457" operator="equal">
      <formula>0</formula>
    </cfRule>
  </conditionalFormatting>
  <conditionalFormatting sqref="I54:I66">
    <cfRule type="cellIs" dxfId="1758" priority="468" operator="equal">
      <formula>0</formula>
    </cfRule>
  </conditionalFormatting>
  <conditionalFormatting sqref="I69:I81">
    <cfRule type="cellIs" dxfId="1757" priority="451" operator="equal">
      <formula>0</formula>
    </cfRule>
  </conditionalFormatting>
  <conditionalFormatting sqref="I84:I96">
    <cfRule type="cellIs" dxfId="1756" priority="445" operator="equal">
      <formula>0</formula>
    </cfRule>
  </conditionalFormatting>
  <conditionalFormatting sqref="I99:I111">
    <cfRule type="cellIs" dxfId="1755" priority="439" operator="equal">
      <formula>0</formula>
    </cfRule>
  </conditionalFormatting>
  <conditionalFormatting sqref="I114:I126">
    <cfRule type="cellIs" dxfId="1754" priority="433" operator="equal">
      <formula>0</formula>
    </cfRule>
  </conditionalFormatting>
  <conditionalFormatting sqref="I129:I141">
    <cfRule type="cellIs" dxfId="1753" priority="427" operator="equal">
      <formula>0</formula>
    </cfRule>
  </conditionalFormatting>
  <conditionalFormatting sqref="I144:I156">
    <cfRule type="cellIs" dxfId="1752" priority="415" operator="equal">
      <formula>0</formula>
    </cfRule>
  </conditionalFormatting>
  <conditionalFormatting sqref="I49:J49">
    <cfRule type="cellIs" dxfId="1751" priority="478" operator="notEqual">
      <formula>0</formula>
    </cfRule>
  </conditionalFormatting>
  <conditionalFormatting sqref="I35:K48">
    <cfRule type="cellIs" dxfId="1750" priority="116" operator="equal">
      <formula>0</formula>
    </cfRule>
  </conditionalFormatting>
  <conditionalFormatting sqref="J37:J48">
    <cfRule type="cellIs" dxfId="1749" priority="143" operator="equal">
      <formula>0</formula>
    </cfRule>
  </conditionalFormatting>
  <conditionalFormatting sqref="J54:J65">
    <cfRule type="expression" dxfId="1748" priority="260">
      <formula>$B54=""</formula>
    </cfRule>
  </conditionalFormatting>
  <conditionalFormatting sqref="J69:J80">
    <cfRule type="expression" dxfId="1747" priority="326">
      <formula>$B69=""</formula>
    </cfRule>
  </conditionalFormatting>
  <conditionalFormatting sqref="J84:J95">
    <cfRule type="expression" dxfId="1746" priority="324">
      <formula>$B84=""</formula>
    </cfRule>
  </conditionalFormatting>
  <conditionalFormatting sqref="J99:J110">
    <cfRule type="expression" dxfId="1745" priority="296">
      <formula>$B99=""</formula>
    </cfRule>
  </conditionalFormatting>
  <conditionalFormatting sqref="J114:J125">
    <cfRule type="expression" dxfId="1744" priority="262">
      <formula>$B114=""</formula>
    </cfRule>
  </conditionalFormatting>
  <conditionalFormatting sqref="J129:J140">
    <cfRule type="expression" dxfId="1743" priority="261">
      <formula>$B129=""</formula>
    </cfRule>
  </conditionalFormatting>
  <conditionalFormatting sqref="J144:J155">
    <cfRule type="expression" dxfId="1742" priority="411">
      <formula>$B144=""</formula>
    </cfRule>
  </conditionalFormatting>
  <conditionalFormatting sqref="K22:K28">
    <cfRule type="cellIs" dxfId="1741" priority="248" operator="greaterThan">
      <formula>0</formula>
    </cfRule>
    <cfRule type="cellIs" dxfId="1740" priority="247" operator="lessThan">
      <formula>0</formula>
    </cfRule>
  </conditionalFormatting>
  <conditionalFormatting sqref="K22:K29">
    <cfRule type="cellIs" dxfId="1739" priority="246" operator="lessThan">
      <formula>0</formula>
    </cfRule>
  </conditionalFormatting>
  <conditionalFormatting sqref="K30:K31">
    <cfRule type="cellIs" dxfId="1738" priority="257" operator="notEqual">
      <formula>0</formula>
    </cfRule>
  </conditionalFormatting>
  <conditionalFormatting sqref="K36:K48">
    <cfRule type="cellIs" dxfId="1737" priority="7" operator="equal">
      <formula>0</formula>
    </cfRule>
  </conditionalFormatting>
  <conditionalFormatting sqref="L35:L48">
    <cfRule type="expression" dxfId="1736" priority="176">
      <formula>0</formula>
    </cfRule>
    <cfRule type="cellIs" dxfId="1735" priority="174" operator="greaterThan">
      <formula>0</formula>
    </cfRule>
    <cfRule type="cellIs" dxfId="1734" priority="173" operator="lessThan">
      <formula>0</formula>
    </cfRule>
  </conditionalFormatting>
  <conditionalFormatting sqref="M35:M48">
    <cfRule type="expression" dxfId="1733" priority="195">
      <formula>$L35&lt;0</formula>
    </cfRule>
  </conditionalFormatting>
  <conditionalFormatting sqref="M35:N48">
    <cfRule type="cellIs" dxfId="1732" priority="140" operator="equal">
      <formula>0</formula>
    </cfRule>
  </conditionalFormatting>
  <conditionalFormatting sqref="O54:O66">
    <cfRule type="expression" dxfId="1731" priority="354">
      <formula>$D$54=0</formula>
    </cfRule>
  </conditionalFormatting>
  <conditionalFormatting sqref="O55:O65">
    <cfRule type="cellIs" dxfId="1730" priority="372" operator="equal">
      <formula>0</formula>
    </cfRule>
  </conditionalFormatting>
  <conditionalFormatting sqref="O69:O81">
    <cfRule type="expression" dxfId="1729" priority="353">
      <formula>$D$54=0</formula>
    </cfRule>
  </conditionalFormatting>
  <conditionalFormatting sqref="O70:O80">
    <cfRule type="cellIs" dxfId="1728" priority="352" operator="equal">
      <formula>0</formula>
    </cfRule>
  </conditionalFormatting>
  <conditionalFormatting sqref="O84:O96">
    <cfRule type="expression" dxfId="1727" priority="351">
      <formula>$D$54=0</formula>
    </cfRule>
  </conditionalFormatting>
  <conditionalFormatting sqref="O85:O95">
    <cfRule type="cellIs" dxfId="1726" priority="350" operator="equal">
      <formula>0</formula>
    </cfRule>
  </conditionalFormatting>
  <conditionalFormatting sqref="O99:O111">
    <cfRule type="expression" dxfId="1725" priority="349">
      <formula>$D$54=0</formula>
    </cfRule>
  </conditionalFormatting>
  <conditionalFormatting sqref="O100:O110">
    <cfRule type="cellIs" dxfId="1724" priority="348" operator="equal">
      <formula>0</formula>
    </cfRule>
  </conditionalFormatting>
  <conditionalFormatting sqref="O114:O126">
    <cfRule type="expression" dxfId="1723" priority="347">
      <formula>$D$54=0</formula>
    </cfRule>
  </conditionalFormatting>
  <conditionalFormatting sqref="O115:O125">
    <cfRule type="cellIs" dxfId="1722" priority="346" operator="equal">
      <formula>0</formula>
    </cfRule>
  </conditionalFormatting>
  <conditionalFormatting sqref="O129:O141">
    <cfRule type="expression" dxfId="1721" priority="345">
      <formula>$D$54=0</formula>
    </cfRule>
  </conditionalFormatting>
  <conditionalFormatting sqref="O130:O140">
    <cfRule type="cellIs" dxfId="1720" priority="344" operator="equal">
      <formula>0</formula>
    </cfRule>
  </conditionalFormatting>
  <conditionalFormatting sqref="O144:O156">
    <cfRule type="expression" dxfId="1719" priority="343">
      <formula>$D$54=0</formula>
    </cfRule>
  </conditionalFormatting>
  <conditionalFormatting sqref="O145:O155">
    <cfRule type="cellIs" dxfId="1718" priority="342" operator="equal">
      <formula>0</formula>
    </cfRule>
  </conditionalFormatting>
  <conditionalFormatting sqref="P5">
    <cfRule type="cellIs" dxfId="1717" priority="409" operator="equal">
      <formula>0</formula>
    </cfRule>
  </conditionalFormatting>
  <conditionalFormatting sqref="P10:T13">
    <cfRule type="cellIs" dxfId="1709" priority="410" operator="equal">
      <formula>0</formula>
    </cfRule>
  </conditionalFormatting>
  <conditionalFormatting sqref="P5:AD13">
    <cfRule type="cellIs" dxfId="1708" priority="408" operator="equal">
      <formula>0</formula>
    </cfRule>
  </conditionalFormatting>
  <conditionalFormatting sqref="P20:AE28">
    <cfRule type="cellIs" dxfId="1707" priority="99" operator="equal">
      <formula>0</formula>
    </cfRule>
  </conditionalFormatting>
  <conditionalFormatting sqref="P66:AE67 P68:U68 P81:AE82 P83:U83 P96:AE97 P98:U98 P111:AE112 P113:U113 P126:AE127 P128:U128 P141:AE142 P143:U143 P156:AE157">
    <cfRule type="cellIs" dxfId="1706" priority="357" operator="equal">
      <formula>0</formula>
    </cfRule>
  </conditionalFormatting>
  <conditionalFormatting sqref="Q35:Q48">
    <cfRule type="cellIs" dxfId="1705" priority="228" operator="equal">
      <formula>0</formula>
    </cfRule>
  </conditionalFormatting>
  <conditionalFormatting sqref="W35:Y48">
    <cfRule type="cellIs" dxfId="1690" priority="230" operator="equal">
      <formula>0</formula>
    </cfRule>
  </conditionalFormatting>
  <conditionalFormatting sqref="W68:AE68 AE69:AE80 W83:AE83 AE84:AE95 W98:AE98 AE99:AE110 W113:AE113 AE114:AE125 W128:AE128 AE129:AE140 W143:AE143 AE144:AE155">
    <cfRule type="cellIs" dxfId="1689" priority="355" operator="equal">
      <formula>0</formula>
    </cfRule>
  </conditionalFormatting>
  <conditionalFormatting sqref="Y35:Y48">
    <cfRule type="cellIs" dxfId="1686" priority="231" operator="greaterThan">
      <formula>0</formula>
    </cfRule>
    <cfRule type="cellIs" dxfId="1685" priority="232" operator="lessThan">
      <formula>0</formula>
    </cfRule>
  </conditionalFormatting>
  <conditionalFormatting sqref="AE5:AE13 AE54:AE65">
    <cfRule type="cellIs" dxfId="1672" priority="486" operator="equal">
      <formula>0</formula>
    </cfRule>
  </conditionalFormatting>
  <conditionalFormatting sqref="AE15 C54:C65 C99:C110 C114:C125 C129:C140 C144:C155 G157:G192">
    <cfRule type="cellIs" dxfId="1671" priority="487" operator="equal">
      <formula>0</formula>
    </cfRule>
  </conditionalFormatting>
  <conditionalFormatting sqref="AF20:AF28">
    <cfRule type="cellIs" dxfId="1670" priority="3" operator="equal">
      <formula>0</formula>
    </cfRule>
  </conditionalFormatting>
  <conditionalFormatting sqref="AF21 AF23 AF25 AF27">
    <cfRule type="cellIs" dxfId="1669" priority="6" operator="equal">
      <formula>0</formula>
    </cfRule>
  </conditionalFormatting>
  <conditionalFormatting sqref="AG5:AG13">
    <cfRule type="cellIs" dxfId="1668" priority="258" operator="equal">
      <formula>0</formula>
    </cfRule>
    <cfRule type="cellIs" dxfId="1667" priority="259" operator="equal">
      <formula>0</formula>
    </cfRule>
  </conditionalFormatting>
  <conditionalFormatting sqref="AG20:AG27">
    <cfRule type="cellIs" dxfId="1666" priority="1" operator="equal">
      <formula>"adjustment needed"</formula>
    </cfRule>
    <cfRule type="cellIs" dxfId="1665" priority="2" operator="equal">
      <formula>"""adjustment needed"""</formula>
    </cfRule>
  </conditionalFormatting>
  <dataValidations count="1">
    <dataValidation type="list" allowBlank="1" showInputMessage="1" showErrorMessage="1" sqref="D13:D14" xr:uid="{003C0051-00D9-48D4-AB89-009C009700D8}">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405" operator="greaterThan" id="{00490035-0076-4CC3-B967-007400C50026}">
            <xm:f>'Basic project data'!$C$7</xm:f>
            <x14:dxf>
              <font>
                <color rgb="FFF2F2F2"/>
              </font>
            </x14:dxf>
          </x14:cfRule>
          <xm:sqref>C69:C80</xm:sqref>
        </x14:conditionalFormatting>
        <x14:conditionalFormatting xmlns:xm="http://schemas.microsoft.com/office/excel/2006/main">
          <x14:cfRule type="cellIs" priority="399" operator="greaterThan" id="{00C700CE-0009-4542-BC8D-008C00CA001D}">
            <xm:f>'Basic project data'!$C$7</xm:f>
            <x14:dxf>
              <font>
                <color rgb="FFF2F2F2"/>
              </font>
            </x14:dxf>
          </x14:cfRule>
          <xm:sqref>C84:C95</xm:sqref>
        </x14:conditionalFormatting>
        <x14:conditionalFormatting xmlns:xm="http://schemas.microsoft.com/office/excel/2006/main">
          <x14:cfRule type="expression" priority="304" id="{004400B8-00E0-4B84-99E2-00E200B600E9}">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305" id="{00AE004B-004A-4488-BC1A-00DF00A300A1}">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307" id="{0053001C-00AD-4036-A62A-007800C0000F}">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274" id="{009C0080-0038-4AB2-953E-006A00A90077}">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269" id="{00E400B7-006D-4B43-BB53-00B5006300EE}">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268" id="{00F00046-00E8-44E0-BFC0-009D00960010}">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488" id="{00E40032-00DF-436C-98D9-00C300BF00A8}">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489" id="{00C400D7-001E-49D5-A827-009D009D0088}">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358" id="{000A00A8-00ED-41F9-8733-0036008C0081}">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490" id="{00D60054-00E9-422E-9229-00A200450083}">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359" id="{007F00F8-00E8-4CF6-9608-00B5001700A8}">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491" id="{0035001E-0091-4AB4-A9F0-00BA0096008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360" id="{00C60020-00A1-4442-9605-00F90055001D}">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492" id="{005400EB-007E-4DAC-BBA5-002A00C300E7}">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361" id="{000E000A-0061-4889-BD10-006800A10095}">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493" id="{007200E0-0087-4555-BC45-006800C400F7}">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362" id="{006100E4-00A9-407A-988D-008900D900DC}">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494" id="{0021006C-0062-4D8C-B73E-0076000E006C}">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363" id="{002D009A-00B7-4836-8E9A-00AD00D5000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495" id="{00650044-00B8-4E89-B6B0-00D80002007C}">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364" id="{00E3006D-0068-4076-B301-008400CD0091}">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496" id="{00480025-0068-4145-A155-00FB00E30077}">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365" id="{000500A0-006E-4B89-8C71-00D400D2003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497" id="{00C10060-001B-4C30-B6F8-00D700780071}">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366" id="{00C30041-0039-4B4C-9F7C-00CC00E400E8}">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498" id="{00E200AB-00EC-40A5-BE23-00C7003D001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367" id="{005F004D-00F5-4DEE-9BF2-0055007F00BE}">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499" id="{0027005E-00B9-4A3F-A964-00590024006D}">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368" id="{008100AD-00C7-4E64-BB75-0085002A009D}">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500" id="{001E008B-008E-4D60-B5B5-00E300740004}">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369" id="{0042005B-00B3-48D5-822D-006600E0000E}">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501" id="{000B003D-003D-446E-B2AC-00DF00B400D7}">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370" id="{008D004C-00A3-4189-AFEA-00F500C20067}">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502" id="{00CC0096-00C1-4FBE-BD27-003600300017}">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371" id="{008600B8-0023-46AF-8E70-00C800FC00A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600-000000000000}">
          <x14:formula1>
            <xm:f>'Overview reports'!$A$6:$A$10</xm:f>
          </x14:formula1>
          <xm:sqref>H1</xm:sqref>
        </x14:dataValidation>
        <x14:dataValidation type="list" allowBlank="1" showInputMessage="1" showErrorMessage="1" xr:uid="{00000000-0002-0000-0600-000001000000}">
          <x14:formula1>
            <xm:f>'Drop-down Liste'!$B$2:$B$3</xm:f>
          </x14:formula1>
          <xm:sqref>D11:D12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86"/>
  <sheetViews>
    <sheetView showGridLines="0" topLeftCell="K3"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664" priority="336" operator="equal">
      <formula>0</formula>
    </cfRule>
  </conditionalFormatting>
  <conditionalFormatting sqref="B37 B39 B41 B43">
    <cfRule type="cellIs" dxfId="1663" priority="338" operator="equal">
      <formula>0</formula>
    </cfRule>
  </conditionalFormatting>
  <conditionalFormatting sqref="B45 B47">
    <cfRule type="cellIs" dxfId="1662" priority="323" operator="equal">
      <formula>0</formula>
    </cfRule>
  </conditionalFormatting>
  <conditionalFormatting sqref="B54:B65 B99:B110 B114:B125 B128:B140 B144:B155">
    <cfRule type="cellIs" dxfId="1661" priority="588" operator="equal">
      <formula>"P4"</formula>
    </cfRule>
    <cfRule type="cellIs" dxfId="1660" priority="591" operator="equal">
      <formula>"P1"</formula>
    </cfRule>
    <cfRule type="cellIs" dxfId="1659" priority="590" operator="equal">
      <formula>"P2"</formula>
    </cfRule>
    <cfRule type="cellIs" dxfId="1658" priority="589" operator="equal">
      <formula>"P3"</formula>
    </cfRule>
  </conditionalFormatting>
  <conditionalFormatting sqref="B54:B65 B99:B110 B114:B125 B129:B140 B144:B155">
    <cfRule type="cellIs" dxfId="1657" priority="587" operator="equal">
      <formula>"P5"</formula>
    </cfRule>
  </conditionalFormatting>
  <conditionalFormatting sqref="B69:B80">
    <cfRule type="cellIs" dxfId="1656" priority="504" operator="equal">
      <formula>"P4"</formula>
    </cfRule>
    <cfRule type="cellIs" dxfId="1655" priority="503" operator="equal">
      <formula>"P5"</formula>
    </cfRule>
    <cfRule type="cellIs" dxfId="1654" priority="507" operator="equal">
      <formula>"P1"</formula>
    </cfRule>
    <cfRule type="cellIs" dxfId="1653" priority="506" operator="equal">
      <formula>"P2"</formula>
    </cfRule>
    <cfRule type="cellIs" dxfId="1652" priority="505" operator="equal">
      <formula>"P3"</formula>
    </cfRule>
  </conditionalFormatting>
  <conditionalFormatting sqref="B84:B95">
    <cfRule type="cellIs" dxfId="1651" priority="512" operator="equal">
      <formula>"P2"</formula>
    </cfRule>
    <cfRule type="cellIs" dxfId="1650" priority="511" operator="equal">
      <formula>"P3"</formula>
    </cfRule>
    <cfRule type="cellIs" dxfId="1649" priority="509" operator="equal">
      <formula>"P5"</formula>
    </cfRule>
    <cfRule type="cellIs" dxfId="1648" priority="510" operator="equal">
      <formula>"P4"</formula>
    </cfRule>
    <cfRule type="cellIs" dxfId="1647" priority="513" operator="equal">
      <formula>"P1"</formula>
    </cfRule>
  </conditionalFormatting>
  <conditionalFormatting sqref="B35:J48">
    <cfRule type="cellIs" dxfId="1646" priority="218" operator="equal">
      <formula>0</formula>
    </cfRule>
  </conditionalFormatting>
  <conditionalFormatting sqref="B34:M34">
    <cfRule type="cellIs" dxfId="1645" priority="339" operator="equal">
      <formula>0</formula>
    </cfRule>
  </conditionalFormatting>
  <conditionalFormatting sqref="C34">
    <cfRule type="cellIs" dxfId="1644" priority="342" operator="equal">
      <formula>"P5"</formula>
    </cfRule>
  </conditionalFormatting>
  <conditionalFormatting sqref="C35:C36">
    <cfRule type="cellIs" dxfId="1643" priority="324" operator="equal">
      <formula>"P5"</formula>
    </cfRule>
  </conditionalFormatting>
  <conditionalFormatting sqref="C35:C44">
    <cfRule type="cellIs" dxfId="1642" priority="337" operator="equal">
      <formula>0</formula>
    </cfRule>
    <cfRule type="cellIs" dxfId="1641" priority="335" operator="equal">
      <formula>"P1"</formula>
    </cfRule>
    <cfRule type="cellIs" dxfId="1640" priority="329" operator="equal">
      <formula>0</formula>
    </cfRule>
    <cfRule type="cellIs" dxfId="1639" priority="330" operator="equal">
      <formula>"P5"</formula>
    </cfRule>
  </conditionalFormatting>
  <conditionalFormatting sqref="C35:C48">
    <cfRule type="cellIs" dxfId="1638" priority="312" operator="equal">
      <formula>"P4"</formula>
    </cfRule>
    <cfRule type="cellIs" dxfId="1637" priority="313" operator="equal">
      <formula>"P3"</formula>
    </cfRule>
    <cfRule type="cellIs" dxfId="1636" priority="314" operator="equal">
      <formula>"P2"</formula>
    </cfRule>
    <cfRule type="cellIs" dxfId="1635" priority="321" operator="equal">
      <formula>"P1"</formula>
    </cfRule>
  </conditionalFormatting>
  <conditionalFormatting sqref="C45:C48">
    <cfRule type="cellIs" dxfId="1634" priority="322" operator="equal">
      <formula>0</formula>
    </cfRule>
    <cfRule type="cellIs" dxfId="1633" priority="315" operator="equal">
      <formula>"P1"</formula>
    </cfRule>
    <cfRule type="cellIs" dxfId="1632" priority="316" operator="equal">
      <formula>0</formula>
    </cfRule>
    <cfRule type="cellIs" dxfId="1631" priority="317" operator="equal">
      <formula>"P5"</formula>
    </cfRule>
  </conditionalFormatting>
  <conditionalFormatting sqref="C69:C80">
    <cfRule type="cellIs" dxfId="1630" priority="522" operator="equal">
      <formula>0</formula>
    </cfRule>
  </conditionalFormatting>
  <conditionalFormatting sqref="C84:C95">
    <cfRule type="cellIs" dxfId="1627" priority="515" operator="equal">
      <formula>0</formula>
    </cfRule>
  </conditionalFormatting>
  <conditionalFormatting sqref="D54:D66">
    <cfRule type="expression" dxfId="1626" priority="502">
      <formula>$D$54=0</formula>
    </cfRule>
  </conditionalFormatting>
  <conditionalFormatting sqref="D55:D65">
    <cfRule type="cellIs" dxfId="1625" priority="501" operator="equal">
      <formula>0</formula>
    </cfRule>
  </conditionalFormatting>
  <conditionalFormatting sqref="D69:D81">
    <cfRule type="expression" dxfId="1624" priority="500">
      <formula>$D$54=0</formula>
    </cfRule>
  </conditionalFormatting>
  <conditionalFormatting sqref="D70:D80">
    <cfRule type="cellIs" dxfId="1623" priority="499" operator="equal">
      <formula>0</formula>
    </cfRule>
  </conditionalFormatting>
  <conditionalFormatting sqref="D84:D96">
    <cfRule type="expression" dxfId="1622" priority="498">
      <formula>$D$54=0</formula>
    </cfRule>
  </conditionalFormatting>
  <conditionalFormatting sqref="D85:D95">
    <cfRule type="cellIs" dxfId="1621" priority="497" operator="equal">
      <formula>0</formula>
    </cfRule>
  </conditionalFormatting>
  <conditionalFormatting sqref="D99:D111">
    <cfRule type="expression" dxfId="1620" priority="496">
      <formula>$D$54=0</formula>
    </cfRule>
  </conditionalFormatting>
  <conditionalFormatting sqref="D100:D110">
    <cfRule type="cellIs" dxfId="1619" priority="495" operator="equal">
      <formula>0</formula>
    </cfRule>
  </conditionalFormatting>
  <conditionalFormatting sqref="D114:D126">
    <cfRule type="expression" dxfId="1618" priority="494">
      <formula>$D$54=0</formula>
    </cfRule>
  </conditionalFormatting>
  <conditionalFormatting sqref="D115:D125">
    <cfRule type="cellIs" dxfId="1617" priority="493" operator="equal">
      <formula>0</formula>
    </cfRule>
  </conditionalFormatting>
  <conditionalFormatting sqref="D129:D141">
    <cfRule type="expression" dxfId="1616" priority="492">
      <formula>$D$54=0</formula>
    </cfRule>
  </conditionalFormatting>
  <conditionalFormatting sqref="D130:D140">
    <cfRule type="cellIs" dxfId="1615" priority="491" operator="equal">
      <formula>0</formula>
    </cfRule>
  </conditionalFormatting>
  <conditionalFormatting sqref="D144:D156">
    <cfRule type="expression" dxfId="1614" priority="490">
      <formula>$D$54=0</formula>
    </cfRule>
  </conditionalFormatting>
  <conditionalFormatting sqref="D145:D155">
    <cfRule type="cellIs" dxfId="1613" priority="489" operator="equal">
      <formula>0</formula>
    </cfRule>
  </conditionalFormatting>
  <conditionalFormatting sqref="D35:M48">
    <cfRule type="cellIs" dxfId="1612" priority="97" operator="equal">
      <formula>0</formula>
    </cfRule>
  </conditionalFormatting>
  <conditionalFormatting sqref="E31 H31">
    <cfRule type="cellIs" dxfId="1611" priority="364" operator="equal">
      <formula>"P5"</formula>
    </cfRule>
  </conditionalFormatting>
  <conditionalFormatting sqref="E35">
    <cfRule type="cellIs" dxfId="1610" priority="230" operator="equal">
      <formula>0</formula>
    </cfRule>
  </conditionalFormatting>
  <conditionalFormatting sqref="E37 E39 E41 E43 E45 E47">
    <cfRule type="cellIs" dxfId="1609" priority="217" operator="equal">
      <formula>0</formula>
    </cfRule>
  </conditionalFormatting>
  <conditionalFormatting sqref="E37">
    <cfRule type="cellIs" dxfId="1608" priority="229" operator="equal">
      <formula>0</formula>
    </cfRule>
  </conditionalFormatting>
  <conditionalFormatting sqref="E39">
    <cfRule type="cellIs" dxfId="1607" priority="228" operator="equal">
      <formula>0</formula>
    </cfRule>
  </conditionalFormatting>
  <conditionalFormatting sqref="E41">
    <cfRule type="cellIs" dxfId="1606" priority="227" operator="equal">
      <formula>0</formula>
    </cfRule>
  </conditionalFormatting>
  <conditionalFormatting sqref="E43">
    <cfRule type="cellIs" dxfId="1605" priority="226" operator="equal">
      <formula>0</formula>
    </cfRule>
  </conditionalFormatting>
  <conditionalFormatting sqref="E45 E47">
    <cfRule type="cellIs" dxfId="1604" priority="225" operator="equal">
      <formula>0</formula>
    </cfRule>
  </conditionalFormatting>
  <conditionalFormatting sqref="E54:E65">
    <cfRule type="expression" dxfId="1603" priority="456">
      <formula>$B54=""</formula>
    </cfRule>
  </conditionalFormatting>
  <conditionalFormatting sqref="E69:E80">
    <cfRule type="expression" dxfId="1602" priority="445">
      <formula>$B69=""</formula>
    </cfRule>
  </conditionalFormatting>
  <conditionalFormatting sqref="E84:E95">
    <cfRule type="expression" dxfId="1601" priority="443">
      <formula>$B84=""</formula>
    </cfRule>
  </conditionalFormatting>
  <conditionalFormatting sqref="E99:E110">
    <cfRule type="expression" dxfId="1600" priority="407">
      <formula>$B99=""</formula>
    </cfRule>
  </conditionalFormatting>
  <conditionalFormatting sqref="E114:E125">
    <cfRule type="expression" dxfId="1599" priority="405">
      <formula>$B114=""</formula>
    </cfRule>
  </conditionalFormatting>
  <conditionalFormatting sqref="E129:E140">
    <cfRule type="expression" dxfId="1598" priority="381">
      <formula>$B129=""</formula>
    </cfRule>
  </conditionalFormatting>
  <conditionalFormatting sqref="E144:E155">
    <cfRule type="expression" dxfId="1597" priority="529">
      <formula>$B144=""</formula>
    </cfRule>
  </conditionalFormatting>
  <conditionalFormatting sqref="E49:H49">
    <cfRule type="cellIs" dxfId="1596" priority="592" operator="equal">
      <formula>0</formula>
    </cfRule>
  </conditionalFormatting>
  <conditionalFormatting sqref="F54:F156">
    <cfRule type="cellIs" dxfId="1595" priority="533" operator="equal">
      <formula>0</formula>
    </cfRule>
  </conditionalFormatting>
  <conditionalFormatting sqref="G54:H65">
    <cfRule type="expression" dxfId="1594" priority="447">
      <formula>$B54=""</formula>
    </cfRule>
  </conditionalFormatting>
  <conditionalFormatting sqref="G69:H80">
    <cfRule type="expression" dxfId="1593" priority="437">
      <formula>$B69=""</formula>
    </cfRule>
  </conditionalFormatting>
  <conditionalFormatting sqref="G84:H95">
    <cfRule type="expression" dxfId="1592" priority="435">
      <formula>$B84=""</formula>
    </cfRule>
  </conditionalFormatting>
  <conditionalFormatting sqref="G99:H110">
    <cfRule type="expression" dxfId="1591" priority="409">
      <formula>$B99=""</formula>
    </cfRule>
  </conditionalFormatting>
  <conditionalFormatting sqref="G114:H125">
    <cfRule type="expression" dxfId="1590" priority="379">
      <formula>$B114=""</formula>
    </cfRule>
  </conditionalFormatting>
  <conditionalFormatting sqref="G129:H140">
    <cfRule type="expression" dxfId="1589" priority="386">
      <formula>$B129=""</formula>
    </cfRule>
  </conditionalFormatting>
  <conditionalFormatting sqref="G144:H155">
    <cfRule type="expression" dxfId="1588" priority="527">
      <formula>$B144=""</formula>
    </cfRule>
  </conditionalFormatting>
  <conditionalFormatting sqref="H20">
    <cfRule type="cellIs" dxfId="1587" priority="212" operator="notEqual">
      <formula>0</formula>
    </cfRule>
  </conditionalFormatting>
  <conditionalFormatting sqref="H22 H24 H26 H28">
    <cfRule type="cellIs" dxfId="1586" priority="213" operator="notEqual">
      <formula>0</formula>
    </cfRule>
  </conditionalFormatting>
  <conditionalFormatting sqref="H35">
    <cfRule type="cellIs" dxfId="1585" priority="224" operator="equal">
      <formula>0</formula>
    </cfRule>
  </conditionalFormatting>
  <conditionalFormatting sqref="H37 H39 H41 H43 H45 H47">
    <cfRule type="cellIs" dxfId="1584" priority="216" operator="equal">
      <formula>0</formula>
    </cfRule>
  </conditionalFormatting>
  <conditionalFormatting sqref="H37">
    <cfRule type="cellIs" dxfId="1583" priority="223" operator="equal">
      <formula>0</formula>
    </cfRule>
  </conditionalFormatting>
  <conditionalFormatting sqref="H39">
    <cfRule type="cellIs" dxfId="1582" priority="222" operator="equal">
      <formula>0</formula>
    </cfRule>
  </conditionalFormatting>
  <conditionalFormatting sqref="H41">
    <cfRule type="cellIs" dxfId="1581" priority="221" operator="equal">
      <formula>0</formula>
    </cfRule>
  </conditionalFormatting>
  <conditionalFormatting sqref="H43">
    <cfRule type="cellIs" dxfId="1580" priority="220" operator="equal">
      <formula>0</formula>
    </cfRule>
  </conditionalFormatting>
  <conditionalFormatting sqref="H45 H47">
    <cfRule type="cellIs" dxfId="1579" priority="219" operator="equal">
      <formula>0</formula>
    </cfRule>
  </conditionalFormatting>
  <conditionalFormatting sqref="H68">
    <cfRule type="cellIs" dxfId="1578" priority="577" operator="equal">
      <formula>0</formula>
    </cfRule>
  </conditionalFormatting>
  <conditionalFormatting sqref="H83">
    <cfRule type="cellIs" dxfId="1577" priority="576" operator="equal">
      <formula>0</formula>
    </cfRule>
  </conditionalFormatting>
  <conditionalFormatting sqref="H98">
    <cfRule type="cellIs" dxfId="1576" priority="575" operator="equal">
      <formula>0</formula>
    </cfRule>
  </conditionalFormatting>
  <conditionalFormatting sqref="H113">
    <cfRule type="cellIs" dxfId="1575" priority="574" operator="equal">
      <formula>0</formula>
    </cfRule>
  </conditionalFormatting>
  <conditionalFormatting sqref="H128">
    <cfRule type="cellIs" dxfId="1574" priority="573" operator="equal">
      <formula>0</formula>
    </cfRule>
  </conditionalFormatting>
  <conditionalFormatting sqref="H143">
    <cfRule type="cellIs" dxfId="1573" priority="572" operator="equal">
      <formula>0</formula>
    </cfRule>
  </conditionalFormatting>
  <conditionalFormatting sqref="I54:I66">
    <cfRule type="cellIs" dxfId="1572" priority="583" operator="equal">
      <formula>0</formula>
    </cfRule>
  </conditionalFormatting>
  <conditionalFormatting sqref="I69:I81">
    <cfRule type="cellIs" dxfId="1571" priority="566" operator="equal">
      <formula>0</formula>
    </cfRule>
  </conditionalFormatting>
  <conditionalFormatting sqref="I84:I96">
    <cfRule type="cellIs" dxfId="1570" priority="560" operator="equal">
      <formula>0</formula>
    </cfRule>
  </conditionalFormatting>
  <conditionalFormatting sqref="I99:I111">
    <cfRule type="cellIs" dxfId="1569" priority="554" operator="equal">
      <formula>0</formula>
    </cfRule>
  </conditionalFormatting>
  <conditionalFormatting sqref="I114:I126">
    <cfRule type="cellIs" dxfId="1568" priority="548" operator="equal">
      <formula>0</formula>
    </cfRule>
  </conditionalFormatting>
  <conditionalFormatting sqref="I129:I141">
    <cfRule type="cellIs" dxfId="1567" priority="542" operator="equal">
      <formula>0</formula>
    </cfRule>
  </conditionalFormatting>
  <conditionalFormatting sqref="I144:I156">
    <cfRule type="cellIs" dxfId="1566" priority="530" operator="equal">
      <formula>0</formula>
    </cfRule>
  </conditionalFormatting>
  <conditionalFormatting sqref="I49:J49">
    <cfRule type="cellIs" dxfId="1565" priority="593" operator="notEqual">
      <formula>0</formula>
    </cfRule>
  </conditionalFormatting>
  <conditionalFormatting sqref="I35:K48">
    <cfRule type="cellIs" dxfId="1564" priority="7" operator="equal">
      <formula>0</formula>
    </cfRule>
  </conditionalFormatting>
  <conditionalFormatting sqref="J37:J48">
    <cfRule type="cellIs" dxfId="1563" priority="258" operator="equal">
      <formula>0</formula>
    </cfRule>
  </conditionalFormatting>
  <conditionalFormatting sqref="J54:J65">
    <cfRule type="expression" dxfId="1562" priority="375">
      <formula>$B54=""</formula>
    </cfRule>
  </conditionalFormatting>
  <conditionalFormatting sqref="J69:J80">
    <cfRule type="expression" dxfId="1561" priority="441">
      <formula>$B69=""</formula>
    </cfRule>
  </conditionalFormatting>
  <conditionalFormatting sqref="J84:J95">
    <cfRule type="expression" dxfId="1560" priority="439">
      <formula>$B84=""</formula>
    </cfRule>
  </conditionalFormatting>
  <conditionalFormatting sqref="J99:J110">
    <cfRule type="expression" dxfId="1559" priority="411">
      <formula>$B99=""</formula>
    </cfRule>
  </conditionalFormatting>
  <conditionalFormatting sqref="J114:J125">
    <cfRule type="expression" dxfId="1558" priority="377">
      <formula>$B114=""</formula>
    </cfRule>
  </conditionalFormatting>
  <conditionalFormatting sqref="J129:J140">
    <cfRule type="expression" dxfId="1557" priority="376">
      <formula>$B129=""</formula>
    </cfRule>
  </conditionalFormatting>
  <conditionalFormatting sqref="J144:J155">
    <cfRule type="expression" dxfId="1556" priority="526">
      <formula>$B144=""</formula>
    </cfRule>
  </conditionalFormatting>
  <conditionalFormatting sqref="K22:K28">
    <cfRule type="cellIs" dxfId="1555" priority="363" operator="greaterThan">
      <formula>0</formula>
    </cfRule>
    <cfRule type="cellIs" dxfId="1554" priority="362" operator="lessThan">
      <formula>0</formula>
    </cfRule>
  </conditionalFormatting>
  <conditionalFormatting sqref="K22:K29">
    <cfRule type="cellIs" dxfId="1553" priority="361" operator="lessThan">
      <formula>0</formula>
    </cfRule>
  </conditionalFormatting>
  <conditionalFormatting sqref="K30:K31">
    <cfRule type="cellIs" dxfId="1552" priority="372" operator="notEqual">
      <formula>0</formula>
    </cfRule>
  </conditionalFormatting>
  <conditionalFormatting sqref="L35:L48">
    <cfRule type="cellIs" dxfId="1551" priority="289" operator="greaterThan">
      <formula>0</formula>
    </cfRule>
    <cfRule type="expression" dxfId="1550" priority="291">
      <formula>0</formula>
    </cfRule>
    <cfRule type="cellIs" dxfId="1549" priority="288" operator="lessThan">
      <formula>0</formula>
    </cfRule>
  </conditionalFormatting>
  <conditionalFormatting sqref="M35:M48">
    <cfRule type="expression" dxfId="1548" priority="310">
      <formula>$L35&lt;0</formula>
    </cfRule>
  </conditionalFormatting>
  <conditionalFormatting sqref="M35:N48">
    <cfRule type="cellIs" dxfId="1547" priority="255" operator="equal">
      <formula>0</formula>
    </cfRule>
  </conditionalFormatting>
  <conditionalFormatting sqref="O54:O66">
    <cfRule type="expression" dxfId="1546" priority="469">
      <formula>$D$54=0</formula>
    </cfRule>
  </conditionalFormatting>
  <conditionalFormatting sqref="O55:O65">
    <cfRule type="cellIs" dxfId="1545" priority="487" operator="equal">
      <formula>0</formula>
    </cfRule>
  </conditionalFormatting>
  <conditionalFormatting sqref="O69:O81">
    <cfRule type="expression" dxfId="1544" priority="468">
      <formula>$D$54=0</formula>
    </cfRule>
  </conditionalFormatting>
  <conditionalFormatting sqref="O70:O80">
    <cfRule type="cellIs" dxfId="1543" priority="467" operator="equal">
      <formula>0</formula>
    </cfRule>
  </conditionalFormatting>
  <conditionalFormatting sqref="O84:O96">
    <cfRule type="expression" dxfId="1542" priority="466">
      <formula>$D$54=0</formula>
    </cfRule>
  </conditionalFormatting>
  <conditionalFormatting sqref="O85:O95">
    <cfRule type="cellIs" dxfId="1541" priority="465" operator="equal">
      <formula>0</formula>
    </cfRule>
  </conditionalFormatting>
  <conditionalFormatting sqref="O99:O111">
    <cfRule type="expression" dxfId="1540" priority="464">
      <formula>$D$54=0</formula>
    </cfRule>
  </conditionalFormatting>
  <conditionalFormatting sqref="O100:O110">
    <cfRule type="cellIs" dxfId="1539" priority="463" operator="equal">
      <formula>0</formula>
    </cfRule>
  </conditionalFormatting>
  <conditionalFormatting sqref="O114:O126">
    <cfRule type="expression" dxfId="1538" priority="462">
      <formula>$D$54=0</formula>
    </cfRule>
  </conditionalFormatting>
  <conditionalFormatting sqref="O115:O125">
    <cfRule type="cellIs" dxfId="1537" priority="461" operator="equal">
      <formula>0</formula>
    </cfRule>
  </conditionalFormatting>
  <conditionalFormatting sqref="O129:O141">
    <cfRule type="expression" dxfId="1536" priority="460">
      <formula>$D$54=0</formula>
    </cfRule>
  </conditionalFormatting>
  <conditionalFormatting sqref="O130:O140">
    <cfRule type="cellIs" dxfId="1535" priority="459" operator="equal">
      <formula>0</formula>
    </cfRule>
  </conditionalFormatting>
  <conditionalFormatting sqref="O144:O156">
    <cfRule type="expression" dxfId="1534" priority="458">
      <formula>$D$54=0</formula>
    </cfRule>
  </conditionalFormatting>
  <conditionalFormatting sqref="O145:O155">
    <cfRule type="cellIs" dxfId="1533" priority="457" operator="equal">
      <formula>0</formula>
    </cfRule>
  </conditionalFormatting>
  <conditionalFormatting sqref="P5">
    <cfRule type="cellIs" dxfId="1532" priority="524" operator="equal">
      <formula>0</formula>
    </cfRule>
  </conditionalFormatting>
  <conditionalFormatting sqref="P10:T13">
    <cfRule type="cellIs" dxfId="1524" priority="525" operator="equal">
      <formula>0</formula>
    </cfRule>
  </conditionalFormatting>
  <conditionalFormatting sqref="P5:AD13">
    <cfRule type="cellIs" dxfId="1523" priority="523" operator="equal">
      <formula>0</formula>
    </cfRule>
  </conditionalFormatting>
  <conditionalFormatting sqref="P20:AE28">
    <cfRule type="cellIs" dxfId="1522" priority="214" operator="equal">
      <formula>0</formula>
    </cfRule>
  </conditionalFormatting>
  <conditionalFormatting sqref="P66:AE67 P68:U68 P81:AE82 P83:U83 P96:AE97 P98:U98 P111:AE112 P113:U113 P126:AE127 P128:U128 P141:AE142 P143:U143 P156:AE157">
    <cfRule type="cellIs" dxfId="1521" priority="472" operator="equal">
      <formula>0</formula>
    </cfRule>
  </conditionalFormatting>
  <conditionalFormatting sqref="Q35:Q48">
    <cfRule type="cellIs" dxfId="1520" priority="343" operator="equal">
      <formula>0</formula>
    </cfRule>
  </conditionalFormatting>
  <conditionalFormatting sqref="W35:Y48">
    <cfRule type="cellIs" dxfId="1505" priority="345" operator="equal">
      <formula>0</formula>
    </cfRule>
  </conditionalFormatting>
  <conditionalFormatting sqref="W68:AE68 AE69:AE80 W83:AE83 AE84:AE95 W98:AE98 AE99:AE110 W113:AE113 AE114:AE125 W128:AE128 AE129:AE140 W143:AE143 AE144:AE155">
    <cfRule type="cellIs" dxfId="1504" priority="470" operator="equal">
      <formula>0</formula>
    </cfRule>
  </conditionalFormatting>
  <conditionalFormatting sqref="Y35:Y48">
    <cfRule type="cellIs" dxfId="1501" priority="347" operator="lessThan">
      <formula>0</formula>
    </cfRule>
    <cfRule type="cellIs" dxfId="1500" priority="346" operator="greaterThan">
      <formula>0</formula>
    </cfRule>
  </conditionalFormatting>
  <conditionalFormatting sqref="AE5:AE13 AE54:AE65">
    <cfRule type="cellIs" dxfId="1487" priority="601" operator="equal">
      <formula>0</formula>
    </cfRule>
  </conditionalFormatting>
  <conditionalFormatting sqref="AE15 C54:C65 C99:C110 C114:C125 C129:C140 C144:C155 G157:G192">
    <cfRule type="cellIs" dxfId="1486" priority="602" operator="equal">
      <formula>0</formula>
    </cfRule>
  </conditionalFormatting>
  <conditionalFormatting sqref="AF20:AF28">
    <cfRule type="cellIs" dxfId="1485" priority="3" operator="equal">
      <formula>0</formula>
    </cfRule>
  </conditionalFormatting>
  <conditionalFormatting sqref="AF21 AF23 AF25 AF27">
    <cfRule type="cellIs" dxfId="1484" priority="6" operator="equal">
      <formula>0</formula>
    </cfRule>
  </conditionalFormatting>
  <conditionalFormatting sqref="AG5:AG13">
    <cfRule type="cellIs" dxfId="1483" priority="373" operator="equal">
      <formula>0</formula>
    </cfRule>
    <cfRule type="cellIs" dxfId="1482" priority="374" operator="equal">
      <formula>0</formula>
    </cfRule>
  </conditionalFormatting>
  <conditionalFormatting sqref="AG20:AG27">
    <cfRule type="cellIs" dxfId="1481" priority="2" operator="equal">
      <formula>"""adjustment needed"""</formula>
    </cfRule>
    <cfRule type="cellIs" dxfId="1480" priority="1" operator="equal">
      <formula>"adjustment needed"</formula>
    </cfRule>
  </conditionalFormatting>
  <dataValidations count="1">
    <dataValidation type="list" allowBlank="1" showInputMessage="1" showErrorMessage="1" sqref="D13:D14" xr:uid="{00350005-0012-4FE5-BEA0-00BE004C0082}">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02004B-0088-4045-AD92-0007007500F0}">
            <xm:f>'Basic project data'!$C$7</xm:f>
            <x14:dxf>
              <font>
                <color rgb="FFF2F2F2"/>
              </font>
            </x14:dxf>
          </x14:cfRule>
          <xm:sqref>C69:C80</xm:sqref>
        </x14:conditionalFormatting>
        <x14:conditionalFormatting xmlns:xm="http://schemas.microsoft.com/office/excel/2006/main">
          <x14:cfRule type="cellIs" priority="514" operator="greaterThan" id="{001E00E1-0099-4E41-8A53-0066009400BD}">
            <xm:f>'Basic project data'!$C$7</xm:f>
            <x14:dxf>
              <font>
                <color rgb="FFF2F2F2"/>
              </font>
            </x14:dxf>
          </x14:cfRule>
          <xm:sqref>C84:C95</xm:sqref>
        </x14:conditionalFormatting>
        <x14:conditionalFormatting xmlns:xm="http://schemas.microsoft.com/office/excel/2006/main">
          <x14:cfRule type="expression" priority="419" id="{00B000DD-0097-46C7-86D1-0052003D00F2}">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25002F-00DB-4835-8CA7-00FB00D4000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7B0098-00F5-48BE-975E-00AA00360050}">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8A00E9-0033-4998-8E45-005200FE008A}">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DE00E8-00C2-47D3-9DE8-00E5003C0071}">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1000F1-0004-40BF-8CE9-00D500E40096}">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1B0074-003E-4791-8585-00A6009B003A}">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6B005F-00CF-4FFA-8B92-00E600C6003D}">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9C00BD-008B-4806-BE7C-00A30044000B}">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D1003F-0059-4997-9D4A-00680092006F}">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6000A0-003F-4223-B02F-00CA00E500F4}">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61006A-0095-4856-A3F9-00350086000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08007C-00FD-4399-9AE9-0040000D00D9}">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3200F8-0076-453D-BCC4-003700E4008F}">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0700DF-0058-4201-8925-00B700C2005B}">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830096-0071-48AA-9241-0006001500DE}">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620020-00E0-4AD3-9BC8-006300D6007E}">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290034-0081-47CE-8BE6-0089005700C4}">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22004C-0088-4F43-BD3E-00A800EB004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4200CA-00EC-41C3-88B1-00560052009D}">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D200F8-0079-4A0E-A404-0059002E00C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4500C8-0008-4502-BD91-00D4008100D1}">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960059-00D6-4DF9-ACD1-008A007100F4}">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5F002E-00A7-4F9C-A7B8-00DD00B00029}">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D200B6-00EC-4401-A84D-00F4008800D5}">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8700B5-003A-4B93-A129-0071008A006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3F003A-0018-4516-A2C9-00BE003F00AB}">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9400C3-005A-4DBE-A7E1-002B001700C8}">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1200B6-002D-4EA4-B1B2-007700B800E2}">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0C00D2-0036-4F61-BCCB-0081002700B8}">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7000CB-00EA-4BA8-ABF5-00B000900076}">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320054-0098-4450-A668-00D500F60001}">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B10007-00CC-41F9-A888-001600CB0050}">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350061-00CE-4DBF-9005-00FC008800F3}">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FE0077-008C-4EFC-A6D2-00C10012005E}">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700-000000000000}">
          <x14:formula1>
            <xm:f>'Overview reports'!$A$6:$A$10</xm:f>
          </x14:formula1>
          <xm:sqref>H1</xm:sqref>
        </x14:dataValidation>
        <x14:dataValidation type="list" allowBlank="1" showInputMessage="1" showErrorMessage="1" xr:uid="{00000000-0002-0000-0700-000001000000}">
          <x14:formula1>
            <xm:f>'Drop-down Liste'!$B$2:$B$3</xm:f>
          </x14:formula1>
          <xm:sqref>D11:D12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86"/>
  <sheetViews>
    <sheetView showGridLines="0" topLeftCell="J4" zoomScale="85" workbookViewId="0">
      <selection activeCell="AF20" sqref="AF20:AG28"/>
    </sheetView>
  </sheetViews>
  <sheetFormatPr baseColWidth="10" defaultColWidth="11.5546875" defaultRowHeight="15" outlineLevelRow="1" outlineLevelCol="1" x14ac:dyDescent="0.25"/>
  <cols>
    <col min="1" max="1" width="11.109375" style="3" customWidth="1"/>
    <col min="2" max="2" width="7.33203125" style="3" customWidth="1"/>
    <col min="3" max="3" width="15.6640625" style="3" customWidth="1"/>
    <col min="4" max="4" width="14.6640625" style="3" customWidth="1"/>
    <col min="5" max="5" width="13.6640625" style="3" customWidth="1"/>
    <col min="6" max="6" width="12.88671875" style="3" customWidth="1"/>
    <col min="7" max="7" width="15.5546875" style="3" customWidth="1"/>
    <col min="8" max="8" width="15.44140625" style="3" customWidth="1"/>
    <col min="9" max="9" width="21.6640625" style="3" customWidth="1"/>
    <col min="10" max="10" width="16.6640625" style="3" customWidth="1"/>
    <col min="11" max="11" width="17.77734375" style="3" customWidth="1"/>
    <col min="12" max="13" width="15.33203125" style="3" customWidth="1"/>
    <col min="14" max="14" width="12" style="3" customWidth="1"/>
    <col min="15" max="15" width="12.33203125" style="3" customWidth="1"/>
    <col min="16" max="16" width="10" style="3" customWidth="1"/>
    <col min="17" max="17" width="10.5546875" style="3" customWidth="1"/>
    <col min="18" max="18" width="10.33203125" style="3" customWidth="1"/>
    <col min="19" max="19" width="11.21875" style="3" customWidth="1"/>
    <col min="20" max="20" width="10.33203125" style="3" customWidth="1"/>
    <col min="21" max="30" width="10.33203125" style="3" hidden="1" customWidth="1" outlineLevel="1"/>
    <col min="31" max="31" width="10.21875" style="3" bestFit="1" customWidth="1" collapsed="1"/>
    <col min="32" max="32" width="19.88671875" style="3" customWidth="1"/>
    <col min="33" max="33" width="14.77734375" style="3" customWidth="1"/>
    <col min="34" max="36" width="11.5546875" style="3"/>
    <col min="37" max="37" width="14.44140625" style="3" customWidth="1"/>
    <col min="38" max="38" width="11.5546875" style="3"/>
    <col min="39" max="39" width="0" style="3" hidden="1" customWidth="1"/>
    <col min="40" max="16384" width="11.5546875" style="3"/>
  </cols>
  <sheetData>
    <row r="1" spans="2:40" x14ac:dyDescent="0.25">
      <c r="C1" s="128" t="s">
        <v>252</v>
      </c>
      <c r="D1" s="129"/>
      <c r="E1" s="130"/>
      <c r="F1" s="131"/>
      <c r="G1" s="132" t="s">
        <v>253</v>
      </c>
      <c r="H1" s="133"/>
    </row>
    <row r="2" spans="2:40" x14ac:dyDescent="0.25">
      <c r="C2" s="134" t="s">
        <v>254</v>
      </c>
      <c r="D2" s="372"/>
      <c r="E2" s="373"/>
      <c r="G2" s="132" t="s">
        <v>255</v>
      </c>
      <c r="H2" s="135"/>
    </row>
    <row r="3" spans="2:40" ht="60.75" customHeight="1" x14ac:dyDescent="0.5">
      <c r="B3" s="136" t="str">
        <f>INDEX(languages!B7:C7,1,MATCH('Liesmich Readme'!$A$5,languages!$B$2:$C$2,0))</f>
        <v>1. Basic data</v>
      </c>
      <c r="D3" s="137"/>
      <c r="E3" s="137"/>
      <c r="F3" s="137"/>
      <c r="G3" s="137"/>
      <c r="H3" s="137"/>
      <c r="J3" s="136" t="s">
        <v>256</v>
      </c>
      <c r="O3" s="374" t="str">
        <f>INDEX(languages!B13:C13,1,MATCH('Liesmich Readme'!$A$5,languages!$B$2:$C$2,0))</f>
        <v>6. Reported data</v>
      </c>
      <c r="P3" s="374"/>
      <c r="Q3" s="374"/>
      <c r="R3" s="374"/>
      <c r="S3" s="374"/>
      <c r="T3" s="374"/>
      <c r="U3" s="374"/>
      <c r="V3" s="374"/>
      <c r="W3" s="374"/>
      <c r="X3" s="374"/>
      <c r="Y3" s="374"/>
      <c r="Z3" s="374"/>
      <c r="AA3" s="374"/>
      <c r="AB3" s="374"/>
      <c r="AC3" s="374"/>
      <c r="AD3" s="374"/>
      <c r="AE3" s="374"/>
      <c r="AF3" s="374"/>
      <c r="AG3" s="374"/>
      <c r="AH3" s="138"/>
      <c r="AI3" s="138"/>
      <c r="AJ3" s="138"/>
      <c r="AK3" s="138"/>
      <c r="AL3" s="138"/>
      <c r="AM3" s="138"/>
      <c r="AN3" s="138"/>
    </row>
    <row r="4" spans="2:40" ht="45.75" customHeight="1" x14ac:dyDescent="0.25">
      <c r="C4" s="375" t="s">
        <v>257</v>
      </c>
      <c r="D4" s="139" t="s">
        <v>36</v>
      </c>
      <c r="E4" s="139" t="s">
        <v>37</v>
      </c>
      <c r="F4" s="139" t="s">
        <v>258</v>
      </c>
      <c r="G4" s="139" t="s">
        <v>259</v>
      </c>
      <c r="H4" s="139" t="s">
        <v>260</v>
      </c>
      <c r="J4" s="140" t="s">
        <v>261</v>
      </c>
      <c r="K4" s="141">
        <f>E20+E22+E24+E26+E28</f>
        <v>0</v>
      </c>
      <c r="P4" s="142" t="s">
        <v>262</v>
      </c>
      <c r="Q4" s="142" t="s">
        <v>263</v>
      </c>
      <c r="R4" s="142" t="s">
        <v>264</v>
      </c>
      <c r="S4" s="142" t="s">
        <v>265</v>
      </c>
      <c r="T4" s="142" t="s">
        <v>266</v>
      </c>
      <c r="U4" s="142" t="s">
        <v>267</v>
      </c>
      <c r="V4" s="142" t="s">
        <v>268</v>
      </c>
      <c r="W4" s="142" t="s">
        <v>269</v>
      </c>
      <c r="X4" s="142" t="s">
        <v>270</v>
      </c>
      <c r="Y4" s="142" t="s">
        <v>271</v>
      </c>
      <c r="Z4" s="142" t="s">
        <v>272</v>
      </c>
      <c r="AA4" s="142" t="s">
        <v>273</v>
      </c>
      <c r="AB4" s="142" t="s">
        <v>274</v>
      </c>
      <c r="AC4" s="142" t="s">
        <v>275</v>
      </c>
      <c r="AD4" s="142" t="s">
        <v>276</v>
      </c>
      <c r="AE4" s="143" t="s">
        <v>277</v>
      </c>
      <c r="AF4" s="144" t="s">
        <v>278</v>
      </c>
      <c r="AG4" s="145" t="s">
        <v>279</v>
      </c>
    </row>
    <row r="5" spans="2:40" ht="22.5" customHeight="1" x14ac:dyDescent="0.25">
      <c r="C5" s="376"/>
      <c r="D5" s="146"/>
      <c r="E5" s="146"/>
      <c r="F5" s="147"/>
      <c r="G5" s="148"/>
      <c r="H5" s="148"/>
      <c r="J5" s="378" t="s">
        <v>280</v>
      </c>
      <c r="K5" s="379">
        <f>F20+F22+F24+F26+F28</f>
        <v>0</v>
      </c>
      <c r="O5" s="77" t="s">
        <v>28</v>
      </c>
      <c r="P5" s="149"/>
      <c r="Q5" s="150"/>
      <c r="R5" s="150"/>
      <c r="S5" s="150"/>
      <c r="T5" s="150"/>
      <c r="U5" s="150"/>
      <c r="V5" s="150"/>
      <c r="W5" s="150"/>
      <c r="X5" s="150"/>
      <c r="Y5" s="150"/>
      <c r="Z5" s="150"/>
      <c r="AA5" s="150"/>
      <c r="AB5" s="150"/>
      <c r="AC5" s="150"/>
      <c r="AD5" s="150"/>
      <c r="AE5" s="151">
        <f t="shared" ref="AE5:AE13" si="0">SUM(P5:AD5)</f>
        <v>0</v>
      </c>
      <c r="AF5" s="152"/>
      <c r="AG5" s="153"/>
      <c r="AM5" s="3" t="s">
        <v>281</v>
      </c>
    </row>
    <row r="6" spans="2:40" ht="22.5" customHeight="1" outlineLevel="1" x14ac:dyDescent="0.25">
      <c r="C6" s="376"/>
      <c r="D6" s="146"/>
      <c r="E6" s="146"/>
      <c r="F6" s="147"/>
      <c r="G6" s="148"/>
      <c r="H6" s="148"/>
      <c r="J6" s="378"/>
      <c r="K6" s="379"/>
      <c r="O6" s="80" t="s">
        <v>95</v>
      </c>
      <c r="P6" s="150"/>
      <c r="Q6" s="150"/>
      <c r="R6" s="150"/>
      <c r="S6" s="150"/>
      <c r="T6" s="150"/>
      <c r="U6" s="150"/>
      <c r="V6" s="150"/>
      <c r="W6" s="150"/>
      <c r="X6" s="150"/>
      <c r="Y6" s="150"/>
      <c r="Z6" s="150"/>
      <c r="AA6" s="150"/>
      <c r="AB6" s="150"/>
      <c r="AC6" s="150"/>
      <c r="AD6" s="150"/>
      <c r="AE6" s="151">
        <f t="shared" si="0"/>
        <v>0</v>
      </c>
      <c r="AF6" s="152"/>
      <c r="AG6" s="153"/>
      <c r="AM6" s="3" t="s">
        <v>282</v>
      </c>
    </row>
    <row r="7" spans="2:40" ht="22.5" customHeight="1" outlineLevel="1" x14ac:dyDescent="0.25">
      <c r="C7" s="376"/>
      <c r="D7" s="146"/>
      <c r="E7" s="146"/>
      <c r="F7" s="147"/>
      <c r="G7" s="148"/>
      <c r="H7" s="148"/>
      <c r="J7" s="378" t="s">
        <v>283</v>
      </c>
      <c r="K7" s="380">
        <f>G20+G22+G24+G26+G28</f>
        <v>0</v>
      </c>
      <c r="O7" s="81" t="s">
        <v>29</v>
      </c>
      <c r="P7" s="150"/>
      <c r="Q7" s="150"/>
      <c r="R7" s="150"/>
      <c r="S7" s="150"/>
      <c r="T7" s="150"/>
      <c r="U7" s="150"/>
      <c r="V7" s="150"/>
      <c r="W7" s="150"/>
      <c r="X7" s="150"/>
      <c r="Y7" s="150"/>
      <c r="Z7" s="150"/>
      <c r="AA7" s="150"/>
      <c r="AB7" s="150"/>
      <c r="AC7" s="150"/>
      <c r="AD7" s="150"/>
      <c r="AE7" s="151">
        <f t="shared" si="0"/>
        <v>0</v>
      </c>
      <c r="AF7" s="152"/>
      <c r="AG7" s="153"/>
    </row>
    <row r="8" spans="2:40" ht="22.5" customHeight="1" outlineLevel="1" x14ac:dyDescent="0.25">
      <c r="C8" s="376"/>
      <c r="D8" s="148"/>
      <c r="E8" s="148"/>
      <c r="F8" s="147"/>
      <c r="G8" s="148"/>
      <c r="H8" s="148"/>
      <c r="J8" s="378"/>
      <c r="K8" s="380"/>
      <c r="O8" s="82" t="s">
        <v>131</v>
      </c>
      <c r="P8" s="150"/>
      <c r="Q8" s="150"/>
      <c r="R8" s="150"/>
      <c r="S8" s="150"/>
      <c r="T8" s="150"/>
      <c r="U8" s="150"/>
      <c r="V8" s="150"/>
      <c r="W8" s="150"/>
      <c r="X8" s="150"/>
      <c r="Y8" s="150"/>
      <c r="Z8" s="150"/>
      <c r="AA8" s="150"/>
      <c r="AB8" s="150"/>
      <c r="AC8" s="150"/>
      <c r="AD8" s="150"/>
      <c r="AE8" s="151">
        <f t="shared" si="0"/>
        <v>0</v>
      </c>
      <c r="AF8" s="152"/>
      <c r="AG8" s="153"/>
    </row>
    <row r="9" spans="2:40" ht="22.5" customHeight="1" outlineLevel="1" x14ac:dyDescent="0.25">
      <c r="C9" s="376"/>
      <c r="D9" s="148"/>
      <c r="E9" s="148"/>
      <c r="F9" s="147"/>
      <c r="G9" s="148"/>
      <c r="H9" s="148"/>
      <c r="J9" s="378" t="str">
        <f>IF($D$11="no","Difference total contract vs. Calculated costs","Difference EU project vs. Calculated costs")</f>
        <v>Difference EU project vs. Calculated costs</v>
      </c>
      <c r="K9" s="379">
        <f>IF($D$11="no", K4-K7,K5-K7)</f>
        <v>0</v>
      </c>
      <c r="O9" s="83" t="s">
        <v>30</v>
      </c>
      <c r="P9" s="150"/>
      <c r="Q9" s="150"/>
      <c r="R9" s="150"/>
      <c r="S9" s="150"/>
      <c r="T9" s="150"/>
      <c r="U9" s="150"/>
      <c r="V9" s="150"/>
      <c r="W9" s="150"/>
      <c r="X9" s="150"/>
      <c r="Y9" s="150"/>
      <c r="Z9" s="150"/>
      <c r="AA9" s="150"/>
      <c r="AB9" s="150"/>
      <c r="AC9" s="150"/>
      <c r="AD9" s="150"/>
      <c r="AE9" s="151">
        <f t="shared" si="0"/>
        <v>0</v>
      </c>
      <c r="AF9" s="152"/>
      <c r="AG9" s="153"/>
    </row>
    <row r="10" spans="2:40" ht="22.5" customHeight="1" outlineLevel="1" x14ac:dyDescent="0.25">
      <c r="C10" s="377"/>
      <c r="D10" s="148"/>
      <c r="E10" s="148"/>
      <c r="F10" s="147"/>
      <c r="G10" s="148"/>
      <c r="H10" s="148"/>
      <c r="J10" s="378"/>
      <c r="K10" s="379"/>
      <c r="O10" s="84" t="s">
        <v>167</v>
      </c>
      <c r="P10" s="150"/>
      <c r="Q10" s="150"/>
      <c r="R10" s="150"/>
      <c r="S10" s="150"/>
      <c r="T10" s="150"/>
      <c r="U10" s="150"/>
      <c r="V10" s="150"/>
      <c r="W10" s="150"/>
      <c r="X10" s="150"/>
      <c r="Y10" s="150"/>
      <c r="Z10" s="150"/>
      <c r="AA10" s="150"/>
      <c r="AB10" s="150"/>
      <c r="AC10" s="150"/>
      <c r="AD10" s="150"/>
      <c r="AE10" s="151">
        <f t="shared" si="0"/>
        <v>0</v>
      </c>
      <c r="AF10" s="152"/>
      <c r="AG10" s="153"/>
    </row>
    <row r="11" spans="2:40" ht="22.5" customHeight="1" outlineLevel="1" x14ac:dyDescent="0.25">
      <c r="C11" s="381" t="s">
        <v>284</v>
      </c>
      <c r="D11" s="383"/>
      <c r="E11" s="385"/>
      <c r="F11" s="385"/>
      <c r="G11" s="385"/>
      <c r="H11" s="385"/>
      <c r="O11" s="85" t="s">
        <v>31</v>
      </c>
      <c r="P11" s="150"/>
      <c r="Q11" s="150"/>
      <c r="R11" s="150"/>
      <c r="S11" s="150"/>
      <c r="T11" s="150"/>
      <c r="U11" s="150"/>
      <c r="V11" s="150"/>
      <c r="W11" s="150"/>
      <c r="X11" s="150"/>
      <c r="Y11" s="150"/>
      <c r="Z11" s="150"/>
      <c r="AA11" s="150"/>
      <c r="AB11" s="150"/>
      <c r="AC11" s="150"/>
      <c r="AD11" s="150"/>
      <c r="AE11" s="151">
        <f t="shared" si="0"/>
        <v>0</v>
      </c>
      <c r="AF11" s="152"/>
      <c r="AG11" s="153"/>
    </row>
    <row r="12" spans="2:40" ht="22.5" customHeight="1" outlineLevel="1" x14ac:dyDescent="0.25">
      <c r="C12" s="382"/>
      <c r="D12" s="384"/>
      <c r="E12" s="386"/>
      <c r="F12" s="386"/>
      <c r="G12" s="386"/>
      <c r="H12" s="386"/>
      <c r="O12" s="85" t="s">
        <v>203</v>
      </c>
      <c r="P12" s="150"/>
      <c r="Q12" s="150"/>
      <c r="R12" s="150"/>
      <c r="S12" s="150"/>
      <c r="T12" s="150"/>
      <c r="U12" s="150"/>
      <c r="V12" s="150"/>
      <c r="W12" s="150"/>
      <c r="X12" s="150"/>
      <c r="Y12" s="150"/>
      <c r="Z12" s="150"/>
      <c r="AA12" s="150"/>
      <c r="AB12" s="150"/>
      <c r="AC12" s="150"/>
      <c r="AD12" s="150"/>
      <c r="AE12" s="151">
        <f t="shared" si="0"/>
        <v>0</v>
      </c>
      <c r="AF12" s="152"/>
      <c r="AG12" s="153"/>
    </row>
    <row r="13" spans="2:40" ht="22.5" customHeight="1" outlineLevel="1" x14ac:dyDescent="0.25">
      <c r="C13" s="386"/>
      <c r="D13" s="387"/>
      <c r="E13" s="386"/>
      <c r="F13" s="386"/>
      <c r="G13" s="386"/>
      <c r="H13" s="386"/>
      <c r="O13" s="86" t="s">
        <v>32</v>
      </c>
      <c r="P13" s="150"/>
      <c r="Q13" s="150"/>
      <c r="R13" s="150"/>
      <c r="S13" s="150"/>
      <c r="T13" s="150"/>
      <c r="U13" s="150"/>
      <c r="V13" s="150"/>
      <c r="W13" s="150"/>
      <c r="X13" s="150"/>
      <c r="Y13" s="150"/>
      <c r="Z13" s="150"/>
      <c r="AA13" s="150"/>
      <c r="AB13" s="150"/>
      <c r="AC13" s="150"/>
      <c r="AD13" s="150"/>
      <c r="AE13" s="151">
        <f t="shared" si="0"/>
        <v>0</v>
      </c>
      <c r="AF13" s="152"/>
      <c r="AG13" s="153"/>
    </row>
    <row r="14" spans="2:40" ht="18.75" customHeight="1" outlineLevel="1" x14ac:dyDescent="0.25">
      <c r="C14" s="386"/>
      <c r="D14" s="387"/>
      <c r="E14" s="386"/>
      <c r="F14" s="386"/>
      <c r="G14" s="386"/>
      <c r="H14" s="386"/>
    </row>
    <row r="15" spans="2:40" outlineLevel="1" x14ac:dyDescent="0.25">
      <c r="D15" s="154"/>
      <c r="E15" s="155"/>
      <c r="F15" s="30"/>
      <c r="G15" s="30"/>
      <c r="H15" s="156"/>
      <c r="I15" s="30"/>
      <c r="J15" s="30"/>
      <c r="K15" s="30"/>
      <c r="O15" s="157"/>
      <c r="P15" s="158"/>
      <c r="Q15" s="158"/>
      <c r="R15" s="158"/>
      <c r="S15" s="158"/>
      <c r="T15" s="158"/>
      <c r="U15" s="159"/>
      <c r="V15" s="159"/>
      <c r="W15" s="159"/>
      <c r="X15" s="159"/>
      <c r="Y15" s="159"/>
      <c r="Z15" s="159"/>
      <c r="AA15" s="159"/>
      <c r="AB15" s="159"/>
      <c r="AC15" s="159"/>
      <c r="AD15" s="159"/>
      <c r="AE15" s="160"/>
      <c r="AF15" s="161"/>
      <c r="AG15" s="162"/>
    </row>
    <row r="16" spans="2:40" ht="30" customHeight="1" outlineLevel="1" x14ac:dyDescent="0.5">
      <c r="B16" s="163" t="str">
        <f>INDEX(languages!B11:C11,1,MATCH('Liesmich Readme'!$A$5,languages!$B$2:$C$2,0))</f>
        <v>4. Eligible personnel costs per reporting period</v>
      </c>
      <c r="C16" s="164"/>
      <c r="E16" s="163"/>
      <c r="F16" s="163"/>
      <c r="G16" s="163"/>
      <c r="H16" s="163"/>
      <c r="I16" s="163"/>
      <c r="J16" s="163"/>
      <c r="K16" s="163"/>
      <c r="O16" s="388" t="str">
        <f>INDEX(languages!B12:C12,1,MATCH('Liesmich Readme'!$A$5,languages!$B$2:$C$2,0))</f>
        <v>5. Day-equivalents per work package &amp; eligible personnel costs</v>
      </c>
      <c r="P16" s="388"/>
      <c r="Q16" s="388"/>
      <c r="R16" s="388"/>
      <c r="S16" s="388"/>
      <c r="T16" s="388"/>
      <c r="U16" s="388"/>
      <c r="V16" s="388"/>
      <c r="W16" s="388"/>
      <c r="X16" s="388"/>
      <c r="Y16" s="388"/>
      <c r="Z16" s="388"/>
      <c r="AA16" s="388"/>
      <c r="AB16" s="388"/>
      <c r="AC16" s="388"/>
      <c r="AD16" s="388"/>
      <c r="AE16" s="388"/>
      <c r="AF16" s="388"/>
      <c r="AG16" s="388"/>
    </row>
    <row r="17" spans="1:33" ht="11.45" customHeight="1" outlineLevel="1" x14ac:dyDescent="0.5">
      <c r="B17" s="164"/>
      <c r="C17" s="163"/>
      <c r="D17" s="163"/>
      <c r="E17" s="163"/>
      <c r="F17" s="163"/>
      <c r="G17" s="163"/>
      <c r="H17" s="163"/>
      <c r="I17" s="163"/>
      <c r="J17" s="163"/>
      <c r="K17" s="163"/>
      <c r="O17" s="165"/>
      <c r="P17" s="165"/>
      <c r="Q17" s="165"/>
      <c r="R17" s="165"/>
      <c r="S17" s="165"/>
      <c r="T17" s="165"/>
      <c r="U17" s="165"/>
      <c r="V17" s="165"/>
      <c r="W17" s="165"/>
      <c r="X17" s="165"/>
      <c r="Y17" s="165"/>
      <c r="Z17" s="165"/>
      <c r="AA17" s="165"/>
      <c r="AB17" s="165"/>
      <c r="AC17" s="165"/>
      <c r="AD17" s="165"/>
      <c r="AE17" s="165"/>
      <c r="AF17" s="165"/>
      <c r="AG17" s="165"/>
    </row>
    <row r="18" spans="1:33" ht="11.45" customHeight="1" x14ac:dyDescent="0.25">
      <c r="E18" s="389" t="s">
        <v>285</v>
      </c>
      <c r="F18" s="390"/>
      <c r="G18" s="391" t="s">
        <v>286</v>
      </c>
      <c r="H18" s="392"/>
      <c r="I18" s="166"/>
      <c r="J18" s="166"/>
      <c r="K18" s="166"/>
      <c r="P18" s="167"/>
      <c r="U18" s="168"/>
    </row>
    <row r="19" spans="1:33" ht="45" x14ac:dyDescent="0.25">
      <c r="B19" s="393" t="s">
        <v>287</v>
      </c>
      <c r="C19" s="394"/>
      <c r="D19" s="394"/>
      <c r="E19" s="169" t="s">
        <v>288</v>
      </c>
      <c r="F19" s="170" t="s">
        <v>289</v>
      </c>
      <c r="G19" s="171" t="s">
        <v>290</v>
      </c>
      <c r="H19" s="170" t="str">
        <f>IF($D$11="no","Check (costs total contract vs. calculated cost)","Check (costs EU project vs. calculated costs)")</f>
        <v>Check (costs EU project vs. calculated costs)</v>
      </c>
      <c r="I19" s="166"/>
      <c r="J19" s="166"/>
      <c r="K19" s="166"/>
      <c r="P19" s="49" t="s">
        <v>262</v>
      </c>
      <c r="Q19" s="49" t="s">
        <v>263</v>
      </c>
      <c r="R19" s="49" t="s">
        <v>264</v>
      </c>
      <c r="S19" s="49" t="s">
        <v>265</v>
      </c>
      <c r="T19" s="49" t="s">
        <v>266</v>
      </c>
      <c r="U19" s="49" t="s">
        <v>267</v>
      </c>
      <c r="V19" s="49" t="s">
        <v>268</v>
      </c>
      <c r="W19" s="49" t="s">
        <v>269</v>
      </c>
      <c r="X19" s="49" t="s">
        <v>270</v>
      </c>
      <c r="Y19" s="49" t="s">
        <v>271</v>
      </c>
      <c r="Z19" s="49" t="s">
        <v>272</v>
      </c>
      <c r="AA19" s="49" t="s">
        <v>273</v>
      </c>
      <c r="AB19" s="49" t="s">
        <v>274</v>
      </c>
      <c r="AC19" s="49" t="s">
        <v>275</v>
      </c>
      <c r="AD19" s="49" t="s">
        <v>276</v>
      </c>
      <c r="AE19" s="172" t="s">
        <v>277</v>
      </c>
      <c r="AF19" s="49" t="s">
        <v>291</v>
      </c>
    </row>
    <row r="20" spans="1:33" ht="19.5" customHeight="1" outlineLevel="1" x14ac:dyDescent="0.3">
      <c r="B20" s="395" t="str">
        <f>'Basic project data'!A12</f>
        <v>P1</v>
      </c>
      <c r="C20" s="395" t="str">
        <f>'Basic project data'!D12</f>
        <v/>
      </c>
      <c r="D20" s="397" t="str">
        <f>'Basic project data'!E12</f>
        <v/>
      </c>
      <c r="E20" s="399">
        <f>IFERROR(SUMIF(B54:B5000,O20,G54:G5000),0)</f>
        <v>0</v>
      </c>
      <c r="F20" s="401">
        <f>SUMIF(B54:B5000,O20,J54:J5000)</f>
        <v>0</v>
      </c>
      <c r="G20" s="403">
        <f>IF($D$11="no",IF(SUMIF(C35:C48,B20,M35:M48)&lt;E20,SUMIF(C35:C48,B20,M35:M48),E20),IF(SUMIF(C35:C48,B20,M35:M48)&lt;F20,SUMIF(C35:C48,B20,M35:M48),F20))</f>
        <v>0</v>
      </c>
      <c r="H20" s="405">
        <f>IF($D$11="no",IFERROR(-(E20-G20),0),IFERROR(-(F20-G20),0))</f>
        <v>0</v>
      </c>
      <c r="I20" s="407"/>
      <c r="J20" s="408"/>
      <c r="K20" s="407"/>
      <c r="O20" s="77" t="s">
        <v>28</v>
      </c>
      <c r="P20" s="173" t="str">
        <f>IFERROR(SUMIF($C$35:$C$48,$O20,$K$35:$K$48)*(SUMIF($B$54:$B$5000,$O20,P$54:P$5000)/$H$2)/(SUMIF($C$35:$C$48,$O20,$J$35:$J$48)),"")</f>
        <v/>
      </c>
      <c r="Q20" s="173" t="str">
        <f t="shared" ref="Q20:AD28" si="1">IFERROR(SUMIF($C$35:$C$48,$O20,$K$35:$K$48)*(SUMIF($B$54:$B$5000,$O20,Q$54:Q$5000)/$H$2)/(SUMIF($C$35:$C$48,$O20,$J$35:$J$48)),"")</f>
        <v/>
      </c>
      <c r="R20" s="173" t="str">
        <f t="shared" si="1"/>
        <v/>
      </c>
      <c r="S20" s="173" t="str">
        <f t="shared" si="1"/>
        <v/>
      </c>
      <c r="T20" s="173" t="str">
        <f t="shared" si="1"/>
        <v/>
      </c>
      <c r="U20" s="173" t="str">
        <f t="shared" si="1"/>
        <v/>
      </c>
      <c r="V20" s="173" t="str">
        <f t="shared" si="1"/>
        <v/>
      </c>
      <c r="W20" s="173" t="str">
        <f t="shared" si="1"/>
        <v/>
      </c>
      <c r="X20" s="173" t="str">
        <f t="shared" si="1"/>
        <v/>
      </c>
      <c r="Y20" s="173" t="str">
        <f t="shared" si="1"/>
        <v/>
      </c>
      <c r="Z20" s="173" t="str">
        <f t="shared" si="1"/>
        <v/>
      </c>
      <c r="AA20" s="173" t="str">
        <f t="shared" si="1"/>
        <v/>
      </c>
      <c r="AB20" s="173" t="str">
        <f t="shared" si="1"/>
        <v/>
      </c>
      <c r="AC20" s="173" t="str">
        <f t="shared" si="1"/>
        <v/>
      </c>
      <c r="AD20" s="173" t="str">
        <f t="shared" si="1"/>
        <v/>
      </c>
      <c r="AE20" s="174">
        <f>SUM(P20:AD20)</f>
        <v>0</v>
      </c>
      <c r="AF20" s="175">
        <f>ROUND(G20,2)</f>
        <v>0</v>
      </c>
      <c r="AG20" s="178" t="str">
        <f>IF((AF20)=AF5+AF6,"no adjustment needed",IF(ISBLANK(AF5),"no adjustment needed","adjustment needed"))</f>
        <v>no adjustment needed</v>
      </c>
    </row>
    <row r="21" spans="1:33" ht="19.5" customHeight="1" outlineLevel="1" x14ac:dyDescent="0.3">
      <c r="B21" s="396"/>
      <c r="C21" s="396"/>
      <c r="D21" s="398"/>
      <c r="E21" s="400"/>
      <c r="F21" s="402"/>
      <c r="G21" s="404"/>
      <c r="H21" s="406"/>
      <c r="I21" s="407"/>
      <c r="J21" s="408"/>
      <c r="K21" s="407"/>
      <c r="O21" s="80" t="s">
        <v>95</v>
      </c>
      <c r="P21" s="176">
        <f>IFERROR(IF(OR((P5+P6)=P20,P5=0),0,$P20-P5-P6),"")</f>
        <v>0</v>
      </c>
      <c r="Q21" s="176">
        <f>IFERROR(IF(OR((Q5+Q6)=Q20,Q5=0),0,$Q20-Q5-Q6),"")</f>
        <v>0</v>
      </c>
      <c r="R21" s="176">
        <f>IFERROR(IF(OR((R5+R6)=R20,R5=0),0,$R20-R5-R6),"")</f>
        <v>0</v>
      </c>
      <c r="S21" s="176">
        <f>IFERROR(IF(OR((S5+S6)=S20,S5=0),0,$S20-S5-S6),"")</f>
        <v>0</v>
      </c>
      <c r="T21" s="176">
        <f>IFERROR(IF(OR((T5+T6)=T20,T5=0),0,$T20-T5-T6),"")</f>
        <v>0</v>
      </c>
      <c r="U21" s="176">
        <f>IFERROR(IF(OR((U5+U6)=U20,U5=0),0,$U20-U5-U6),"")</f>
        <v>0</v>
      </c>
      <c r="V21" s="176">
        <f>IFERROR(IF(OR((V5+V6)=V20,V5=0),0,$V20-V5-V6),"")</f>
        <v>0</v>
      </c>
      <c r="W21" s="176">
        <f>IFERROR(IF(OR((W5+W6)=W20,W5=0),0,$W20-W5-W6),"")</f>
        <v>0</v>
      </c>
      <c r="X21" s="176">
        <f>IFERROR(IF(OR((X5+X6)=X20,X5=0),0,$X20-X5-X6),"")</f>
        <v>0</v>
      </c>
      <c r="Y21" s="176">
        <f>IFERROR(IF(OR((Y5+Y6)=Y20,Y5=0),0,$Y20-Y5-Y6),"")</f>
        <v>0</v>
      </c>
      <c r="Z21" s="176">
        <f>IFERROR(IF(OR((Z5+Z6)=Z20,Z5=0),0,$Z20-Z5-Z6),"")</f>
        <v>0</v>
      </c>
      <c r="AA21" s="176">
        <f>IFERROR(IF(OR((AA5+AA6)=AA20,AA5=0),0,$AA20-AA5-AA6),"")</f>
        <v>0</v>
      </c>
      <c r="AB21" s="176">
        <f>IFERROR(IF(OR((AB5+AB6)=AB20,AB5=0),0,$AB20-AB5-AB6),"")</f>
        <v>0</v>
      </c>
      <c r="AC21" s="176">
        <f>IFERROR(IF(OR((AC5+AC6)=AC20,AC5=0),0,$AC20-AC5-AC6),"")</f>
        <v>0</v>
      </c>
      <c r="AD21" s="176">
        <f t="shared" ref="AD21:AE21" si="2">IFERROR(IF(OR((AD5+AD6)=AD20,AD5=0),0,AD20-AD5-AD6),"")</f>
        <v>0</v>
      </c>
      <c r="AE21" s="174">
        <f t="shared" si="2"/>
        <v>0</v>
      </c>
      <c r="AF21" s="177">
        <f>IFERROR(IF(OR(ISBLANK(AF5),AF6&lt;&gt;""),0,IF(OR((AF5+AF6)=AF20,ISBLANK(AF5)),0,AF20-AF5-AF6)),"")</f>
        <v>0</v>
      </c>
      <c r="AG21" s="326" t="str">
        <f>IF(AND($AG$20="adjustment needed",AF21&lt;&gt;0),"Only copy this row in table above!","")</f>
        <v/>
      </c>
    </row>
    <row r="22" spans="1:33" ht="19.5" customHeight="1" outlineLevel="1" x14ac:dyDescent="0.3">
      <c r="B22" s="409" t="str">
        <f>'Basic project data'!A13</f>
        <v>P2</v>
      </c>
      <c r="C22" s="409" t="str">
        <f>'Basic project data'!D13</f>
        <v/>
      </c>
      <c r="D22" s="411" t="str">
        <f>'Basic project data'!E13</f>
        <v/>
      </c>
      <c r="E22" s="399">
        <f>IFERROR(SUMIF(B54:B5000,O22,G54:G5000),0)</f>
        <v>0</v>
      </c>
      <c r="F22" s="401">
        <f>SUMIF(B54:B5000,O22,J54:J5000)</f>
        <v>0</v>
      </c>
      <c r="G22" s="403">
        <f>IF($D$11="no",IF(SUMIF(C35:C48,B22,M35:M48)&lt;E22,SUMIF(C35:C48,B22,M35:M48),E22),IF(SUMIF(C35:C48,B22,M35:M48)&lt;F22,SUMIF(C35:C48,B22,M35:M48),F22))</f>
        <v>0</v>
      </c>
      <c r="H22" s="405">
        <f t="shared" ref="H22:H28" si="3">IF($D$11="no",IFERROR(-(E22-G22),0),IFERROR(-(F22-G22),0))</f>
        <v>0</v>
      </c>
      <c r="I22" s="407"/>
      <c r="J22" s="408"/>
      <c r="K22" s="407"/>
      <c r="O22" s="81" t="s">
        <v>29</v>
      </c>
      <c r="P22" s="173" t="str">
        <f>IFERROR(SUMIF($C$35:$C$48,$O22,$K$35:$K$48)*(SUMIF($B$54:$B$5000,$O22,P$54:P$5000)/$H$2)/(SUMIF($C$35:$C$48,$O22,$J$35:$J$48)),"")</f>
        <v/>
      </c>
      <c r="Q22" s="173" t="str">
        <f t="shared" si="1"/>
        <v/>
      </c>
      <c r="R22" s="173" t="str">
        <f t="shared" si="1"/>
        <v/>
      </c>
      <c r="S22" s="173" t="str">
        <f t="shared" si="1"/>
        <v/>
      </c>
      <c r="T22" s="173" t="str">
        <f t="shared" si="1"/>
        <v/>
      </c>
      <c r="U22" s="173" t="str">
        <f t="shared" si="1"/>
        <v/>
      </c>
      <c r="V22" s="173" t="str">
        <f t="shared" si="1"/>
        <v/>
      </c>
      <c r="W22" s="173" t="str">
        <f t="shared" si="1"/>
        <v/>
      </c>
      <c r="X22" s="173" t="str">
        <f t="shared" si="1"/>
        <v/>
      </c>
      <c r="Y22" s="173" t="str">
        <f t="shared" si="1"/>
        <v/>
      </c>
      <c r="Z22" s="173" t="str">
        <f t="shared" si="1"/>
        <v/>
      </c>
      <c r="AA22" s="173" t="str">
        <f t="shared" si="1"/>
        <v/>
      </c>
      <c r="AB22" s="173" t="str">
        <f t="shared" si="1"/>
        <v/>
      </c>
      <c r="AC22" s="173" t="str">
        <f t="shared" si="1"/>
        <v/>
      </c>
      <c r="AD22" s="173" t="str">
        <f t="shared" si="1"/>
        <v/>
      </c>
      <c r="AE22" s="174">
        <f>SUM(P22:AD22)</f>
        <v>0</v>
      </c>
      <c r="AF22" s="175">
        <f>ROUND(G22,2)</f>
        <v>0</v>
      </c>
      <c r="AG22" s="178" t="str">
        <f>IF((AF22)=AF7+AF8,"no adjustment needed",IF(ISBLANK(AF7),"no adjustment needed","adjustment needed"))</f>
        <v>no adjustment needed</v>
      </c>
    </row>
    <row r="23" spans="1:33" ht="19.5" customHeight="1" outlineLevel="1" x14ac:dyDescent="0.3">
      <c r="B23" s="410"/>
      <c r="C23" s="410"/>
      <c r="D23" s="412"/>
      <c r="E23" s="400"/>
      <c r="F23" s="402"/>
      <c r="G23" s="404"/>
      <c r="H23" s="406"/>
      <c r="I23" s="407"/>
      <c r="J23" s="408"/>
      <c r="K23" s="407"/>
      <c r="O23" s="82" t="s">
        <v>131</v>
      </c>
      <c r="P23" s="176">
        <f t="shared" ref="P23:AF23" si="4">IFERROR(IF(OR((P7+P8)=P22,P7=0),0,P22-P7-P8),"")</f>
        <v>0</v>
      </c>
      <c r="Q23" s="176">
        <f t="shared" si="4"/>
        <v>0</v>
      </c>
      <c r="R23" s="176">
        <f t="shared" si="4"/>
        <v>0</v>
      </c>
      <c r="S23" s="176">
        <f t="shared" si="4"/>
        <v>0</v>
      </c>
      <c r="T23" s="176">
        <f t="shared" si="4"/>
        <v>0</v>
      </c>
      <c r="U23" s="176">
        <f t="shared" si="4"/>
        <v>0</v>
      </c>
      <c r="V23" s="176">
        <f t="shared" si="4"/>
        <v>0</v>
      </c>
      <c r="W23" s="176">
        <f t="shared" si="4"/>
        <v>0</v>
      </c>
      <c r="X23" s="176">
        <f t="shared" si="4"/>
        <v>0</v>
      </c>
      <c r="Y23" s="176">
        <f t="shared" si="4"/>
        <v>0</v>
      </c>
      <c r="Z23" s="176">
        <f t="shared" si="4"/>
        <v>0</v>
      </c>
      <c r="AA23" s="176">
        <f t="shared" si="4"/>
        <v>0</v>
      </c>
      <c r="AB23" s="176">
        <f t="shared" si="4"/>
        <v>0</v>
      </c>
      <c r="AC23" s="176">
        <f t="shared" si="4"/>
        <v>0</v>
      </c>
      <c r="AD23" s="176">
        <f t="shared" si="4"/>
        <v>0</v>
      </c>
      <c r="AE23" s="174">
        <f t="shared" si="4"/>
        <v>0</v>
      </c>
      <c r="AF23" s="177">
        <f t="shared" si="4"/>
        <v>0</v>
      </c>
      <c r="AG23" s="326" t="str">
        <f>IF(AND($AG$22="adjustment needed",AF23&lt;&gt;0),"Only copy this row in table above!","")</f>
        <v/>
      </c>
    </row>
    <row r="24" spans="1:33" ht="19.5" customHeight="1" outlineLevel="1" x14ac:dyDescent="0.3">
      <c r="B24" s="413" t="str">
        <f>'Basic project data'!A14</f>
        <v>P3</v>
      </c>
      <c r="C24" s="413" t="str">
        <f>'Basic project data'!D14</f>
        <v/>
      </c>
      <c r="D24" s="415" t="str">
        <f>'Basic project data'!E14</f>
        <v/>
      </c>
      <c r="E24" s="399">
        <f>IFERROR(SUMIF(B54:B5000,O24,G54:G5000),0)</f>
        <v>0</v>
      </c>
      <c r="F24" s="401">
        <f>SUMIF(B54:B5000,O24,J54:J5000)</f>
        <v>0</v>
      </c>
      <c r="G24" s="403">
        <f>IF($D$11="no",IF(SUMIF(C35:C48,B24,M35:M48)&lt;E24,SUMIF(C35:C48,B24,M35:M48),E24),IF(SUMIF(C35:C48,B24,M35:M48)&lt;F24,SUMIF(C35:C48,B24,M35:M48),F24))</f>
        <v>0</v>
      </c>
      <c r="H24" s="405">
        <f t="shared" si="3"/>
        <v>0</v>
      </c>
      <c r="I24" s="407"/>
      <c r="J24" s="408"/>
      <c r="K24" s="407"/>
      <c r="O24" s="83" t="s">
        <v>30</v>
      </c>
      <c r="P24" s="173" t="str">
        <f>IFERROR(SUMIF($C$35:$C$48,$O24,$K$35:$K$48)*(SUMIF($B$54:$B$5000,$O24,P$54:P$5000)/$H$2)/(SUMIF($C$35:$C$48,$O24,$J$35:$J$48)),"")</f>
        <v/>
      </c>
      <c r="Q24" s="173" t="str">
        <f t="shared" si="1"/>
        <v/>
      </c>
      <c r="R24" s="173" t="str">
        <f t="shared" si="1"/>
        <v/>
      </c>
      <c r="S24" s="173" t="str">
        <f t="shared" si="1"/>
        <v/>
      </c>
      <c r="T24" s="173" t="str">
        <f t="shared" si="1"/>
        <v/>
      </c>
      <c r="U24" s="173" t="str">
        <f t="shared" si="1"/>
        <v/>
      </c>
      <c r="V24" s="173" t="str">
        <f t="shared" si="1"/>
        <v/>
      </c>
      <c r="W24" s="173" t="str">
        <f t="shared" si="1"/>
        <v/>
      </c>
      <c r="X24" s="173" t="str">
        <f t="shared" si="1"/>
        <v/>
      </c>
      <c r="Y24" s="173" t="str">
        <f t="shared" si="1"/>
        <v/>
      </c>
      <c r="Z24" s="173" t="str">
        <f t="shared" si="1"/>
        <v/>
      </c>
      <c r="AA24" s="173" t="str">
        <f t="shared" si="1"/>
        <v/>
      </c>
      <c r="AB24" s="173" t="str">
        <f t="shared" si="1"/>
        <v/>
      </c>
      <c r="AC24" s="173" t="str">
        <f t="shared" si="1"/>
        <v/>
      </c>
      <c r="AD24" s="173" t="str">
        <f t="shared" si="1"/>
        <v/>
      </c>
      <c r="AE24" s="174">
        <f>SUM(P24:AD24)</f>
        <v>0</v>
      </c>
      <c r="AF24" s="175">
        <f>ROUND(G24,2)</f>
        <v>0</v>
      </c>
      <c r="AG24" s="178" t="str">
        <f>IF((AF24)=AF9+AF10,"no adjustment needed",IF(ISBLANK(AF9),"no adjustment needed","adjustment needed"))</f>
        <v>no adjustment needed</v>
      </c>
    </row>
    <row r="25" spans="1:33" ht="19.5" customHeight="1" outlineLevel="1" x14ac:dyDescent="0.3">
      <c r="B25" s="414"/>
      <c r="C25" s="414"/>
      <c r="D25" s="416"/>
      <c r="E25" s="400"/>
      <c r="F25" s="402"/>
      <c r="G25" s="404"/>
      <c r="H25" s="406"/>
      <c r="I25" s="407"/>
      <c r="J25" s="408"/>
      <c r="K25" s="407"/>
      <c r="O25" s="84" t="s">
        <v>167</v>
      </c>
      <c r="P25" s="176">
        <f t="shared" ref="P25:AF25" si="5">IFERROR(IF(OR((P9+P10)=P24,P9=0),0,P24-P9-P10),"")</f>
        <v>0</v>
      </c>
      <c r="Q25" s="176">
        <f t="shared" si="5"/>
        <v>0</v>
      </c>
      <c r="R25" s="176">
        <f t="shared" si="5"/>
        <v>0</v>
      </c>
      <c r="S25" s="176">
        <f t="shared" si="5"/>
        <v>0</v>
      </c>
      <c r="T25" s="176">
        <f t="shared" si="5"/>
        <v>0</v>
      </c>
      <c r="U25" s="176">
        <f t="shared" si="5"/>
        <v>0</v>
      </c>
      <c r="V25" s="176">
        <f t="shared" si="5"/>
        <v>0</v>
      </c>
      <c r="W25" s="176">
        <f t="shared" si="5"/>
        <v>0</v>
      </c>
      <c r="X25" s="176">
        <f t="shared" si="5"/>
        <v>0</v>
      </c>
      <c r="Y25" s="176">
        <f t="shared" si="5"/>
        <v>0</v>
      </c>
      <c r="Z25" s="176">
        <f t="shared" si="5"/>
        <v>0</v>
      </c>
      <c r="AA25" s="176">
        <f t="shared" si="5"/>
        <v>0</v>
      </c>
      <c r="AB25" s="176">
        <f t="shared" si="5"/>
        <v>0</v>
      </c>
      <c r="AC25" s="176">
        <f t="shared" si="5"/>
        <v>0</v>
      </c>
      <c r="AD25" s="176">
        <f t="shared" si="5"/>
        <v>0</v>
      </c>
      <c r="AE25" s="174">
        <f t="shared" si="5"/>
        <v>0</v>
      </c>
      <c r="AF25" s="177">
        <f t="shared" si="5"/>
        <v>0</v>
      </c>
      <c r="AG25" s="326" t="str">
        <f>IF(AND($AG$24="adjustment needed",AF25&lt;&gt;0),"Only copy this row in table above!","")</f>
        <v/>
      </c>
    </row>
    <row r="26" spans="1:33" ht="19.5" customHeight="1" outlineLevel="1" x14ac:dyDescent="0.3">
      <c r="B26" s="417" t="str">
        <f>'Basic project data'!A15</f>
        <v>P4</v>
      </c>
      <c r="C26" s="417" t="str">
        <f>'Basic project data'!D15</f>
        <v/>
      </c>
      <c r="D26" s="419" t="str">
        <f>'Basic project data'!E15</f>
        <v/>
      </c>
      <c r="E26" s="399">
        <f>IFERROR(SUMIF(B54:B5000,O26,G54:G5000),0)</f>
        <v>0</v>
      </c>
      <c r="F26" s="401">
        <f>SUMIF(B54:B5000,O26,J54:J5000)</f>
        <v>0</v>
      </c>
      <c r="G26" s="403">
        <f>IF($D$11="no",IF(SUMIF(C35:C48,B26,M35:M48)&lt;E26,SUMIF(C35:C48,B26,M35:M48),E26),IF(SUMIF(C35:C48,B26,M35:M48)&lt;F26,SUMIF(C35:C48,B26,M35:M48),F26))</f>
        <v>0</v>
      </c>
      <c r="H26" s="405">
        <f t="shared" si="3"/>
        <v>0</v>
      </c>
      <c r="I26" s="407"/>
      <c r="J26" s="408"/>
      <c r="K26" s="407"/>
      <c r="O26" s="85" t="s">
        <v>31</v>
      </c>
      <c r="P26" s="173" t="str">
        <f>IFERROR(SUMIF($C$35:$C$48,$O26,$K$35:$K$48)*(SUMIF($B$54:$B$5000,$O26,P$54:P$5000)/$H$2)/(SUMIF($C$35:$C$48,$O26,$J$35:$J$48)),"")</f>
        <v/>
      </c>
      <c r="Q26" s="173" t="str">
        <f t="shared" si="1"/>
        <v/>
      </c>
      <c r="R26" s="173" t="str">
        <f t="shared" si="1"/>
        <v/>
      </c>
      <c r="S26" s="173" t="str">
        <f t="shared" si="1"/>
        <v/>
      </c>
      <c r="T26" s="173" t="str">
        <f t="shared" si="1"/>
        <v/>
      </c>
      <c r="U26" s="173" t="str">
        <f t="shared" si="1"/>
        <v/>
      </c>
      <c r="V26" s="173" t="str">
        <f t="shared" si="1"/>
        <v/>
      </c>
      <c r="W26" s="173" t="str">
        <f t="shared" si="1"/>
        <v/>
      </c>
      <c r="X26" s="173" t="str">
        <f t="shared" si="1"/>
        <v/>
      </c>
      <c r="Y26" s="173" t="str">
        <f t="shared" si="1"/>
        <v/>
      </c>
      <c r="Z26" s="173" t="str">
        <f t="shared" si="1"/>
        <v/>
      </c>
      <c r="AA26" s="173" t="str">
        <f t="shared" si="1"/>
        <v/>
      </c>
      <c r="AB26" s="173" t="str">
        <f t="shared" si="1"/>
        <v/>
      </c>
      <c r="AC26" s="173" t="str">
        <f t="shared" si="1"/>
        <v/>
      </c>
      <c r="AD26" s="173" t="str">
        <f t="shared" si="1"/>
        <v/>
      </c>
      <c r="AE26" s="174">
        <f>SUM(P26:AD26)</f>
        <v>0</v>
      </c>
      <c r="AF26" s="175">
        <f>ROUND(G26,2)</f>
        <v>0</v>
      </c>
      <c r="AG26" s="178" t="str">
        <f>IF((AF26)=AF11+AF12,"no adjustment needed",IF(ISBLANK(AF11),"no adjustment needed","adjustment needed"))</f>
        <v>no adjustment needed</v>
      </c>
    </row>
    <row r="27" spans="1:33" ht="19.5" customHeight="1" outlineLevel="1" x14ac:dyDescent="0.3">
      <c r="B27" s="418"/>
      <c r="C27" s="418"/>
      <c r="D27" s="420"/>
      <c r="E27" s="400"/>
      <c r="F27" s="402"/>
      <c r="G27" s="404"/>
      <c r="H27" s="406"/>
      <c r="I27" s="407"/>
      <c r="J27" s="408"/>
      <c r="K27" s="407"/>
      <c r="O27" s="85" t="s">
        <v>203</v>
      </c>
      <c r="P27" s="176">
        <f t="shared" ref="P27:AE27" si="6">IFERROR(IF(OR((P11+P12)=P26,P11=0),0,P26-P11-P12),"")</f>
        <v>0</v>
      </c>
      <c r="Q27" s="176">
        <f t="shared" si="6"/>
        <v>0</v>
      </c>
      <c r="R27" s="176">
        <f t="shared" si="6"/>
        <v>0</v>
      </c>
      <c r="S27" s="176">
        <f t="shared" si="6"/>
        <v>0</v>
      </c>
      <c r="T27" s="176">
        <f t="shared" si="6"/>
        <v>0</v>
      </c>
      <c r="U27" s="176">
        <f t="shared" si="6"/>
        <v>0</v>
      </c>
      <c r="V27" s="176">
        <f t="shared" si="6"/>
        <v>0</v>
      </c>
      <c r="W27" s="176">
        <f t="shared" si="6"/>
        <v>0</v>
      </c>
      <c r="X27" s="176">
        <f t="shared" si="6"/>
        <v>0</v>
      </c>
      <c r="Y27" s="176">
        <f t="shared" si="6"/>
        <v>0</v>
      </c>
      <c r="Z27" s="176">
        <f t="shared" si="6"/>
        <v>0</v>
      </c>
      <c r="AA27" s="176">
        <f t="shared" si="6"/>
        <v>0</v>
      </c>
      <c r="AB27" s="176">
        <f t="shared" si="6"/>
        <v>0</v>
      </c>
      <c r="AC27" s="176">
        <f t="shared" si="6"/>
        <v>0</v>
      </c>
      <c r="AD27" s="176">
        <f t="shared" si="6"/>
        <v>0</v>
      </c>
      <c r="AE27" s="174">
        <f t="shared" si="6"/>
        <v>0</v>
      </c>
      <c r="AF27" s="177">
        <f>IFERROR(IF(OR((AF11+AF13)=AF26,AF11=0),0,AF26-AF11-AF13),"")</f>
        <v>0</v>
      </c>
      <c r="AG27" s="339" t="str">
        <f>IF(AND($AG$26="adjustment needed",AF27&lt;&gt;0),"Only copy this row in table above!","")</f>
        <v/>
      </c>
    </row>
    <row r="28" spans="1:33" ht="19.5" customHeight="1" outlineLevel="1" x14ac:dyDescent="0.3">
      <c r="B28" s="421" t="str">
        <f>'Basic project data'!A16</f>
        <v>P5</v>
      </c>
      <c r="C28" s="421" t="str">
        <f>'Basic project data'!D16</f>
        <v/>
      </c>
      <c r="D28" s="423" t="str">
        <f>'Basic project data'!E16</f>
        <v/>
      </c>
      <c r="E28" s="399">
        <f>IFERROR(SUMIF(B54:B5000,O28,G54:G5000),0)</f>
        <v>0</v>
      </c>
      <c r="F28" s="401">
        <f>SUMIF(B54:B5000,O28,J54:J5000)</f>
        <v>0</v>
      </c>
      <c r="G28" s="403">
        <f>IF($D$11="no",IF(SUMIF(C35:C48,B28,M35:M48)&lt;E28,SUMIF(C35:C48,B28,M35:M48),E28),IF(SUMIF(C35:C48,B28,M35:M48)&lt;F28,SUMIF(C35:C48,B28,M35:M48),F28))</f>
        <v>0</v>
      </c>
      <c r="H28" s="405">
        <f t="shared" si="3"/>
        <v>0</v>
      </c>
      <c r="I28" s="407"/>
      <c r="J28" s="408"/>
      <c r="K28" s="407"/>
      <c r="O28" s="179" t="s">
        <v>32</v>
      </c>
      <c r="P28" s="173" t="str">
        <f>IFERROR(SUMIF($C$35:$C$48,$O28,$K$35:$K$48)*(SUMIF($B$54:$B$5000,$O28,P$54:P$5000)/$H$2)/(SUMIF($C$35:$C$48,$O28,$J$35:$J$48)),"")</f>
        <v/>
      </c>
      <c r="Q28" s="173" t="str">
        <f t="shared" si="1"/>
        <v/>
      </c>
      <c r="R28" s="173" t="str">
        <f t="shared" si="1"/>
        <v/>
      </c>
      <c r="S28" s="173" t="str">
        <f t="shared" si="1"/>
        <v/>
      </c>
      <c r="T28" s="173" t="str">
        <f t="shared" si="1"/>
        <v/>
      </c>
      <c r="U28" s="173" t="str">
        <f t="shared" si="1"/>
        <v/>
      </c>
      <c r="V28" s="173" t="str">
        <f t="shared" si="1"/>
        <v/>
      </c>
      <c r="W28" s="173" t="str">
        <f t="shared" si="1"/>
        <v/>
      </c>
      <c r="X28" s="173" t="str">
        <f t="shared" si="1"/>
        <v/>
      </c>
      <c r="Y28" s="173" t="str">
        <f t="shared" si="1"/>
        <v/>
      </c>
      <c r="Z28" s="173" t="str">
        <f t="shared" si="1"/>
        <v/>
      </c>
      <c r="AA28" s="173" t="str">
        <f t="shared" si="1"/>
        <v/>
      </c>
      <c r="AB28" s="173" t="str">
        <f t="shared" si="1"/>
        <v/>
      </c>
      <c r="AC28" s="173" t="str">
        <f t="shared" si="1"/>
        <v/>
      </c>
      <c r="AD28" s="173" t="str">
        <f t="shared" si="1"/>
        <v/>
      </c>
      <c r="AE28" s="174">
        <f>SUM(P28:AD28)</f>
        <v>0</v>
      </c>
      <c r="AF28" s="175">
        <f>ROUND(G28,2)</f>
        <v>0</v>
      </c>
      <c r="AG28" s="327"/>
    </row>
    <row r="29" spans="1:33" ht="19.5" customHeight="1" outlineLevel="1" x14ac:dyDescent="0.3">
      <c r="B29" s="422"/>
      <c r="C29" s="422"/>
      <c r="D29" s="424"/>
      <c r="E29" s="425"/>
      <c r="F29" s="402"/>
      <c r="G29" s="404"/>
      <c r="H29" s="406"/>
      <c r="I29" s="407"/>
      <c r="J29" s="408"/>
      <c r="K29" s="407"/>
      <c r="O29" s="180"/>
      <c r="P29" s="159"/>
      <c r="Q29" s="159"/>
      <c r="R29" s="159"/>
      <c r="S29" s="159"/>
      <c r="T29" s="159"/>
      <c r="U29" s="159"/>
      <c r="V29" s="159"/>
      <c r="W29" s="159"/>
      <c r="X29" s="159"/>
      <c r="Y29" s="159"/>
      <c r="Z29" s="159"/>
      <c r="AA29" s="159"/>
      <c r="AB29" s="159"/>
      <c r="AC29" s="159"/>
      <c r="AD29" s="159"/>
      <c r="AE29" s="181"/>
      <c r="AF29" s="182"/>
    </row>
    <row r="30" spans="1:33" ht="15" customHeight="1" outlineLevel="1" x14ac:dyDescent="0.25">
      <c r="B30" s="426" t="s">
        <v>56</v>
      </c>
      <c r="C30" s="427"/>
      <c r="D30" s="427"/>
      <c r="E30" s="183">
        <f>SUM(E20:E29)</f>
        <v>0</v>
      </c>
      <c r="F30" s="184">
        <f>SUM(F20:F29)</f>
        <v>0</v>
      </c>
      <c r="G30" s="185">
        <f>SUM(G20:G29)</f>
        <v>0</v>
      </c>
      <c r="H30" s="186">
        <f>SUM(H20:H28)</f>
        <v>0</v>
      </c>
      <c r="I30" s="187"/>
      <c r="J30" s="188"/>
      <c r="K30" s="189"/>
      <c r="O30" s="157"/>
      <c r="P30" s="157"/>
      <c r="Q30" s="157"/>
      <c r="R30" s="157"/>
      <c r="S30" s="157"/>
      <c r="T30" s="157"/>
      <c r="U30" s="157"/>
      <c r="V30" s="157"/>
      <c r="W30" s="157"/>
      <c r="X30" s="157"/>
      <c r="Y30" s="157"/>
      <c r="Z30" s="157"/>
      <c r="AA30" s="157"/>
      <c r="AB30" s="157"/>
      <c r="AC30" s="157"/>
      <c r="AD30" s="157"/>
      <c r="AE30" s="157"/>
      <c r="AF30" s="157"/>
    </row>
    <row r="31" spans="1:33" outlineLevel="1" x14ac:dyDescent="0.25">
      <c r="A31" s="190"/>
      <c r="B31" s="190"/>
      <c r="C31" s="190"/>
      <c r="D31" s="190"/>
      <c r="E31" s="191"/>
      <c r="F31" s="192"/>
      <c r="G31" s="193"/>
      <c r="H31" s="161"/>
      <c r="K31" s="194"/>
      <c r="O31" s="157"/>
      <c r="P31" s="157"/>
      <c r="Q31" s="157"/>
      <c r="R31" s="157"/>
      <c r="S31" s="157"/>
      <c r="T31" s="157"/>
      <c r="U31" s="157"/>
      <c r="V31" s="157"/>
      <c r="W31" s="157"/>
      <c r="X31" s="157"/>
      <c r="Y31" s="157"/>
      <c r="Z31" s="157"/>
      <c r="AA31" s="157"/>
      <c r="AB31" s="157"/>
      <c r="AC31" s="157"/>
      <c r="AD31" s="157"/>
      <c r="AE31" s="157"/>
      <c r="AF31" s="157"/>
    </row>
    <row r="32" spans="1:33" ht="49.5" customHeight="1" x14ac:dyDescent="0.5">
      <c r="B32" s="428" t="str">
        <f>INDEX(languages!B10:C10,1,MATCH('Liesmich Readme'!$A$5,languages!$B$2:$C$2,0))</f>
        <v>3. Daily-rate &amp; capping per calendar year</v>
      </c>
      <c r="C32" s="428"/>
      <c r="D32" s="428"/>
      <c r="E32" s="428"/>
      <c r="F32" s="428"/>
      <c r="G32" s="428"/>
      <c r="H32" s="428"/>
      <c r="I32" s="428"/>
      <c r="J32" s="195"/>
      <c r="L32" s="196"/>
      <c r="M32" s="196"/>
    </row>
    <row r="33" spans="2:25" ht="16.5" customHeight="1" x14ac:dyDescent="0.25">
      <c r="D33" s="389" t="s">
        <v>288</v>
      </c>
      <c r="E33" s="429"/>
      <c r="F33" s="390"/>
      <c r="G33" s="389" t="s">
        <v>292</v>
      </c>
      <c r="H33" s="390"/>
      <c r="I33" s="430" t="s">
        <v>293</v>
      </c>
      <c r="J33" s="431"/>
      <c r="K33" s="431"/>
      <c r="L33" s="432"/>
    </row>
    <row r="34" spans="2:25" ht="90.75" customHeight="1" x14ac:dyDescent="0.25">
      <c r="B34" s="49" t="s">
        <v>294</v>
      </c>
      <c r="C34" s="197" t="s">
        <v>295</v>
      </c>
      <c r="D34" s="169" t="s">
        <v>296</v>
      </c>
      <c r="E34" s="198" t="s">
        <v>297</v>
      </c>
      <c r="F34" s="170" t="s">
        <v>298</v>
      </c>
      <c r="G34" s="199" t="s">
        <v>299</v>
      </c>
      <c r="H34" s="170" t="s">
        <v>297</v>
      </c>
      <c r="I34" s="197" t="s">
        <v>300</v>
      </c>
      <c r="J34" s="200" t="s">
        <v>301</v>
      </c>
      <c r="K34" s="201" t="str">
        <f>IF($D$11="no","Day-equivalents to be reported after ceiling and capping to total project (rounded)","Day-equivalents to be reported after ceiling and capping to EU project (rounded)")</f>
        <v>Day-equivalents to be reported after ceiling and capping to EU project (rounded)</v>
      </c>
      <c r="L34" s="202" t="s">
        <v>302</v>
      </c>
      <c r="M34" s="203" t="s">
        <v>303</v>
      </c>
      <c r="N34" s="204"/>
      <c r="O34" s="166"/>
      <c r="Q34" s="166"/>
      <c r="W34" s="205"/>
      <c r="X34" s="204"/>
      <c r="Y34" s="204"/>
    </row>
    <row r="35" spans="2:25" ht="15" customHeight="1" outlineLevel="1" x14ac:dyDescent="0.25">
      <c r="B35" s="433">
        <f>IF('Basic project data'!C5=0,0,DATE(YEAR('Basic project data'!C5),1,1))</f>
        <v>0</v>
      </c>
      <c r="C35" s="206" t="str">
        <f>IFERROR(INDEX(B54:B65,MATCH("P*",B54:B65,0)),"")</f>
        <v/>
      </c>
      <c r="D35" s="207" t="str">
        <f>IF($C35="","",SUMIF(B54:B65,C35,G54:G65))</f>
        <v/>
      </c>
      <c r="E35" s="208">
        <f>MROUND(SUMIF(B54:B65,C35,F54:F65),0.5)</f>
        <v>0</v>
      </c>
      <c r="F35" s="209" t="str">
        <f t="shared" ref="F35:F48" si="7">IF(C35="","",IFERROR(D35/E35,0))</f>
        <v/>
      </c>
      <c r="G35" s="207">
        <f>IF($B35="","",SUMIF(B54:B65,C35,J54:J65))</f>
        <v>0</v>
      </c>
      <c r="H35" s="210">
        <f>MROUND(SUMIF(B54:B65,C35,I54:I65),0.5)</f>
        <v>0</v>
      </c>
      <c r="I35" s="211">
        <f t="shared" ref="I35:I48" si="8">IF(C35="",0,IF($D$11="no",E35,H35))</f>
        <v>0</v>
      </c>
      <c r="J35" s="212">
        <f>IFERROR(SUMIF($B54:$B65,$C35,$AE54:$AE65)/$H$2,0)</f>
        <v>0</v>
      </c>
      <c r="K35" s="213">
        <f t="shared" ref="K35:K48" si="9">IFERROR(IF(C35="",0,(IF(I35&lt;J35,MROUND(I35,0.5),MROUND(J35,0.5)))),"")</f>
        <v>0</v>
      </c>
      <c r="L35" s="214">
        <f t="shared" ref="L35:L48" si="10">-IFERROR(I35-J35,"")</f>
        <v>0</v>
      </c>
      <c r="M35" s="215" t="str">
        <f t="shared" ref="M35:M48" si="11">IFERROR(IF($D$11="no",IF(F35*K35&gt;D35,D35,F35*K35),IF(F35*K35&gt;G35,G35,K35*F35)),"")</f>
        <v/>
      </c>
      <c r="N35" s="216"/>
      <c r="O35" s="216"/>
      <c r="Q35" s="217"/>
      <c r="W35" s="159"/>
      <c r="X35" s="159"/>
      <c r="Y35" s="218"/>
    </row>
    <row r="36" spans="2:25" ht="15" customHeight="1" outlineLevel="1" x14ac:dyDescent="0.25">
      <c r="B36" s="434"/>
      <c r="C36" s="219" t="str">
        <f>IF(IFERROR(INDEX(B54:B65,MATCH("P*",B54:B65,-1)),"")=C35,"",IFERROR(INDEX(B54:B65,MATCH("P*",B54:B65,-1)),""))</f>
        <v/>
      </c>
      <c r="D36" s="220" t="str">
        <f>IF($C35="","",SUMIF(B54:B65,C36,G54:G65))</f>
        <v/>
      </c>
      <c r="E36" s="221">
        <f>MROUND(SUMIF(B54:B65,C36,F54:F65),0.5)</f>
        <v>0</v>
      </c>
      <c r="F36" s="222" t="str">
        <f t="shared" si="7"/>
        <v/>
      </c>
      <c r="G36" s="220">
        <f>IF($B35="","",SUMIF(B54:B65,C36,J54:J65))</f>
        <v>0</v>
      </c>
      <c r="H36" s="223">
        <f>MROUND(SUMIF(B54:B65,C36,I54:I65),0.5)</f>
        <v>0</v>
      </c>
      <c r="I36" s="224">
        <f t="shared" si="8"/>
        <v>0</v>
      </c>
      <c r="J36" s="225">
        <f>IFERROR(SUMIF($B54:$B65,$C36,$AE54:$AE65)/$H$2,0)</f>
        <v>0</v>
      </c>
      <c r="K36" s="226">
        <f t="shared" si="9"/>
        <v>0</v>
      </c>
      <c r="L36" s="227">
        <f t="shared" si="10"/>
        <v>0</v>
      </c>
      <c r="M36" s="228" t="str">
        <f t="shared" si="11"/>
        <v/>
      </c>
      <c r="N36" s="216"/>
      <c r="O36" s="216"/>
      <c r="Q36" s="217"/>
      <c r="W36" s="159"/>
      <c r="X36" s="159"/>
      <c r="Y36" s="218"/>
    </row>
    <row r="37" spans="2:25" ht="18.75" outlineLevel="1" x14ac:dyDescent="0.25">
      <c r="B37" s="433" t="str">
        <f>IFERROR(IF(EDATE(B35,12)&lt;=(DATE(YEAR('Basic project data'!$C$6),1,1)),EDATE(B35,12),""),"")</f>
        <v/>
      </c>
      <c r="C37" s="206" t="str">
        <f>IFERROR(INDEX(B69:B80,MATCH("P*",B69:B80,0)),"")</f>
        <v/>
      </c>
      <c r="D37" s="207" t="str">
        <f>IF($C37="","",SUMIF(B69:B80,C37,G69:G80))</f>
        <v/>
      </c>
      <c r="E37" s="208">
        <f>MROUND(SUMIF(B69:B80,C37,F69:F80),0.5)</f>
        <v>0</v>
      </c>
      <c r="F37" s="209" t="str">
        <f t="shared" si="7"/>
        <v/>
      </c>
      <c r="G37" s="207">
        <f>IF($B35="","",SUMIF(B69:B80,C37,J69:J80))</f>
        <v>0</v>
      </c>
      <c r="H37" s="210">
        <f>MROUND(SUMIF(B69:B80,C37,I69:I80),0.5)</f>
        <v>0</v>
      </c>
      <c r="I37" s="211">
        <f t="shared" si="8"/>
        <v>0</v>
      </c>
      <c r="J37" s="212">
        <f>IFERROR(SUMIF($B69:$B80,$C37,$AE69:$AE80)/$H$2,0)</f>
        <v>0</v>
      </c>
      <c r="K37" s="213">
        <f t="shared" si="9"/>
        <v>0</v>
      </c>
      <c r="L37" s="214">
        <f t="shared" si="10"/>
        <v>0</v>
      </c>
      <c r="M37" s="215" t="str">
        <f t="shared" si="11"/>
        <v/>
      </c>
      <c r="N37" s="216"/>
      <c r="O37" s="216"/>
      <c r="Q37" s="217"/>
      <c r="W37" s="159"/>
      <c r="X37" s="159"/>
      <c r="Y37" s="218"/>
    </row>
    <row r="38" spans="2:25" ht="18.75" outlineLevel="1" x14ac:dyDescent="0.25">
      <c r="B38" s="434"/>
      <c r="C38" s="219" t="str">
        <f>IF(IFERROR(INDEX(B69:B80,MATCH("P*",B69:B80,-1)),"")=C37,"",IFERROR(INDEX(B69:B80,MATCH("P*",B69:B80,-1)),""))</f>
        <v/>
      </c>
      <c r="D38" s="220" t="str">
        <f>IF($C37="","",SUMIF(B69:B80,C38,G69:G80))</f>
        <v/>
      </c>
      <c r="E38" s="221">
        <f>MROUND(SUMIF(B69:B80,C38,F69:F80),0.5)</f>
        <v>0</v>
      </c>
      <c r="F38" s="222" t="str">
        <f t="shared" si="7"/>
        <v/>
      </c>
      <c r="G38" s="220">
        <f>IF($B35="","",SUMIF(B69:B80,C38,J69:J80))</f>
        <v>0</v>
      </c>
      <c r="H38" s="223">
        <f>MROUND(SUMIF(B69:B80,C38,I69:I80),0.5)</f>
        <v>0</v>
      </c>
      <c r="I38" s="224">
        <f t="shared" si="8"/>
        <v>0</v>
      </c>
      <c r="J38" s="225">
        <f>IFERROR(SUMIF($B69:$B80,$C38,$AE69:$AE80)/$H$2,0)</f>
        <v>0</v>
      </c>
      <c r="K38" s="226">
        <f t="shared" si="9"/>
        <v>0</v>
      </c>
      <c r="L38" s="227">
        <f t="shared" si="10"/>
        <v>0</v>
      </c>
      <c r="M38" s="228" t="str">
        <f t="shared" si="11"/>
        <v/>
      </c>
      <c r="N38" s="216"/>
      <c r="O38" s="216"/>
      <c r="Q38" s="217"/>
      <c r="W38" s="159"/>
      <c r="X38" s="159"/>
      <c r="Y38" s="218"/>
    </row>
    <row r="39" spans="2:25" ht="18.75" outlineLevel="1" x14ac:dyDescent="0.25">
      <c r="B39" s="433" t="str">
        <f>IFERROR(IF(EDATE(B37,12)&lt;=(DATE(YEAR('Basic project data'!$C$6),1,1)),EDATE(B37,12),""),"")</f>
        <v/>
      </c>
      <c r="C39" s="206" t="str">
        <f>IFERROR(INDEX(B84:B95,MATCH("P*",B84:B95,0)),"")</f>
        <v/>
      </c>
      <c r="D39" s="207" t="str">
        <f>IF($C39="","",SUMIF(B84:B95,C39,G84:G95))</f>
        <v/>
      </c>
      <c r="E39" s="208">
        <f>MROUND(SUMIF(B84:B95,C39,F84:F95),0.5)</f>
        <v>0</v>
      </c>
      <c r="F39" s="209" t="str">
        <f t="shared" si="7"/>
        <v/>
      </c>
      <c r="G39" s="207">
        <f>IF($B35="","",SUMIF(B84:B95,C39,J84:J95))</f>
        <v>0</v>
      </c>
      <c r="H39" s="210">
        <f>MROUND(SUMIF(B84:B95,C39,I84:I95),0.5)</f>
        <v>0</v>
      </c>
      <c r="I39" s="211">
        <f t="shared" si="8"/>
        <v>0</v>
      </c>
      <c r="J39" s="212">
        <f>IFERROR(SUMIF($B84:$B95,$C39,$AE84:$AE95)/$H$2,0)</f>
        <v>0</v>
      </c>
      <c r="K39" s="213">
        <f t="shared" si="9"/>
        <v>0</v>
      </c>
      <c r="L39" s="214">
        <f t="shared" si="10"/>
        <v>0</v>
      </c>
      <c r="M39" s="215" t="str">
        <f t="shared" si="11"/>
        <v/>
      </c>
      <c r="N39" s="216"/>
      <c r="O39" s="216"/>
      <c r="Q39" s="217"/>
      <c r="W39" s="159"/>
      <c r="X39" s="159"/>
      <c r="Y39" s="218"/>
    </row>
    <row r="40" spans="2:25" ht="18.75" outlineLevel="1" x14ac:dyDescent="0.25">
      <c r="B40" s="434"/>
      <c r="C40" s="219" t="str">
        <f>IF(IFERROR(INDEX(B84:B95,MATCH("P*",B84:B95,-1)),"")=C39,"",IFERROR(INDEX(B84:B95,MATCH("P*",B84:B95,-1)),""))</f>
        <v/>
      </c>
      <c r="D40" s="220" t="str">
        <f>IF($C39="","",SUMIF(B84:B95,C40,G84:G95))</f>
        <v/>
      </c>
      <c r="E40" s="221">
        <f>MROUND(SUMIF(B84:B95,C40,F84:F95),0.5)</f>
        <v>0</v>
      </c>
      <c r="F40" s="222" t="str">
        <f t="shared" si="7"/>
        <v/>
      </c>
      <c r="G40" s="220">
        <f>IF($B35="","",SUMIF(B84:B95,C40,J84:J95))</f>
        <v>0</v>
      </c>
      <c r="H40" s="223">
        <f>MROUND(SUMIF(B84:B95,C40,I84:I95),0.5)</f>
        <v>0</v>
      </c>
      <c r="I40" s="224">
        <f t="shared" si="8"/>
        <v>0</v>
      </c>
      <c r="J40" s="225">
        <f>IFERROR(SUMIF($B84:$B95,$C40,$AE84:$AE95)/$H$2,0)</f>
        <v>0</v>
      </c>
      <c r="K40" s="226">
        <f t="shared" si="9"/>
        <v>0</v>
      </c>
      <c r="L40" s="227">
        <f t="shared" si="10"/>
        <v>0</v>
      </c>
      <c r="M40" s="228" t="str">
        <f t="shared" si="11"/>
        <v/>
      </c>
      <c r="N40" s="216"/>
      <c r="O40" s="216"/>
      <c r="Q40" s="217"/>
      <c r="W40" s="159"/>
      <c r="X40" s="159"/>
      <c r="Y40" s="218"/>
    </row>
    <row r="41" spans="2:25" ht="18.75" outlineLevel="1" x14ac:dyDescent="0.25">
      <c r="B41" s="433" t="str">
        <f>IFERROR(IF(EDATE(B39,12)&lt;=(DATE(YEAR('Basic project data'!$C$6),1,1)),EDATE(B39,12),""),"")</f>
        <v/>
      </c>
      <c r="C41" s="206" t="str">
        <f>IFERROR(INDEX(B99:B110,MATCH("P*",B99:B110,0)),"")</f>
        <v/>
      </c>
      <c r="D41" s="207" t="str">
        <f>IF($C41="","",SUMIF(B99:B110,C41,G99:G110))</f>
        <v/>
      </c>
      <c r="E41" s="208">
        <f>MROUND(SUMIF(B99:B110,C41,F99:F110),0.5)</f>
        <v>0</v>
      </c>
      <c r="F41" s="209" t="str">
        <f t="shared" si="7"/>
        <v/>
      </c>
      <c r="G41" s="207">
        <f>IF($B35="","",SUMIF(B99:B110,C41,J99:J110))</f>
        <v>0</v>
      </c>
      <c r="H41" s="210">
        <f>MROUND(SUMIF(B99:B110,C41,I99:I110),0.5)</f>
        <v>0</v>
      </c>
      <c r="I41" s="211">
        <f t="shared" si="8"/>
        <v>0</v>
      </c>
      <c r="J41" s="212">
        <f>IFERROR(SUMIF($B99:$B110,$C41,$AE99:$AE110)/$H$2,0)</f>
        <v>0</v>
      </c>
      <c r="K41" s="213">
        <f t="shared" si="9"/>
        <v>0</v>
      </c>
      <c r="L41" s="214">
        <f t="shared" si="10"/>
        <v>0</v>
      </c>
      <c r="M41" s="215" t="str">
        <f t="shared" si="11"/>
        <v/>
      </c>
      <c r="N41" s="216"/>
      <c r="O41" s="216"/>
      <c r="Q41" s="217"/>
      <c r="W41" s="159"/>
      <c r="X41" s="159"/>
      <c r="Y41" s="218"/>
    </row>
    <row r="42" spans="2:25" ht="18.75" outlineLevel="1" x14ac:dyDescent="0.25">
      <c r="B42" s="434"/>
      <c r="C42" s="219" t="str">
        <f>IF(IFERROR(INDEX(B99:B110,MATCH("P*",B99:B110,-1)),"")=C41,"",IFERROR(INDEX(B99:B110,MATCH("P*",B99:B110,-1)),""))</f>
        <v/>
      </c>
      <c r="D42" s="220" t="str">
        <f>IF($C41="","",SUMIF(B99:B110,C42,G99:G110))</f>
        <v/>
      </c>
      <c r="E42" s="221">
        <f>MROUND(SUMIF(B99:B110,C42,F99:F110),0.5)</f>
        <v>0</v>
      </c>
      <c r="F42" s="222" t="str">
        <f t="shared" si="7"/>
        <v/>
      </c>
      <c r="G42" s="220">
        <f>IF($B35="","",SUMIF(B99:B110,C42,J99:J110))</f>
        <v>0</v>
      </c>
      <c r="H42" s="223">
        <f>MROUND(SUMIF(B99:B110,C42,I99:I110),0.5)</f>
        <v>0</v>
      </c>
      <c r="I42" s="224">
        <f t="shared" si="8"/>
        <v>0</v>
      </c>
      <c r="J42" s="225">
        <f>IFERROR(SUMIF($B99:$B110,$C42,$AE99:$AE110)/$H$2,0)</f>
        <v>0</v>
      </c>
      <c r="K42" s="226">
        <f t="shared" si="9"/>
        <v>0</v>
      </c>
      <c r="L42" s="227">
        <f t="shared" si="10"/>
        <v>0</v>
      </c>
      <c r="M42" s="228" t="str">
        <f t="shared" si="11"/>
        <v/>
      </c>
      <c r="N42" s="216"/>
      <c r="O42" s="216"/>
      <c r="Q42" s="217"/>
      <c r="W42" s="159"/>
      <c r="X42" s="159"/>
      <c r="Y42" s="218"/>
    </row>
    <row r="43" spans="2:25" ht="18.75" outlineLevel="1" x14ac:dyDescent="0.25">
      <c r="B43" s="433" t="str">
        <f>IFERROR(IF(EDATE(B41,12)&lt;=(DATE(YEAR('Basic project data'!$C$6),1,1)),EDATE(B41,12),""),"")</f>
        <v/>
      </c>
      <c r="C43" s="206" t="str">
        <f>IFERROR(INDEX(B114:B125,MATCH("P*",B114:B125,0)),"")</f>
        <v/>
      </c>
      <c r="D43" s="207" t="str">
        <f>IF($C43="","",SUMIF(B114:B125,C43,G114:G125))</f>
        <v/>
      </c>
      <c r="E43" s="208">
        <f>MROUND(SUMIF(B114:B125,C43,F114:F125),0.5)</f>
        <v>0</v>
      </c>
      <c r="F43" s="209" t="str">
        <f t="shared" si="7"/>
        <v/>
      </c>
      <c r="G43" s="207">
        <f>IF($B35="","",SUMIF(B114:B125,C43,J114:J125))</f>
        <v>0</v>
      </c>
      <c r="H43" s="210">
        <f>MROUND(SUMIF(B114:B125,C43,I114:I125),0.5)</f>
        <v>0</v>
      </c>
      <c r="I43" s="211">
        <f t="shared" si="8"/>
        <v>0</v>
      </c>
      <c r="J43" s="212">
        <f>IFERROR(SUMIF($B114:$B125,$C43,$AE114:$AE125)/$H$2,0)</f>
        <v>0</v>
      </c>
      <c r="K43" s="213">
        <f t="shared" si="9"/>
        <v>0</v>
      </c>
      <c r="L43" s="214">
        <f t="shared" si="10"/>
        <v>0</v>
      </c>
      <c r="M43" s="215" t="str">
        <f t="shared" si="11"/>
        <v/>
      </c>
      <c r="N43" s="216"/>
      <c r="O43" s="216"/>
      <c r="Q43" s="217"/>
      <c r="W43" s="159"/>
      <c r="X43" s="159"/>
      <c r="Y43" s="218"/>
    </row>
    <row r="44" spans="2:25" ht="18.75" outlineLevel="1" x14ac:dyDescent="0.25">
      <c r="B44" s="434"/>
      <c r="C44" s="219" t="str">
        <f>IF(IFERROR(INDEX(B114:B125,MATCH("P*",B114:B125,-1)),"")=C43,"",IFERROR(INDEX(B114:B125,MATCH("P*",B114:B125,-1)),""))</f>
        <v/>
      </c>
      <c r="D44" s="220" t="str">
        <f>IF($C43="","",SUMIF(B114:B125,C44,G114:G125))</f>
        <v/>
      </c>
      <c r="E44" s="221">
        <f>MROUND(SUMIF(B114:B125,C44,F114:F125),0.5)</f>
        <v>0</v>
      </c>
      <c r="F44" s="222" t="str">
        <f t="shared" si="7"/>
        <v/>
      </c>
      <c r="G44" s="220">
        <f>IF($B35="","",SUMIF(B114:B125,C44,J114:J125))</f>
        <v>0</v>
      </c>
      <c r="H44" s="223">
        <f>MROUND(SUMIF(B114:B125,C44,I114:I125),0.5)</f>
        <v>0</v>
      </c>
      <c r="I44" s="224">
        <f t="shared" si="8"/>
        <v>0</v>
      </c>
      <c r="J44" s="225">
        <f>IFERROR(SUMIF($B114:$B125,$C44,$AE114:$AE125)/$H$2,0)</f>
        <v>0</v>
      </c>
      <c r="K44" s="226">
        <f t="shared" si="9"/>
        <v>0</v>
      </c>
      <c r="L44" s="227">
        <f t="shared" si="10"/>
        <v>0</v>
      </c>
      <c r="M44" s="228" t="str">
        <f t="shared" si="11"/>
        <v/>
      </c>
      <c r="N44" s="216"/>
      <c r="O44" s="216"/>
      <c r="Q44" s="217"/>
      <c r="W44" s="159"/>
      <c r="X44" s="159"/>
      <c r="Y44" s="218"/>
    </row>
    <row r="45" spans="2:25" ht="18.75" outlineLevel="1" x14ac:dyDescent="0.25">
      <c r="B45" s="433" t="str">
        <f>IFERROR(IF(EDATE(B43,12)&lt;=(DATE(YEAR('Basic project data'!$C$6),1,1)),EDATE(B43,12),""),"")</f>
        <v/>
      </c>
      <c r="C45" s="206" t="str">
        <f>IFERROR(INDEX(B129:B140,MATCH("P*",B129:B140,0)),"")</f>
        <v/>
      </c>
      <c r="D45" s="207" t="str">
        <f>IF($C45="","",SUMIF(B129:B140,C45,G129:G140))</f>
        <v/>
      </c>
      <c r="E45" s="208">
        <f>MROUND(SUMIF(B129:B140,C45,F129:F140),0.5)</f>
        <v>0</v>
      </c>
      <c r="F45" s="209" t="str">
        <f t="shared" si="7"/>
        <v/>
      </c>
      <c r="G45" s="207">
        <f>IF($B35="","",SUMIF(B129:B140,C45,J129:J140))</f>
        <v>0</v>
      </c>
      <c r="H45" s="210">
        <f>MROUND(SUMIF(B129:B140,C45,I129:I140),0.5)</f>
        <v>0</v>
      </c>
      <c r="I45" s="211">
        <f t="shared" si="8"/>
        <v>0</v>
      </c>
      <c r="J45" s="212">
        <f>IFERROR(SUMIF($B129:$B140,$C45,$AE129:$AE140)/$H$2,0)</f>
        <v>0</v>
      </c>
      <c r="K45" s="213">
        <f t="shared" si="9"/>
        <v>0</v>
      </c>
      <c r="L45" s="214">
        <f t="shared" si="10"/>
        <v>0</v>
      </c>
      <c r="M45" s="215" t="str">
        <f t="shared" si="11"/>
        <v/>
      </c>
      <c r="N45" s="216"/>
      <c r="O45" s="216"/>
      <c r="Q45" s="217"/>
      <c r="W45" s="159"/>
      <c r="X45" s="159"/>
      <c r="Y45" s="218"/>
    </row>
    <row r="46" spans="2:25" ht="18.75" outlineLevel="1" x14ac:dyDescent="0.25">
      <c r="B46" s="434"/>
      <c r="C46" s="219" t="str">
        <f>IF(IFERROR(INDEX(B129:B140,MATCH("P*",B129:B140,-1)),"")=C45,"",IFERROR(INDEX(B129:B140,MATCH("P*",B129:B140,-1)),""))</f>
        <v/>
      </c>
      <c r="D46" s="220" t="str">
        <f>IF($C45="","",SUMIF(B129:B140,C46,G129:G140))</f>
        <v/>
      </c>
      <c r="E46" s="221">
        <f>MROUND(SUMIF(B129:B140,C46,F129:F140),0.5)</f>
        <v>0</v>
      </c>
      <c r="F46" s="222" t="str">
        <f t="shared" si="7"/>
        <v/>
      </c>
      <c r="G46" s="220">
        <f>IF($B35="","",SUMIF(B129:B140,C46,J129:J140))</f>
        <v>0</v>
      </c>
      <c r="H46" s="223">
        <f>MROUND(SUMIF(B129:B140,C46,I129:I140),0.5)</f>
        <v>0</v>
      </c>
      <c r="I46" s="224">
        <f t="shared" si="8"/>
        <v>0</v>
      </c>
      <c r="J46" s="225">
        <f>IFERROR(SUMIF($B129:$B140,$C46,$AE129:$AE140)/$H$2,0)</f>
        <v>0</v>
      </c>
      <c r="K46" s="226">
        <f t="shared" si="9"/>
        <v>0</v>
      </c>
      <c r="L46" s="227">
        <f t="shared" si="10"/>
        <v>0</v>
      </c>
      <c r="M46" s="228" t="str">
        <f t="shared" si="11"/>
        <v/>
      </c>
      <c r="N46" s="216"/>
      <c r="O46" s="216"/>
      <c r="Q46" s="217"/>
      <c r="W46" s="159"/>
      <c r="X46" s="159"/>
      <c r="Y46" s="218"/>
    </row>
    <row r="47" spans="2:25" ht="18.75" outlineLevel="1" x14ac:dyDescent="0.25">
      <c r="B47" s="433" t="str">
        <f>IFERROR(IF(EDATE(B45,12)&lt;=(DATE(YEAR('Basic project data'!$C$6),1,1)),EDATE(B45,12),""),"")</f>
        <v/>
      </c>
      <c r="C47" s="206" t="str">
        <f>IFERROR(INDEX(B144:B155,MATCH("P*",B144:B155,0)),"")</f>
        <v/>
      </c>
      <c r="D47" s="207" t="str">
        <f>IF($C47="","",SUMIF(B144:B155,C47,G144:G155))</f>
        <v/>
      </c>
      <c r="E47" s="208">
        <f>MROUND(SUMIF(B144:B155,C47,F144:F155),0.5)</f>
        <v>0</v>
      </c>
      <c r="F47" s="209" t="str">
        <f t="shared" si="7"/>
        <v/>
      </c>
      <c r="G47" s="207">
        <f>IF($B35="","",SUMIF(B144:B155,C47,J144:J155))</f>
        <v>0</v>
      </c>
      <c r="H47" s="210">
        <f>MROUND(SUMIF(B144:B155,C47,I144:I155),0.5)</f>
        <v>0</v>
      </c>
      <c r="I47" s="211">
        <f t="shared" si="8"/>
        <v>0</v>
      </c>
      <c r="J47" s="212">
        <f>IFERROR(SUMIF($B144:$B155,$C47,$AE144:$AE155)/$H$2,0)</f>
        <v>0</v>
      </c>
      <c r="K47" s="213">
        <f t="shared" si="9"/>
        <v>0</v>
      </c>
      <c r="L47" s="214">
        <f t="shared" si="10"/>
        <v>0</v>
      </c>
      <c r="M47" s="215" t="str">
        <f t="shared" si="11"/>
        <v/>
      </c>
      <c r="N47" s="216"/>
      <c r="O47" s="216"/>
      <c r="Q47" s="217"/>
      <c r="W47" s="159"/>
      <c r="X47" s="159"/>
      <c r="Y47" s="218"/>
    </row>
    <row r="48" spans="2:25" ht="15" customHeight="1" outlineLevel="1" x14ac:dyDescent="0.25">
      <c r="B48" s="434" t="str">
        <f>IFERROR(IF(EDATE(B45,12)&lt;=(DATE(YEAR('Basic project data'!$C$6),1,1)),EDATE(B45,12),""),"")</f>
        <v/>
      </c>
      <c r="C48" s="229" t="str">
        <f>IF(IFERROR(INDEX(B144:B155,MATCH("P*",B144:B155,-1)),"")=C47,"",IFERROR(INDEX(B144:B155,MATCH("P*",B144:B155,-1)),""))</f>
        <v/>
      </c>
      <c r="D48" s="230" t="str">
        <f>IF($C47="","",SUMIF(B144:B155,C48,G144:G155))</f>
        <v/>
      </c>
      <c r="E48" s="231">
        <f>MROUND(SUMIF(B144:B155,C48,F144:F155),0.5)</f>
        <v>0</v>
      </c>
      <c r="F48" s="232" t="str">
        <f t="shared" si="7"/>
        <v/>
      </c>
      <c r="G48" s="230">
        <f>IF($B35="","",SUMIF(B144:B155,C48,J144:J155))</f>
        <v>0</v>
      </c>
      <c r="H48" s="233">
        <f>MROUND(SUMIF(B144:B155,C48,I144:I155),0.5)</f>
        <v>0</v>
      </c>
      <c r="I48" s="234">
        <f t="shared" si="8"/>
        <v>0</v>
      </c>
      <c r="J48" s="235">
        <f>IFERROR(SUMIF($B144:$B155,$C48,$AE144:$AE155)/$H$2,0)</f>
        <v>0</v>
      </c>
      <c r="K48" s="236">
        <f t="shared" si="9"/>
        <v>0</v>
      </c>
      <c r="L48" s="237">
        <f t="shared" si="10"/>
        <v>0</v>
      </c>
      <c r="M48" s="238" t="str">
        <f t="shared" si="11"/>
        <v/>
      </c>
      <c r="N48" s="216"/>
      <c r="O48" s="216"/>
      <c r="Q48" s="217"/>
      <c r="W48" s="159"/>
      <c r="X48" s="159"/>
      <c r="Y48" s="218"/>
    </row>
    <row r="49" spans="1:33" ht="24.75" customHeight="1" outlineLevel="1" x14ac:dyDescent="0.25">
      <c r="E49" s="239"/>
      <c r="F49" s="240"/>
      <c r="G49" s="160"/>
      <c r="H49" s="241"/>
      <c r="I49" s="242"/>
      <c r="J49" s="242"/>
      <c r="K49" s="243"/>
      <c r="Q49" s="168"/>
    </row>
    <row r="50" spans="1:33" ht="33.75" x14ac:dyDescent="0.5">
      <c r="B50" s="428" t="str">
        <f>INDEX(languages!B8:C8,1,MATCH('Liesmich Readme'!$A$5,languages!$B$2:$C$2,0))</f>
        <v>2a. Day-equivalents and personnel costs total and EU grant</v>
      </c>
      <c r="C50" s="428"/>
      <c r="D50" s="428"/>
      <c r="E50" s="428"/>
      <c r="F50" s="428"/>
      <c r="G50" s="428"/>
      <c r="H50" s="428"/>
      <c r="I50" s="428"/>
      <c r="J50" s="428"/>
      <c r="K50" s="244"/>
      <c r="O50" s="435" t="str">
        <f>INDEX(languages!B9:C9,1,MATCH('Liesmich Readme'!$A$5,languages!$B$2:$C$2,0))</f>
        <v>2b. Working hours EU grant per Work Package and per month</v>
      </c>
      <c r="P50" s="435"/>
      <c r="Q50" s="435"/>
      <c r="R50" s="435"/>
      <c r="S50" s="435"/>
      <c r="T50" s="435"/>
      <c r="U50" s="435"/>
      <c r="V50" s="435"/>
      <c r="W50" s="435"/>
      <c r="X50" s="435"/>
      <c r="Y50" s="435"/>
      <c r="Z50" s="435"/>
      <c r="AA50" s="435"/>
      <c r="AB50" s="435"/>
      <c r="AC50" s="435"/>
      <c r="AD50" s="435"/>
      <c r="AE50" s="435"/>
      <c r="AF50" s="435"/>
      <c r="AG50" s="435"/>
    </row>
    <row r="51" spans="1:33" x14ac:dyDescent="0.25">
      <c r="A51" s="47"/>
      <c r="E51" s="47"/>
    </row>
    <row r="52" spans="1:33" ht="15.75" customHeight="1" x14ac:dyDescent="0.25">
      <c r="B52" s="245"/>
      <c r="C52" s="245"/>
      <c r="D52" s="245"/>
      <c r="E52" s="436" t="s">
        <v>288</v>
      </c>
      <c r="F52" s="437"/>
      <c r="G52" s="438"/>
      <c r="H52" s="436" t="s">
        <v>292</v>
      </c>
      <c r="I52" s="437"/>
      <c r="J52" s="438"/>
      <c r="P52" s="439" t="s">
        <v>304</v>
      </c>
      <c r="Q52" s="440"/>
      <c r="R52" s="440"/>
      <c r="S52" s="440"/>
      <c r="T52" s="440"/>
      <c r="U52" s="440"/>
      <c r="V52" s="440"/>
      <c r="W52" s="440"/>
      <c r="X52" s="440"/>
      <c r="Y52" s="440"/>
      <c r="Z52" s="440"/>
      <c r="AA52" s="440"/>
      <c r="AB52" s="440"/>
      <c r="AC52" s="440"/>
      <c r="AD52" s="440"/>
      <c r="AE52" s="441"/>
    </row>
    <row r="53" spans="1:33" ht="49.5" customHeight="1" x14ac:dyDescent="0.25">
      <c r="B53" s="246" t="s">
        <v>74</v>
      </c>
      <c r="C53" s="246" t="s">
        <v>22</v>
      </c>
      <c r="D53" s="247" t="s">
        <v>305</v>
      </c>
      <c r="E53" s="248" t="s">
        <v>306</v>
      </c>
      <c r="F53" s="33" t="s">
        <v>307</v>
      </c>
      <c r="G53" s="249" t="s">
        <v>308</v>
      </c>
      <c r="H53" s="250" t="s">
        <v>306</v>
      </c>
      <c r="I53" s="33" t="s">
        <v>307</v>
      </c>
      <c r="J53" s="249" t="s">
        <v>309</v>
      </c>
      <c r="O53" s="33" t="s">
        <v>305</v>
      </c>
      <c r="P53" s="251" t="s">
        <v>310</v>
      </c>
      <c r="Q53" s="251" t="s">
        <v>311</v>
      </c>
      <c r="R53" s="251" t="s">
        <v>312</v>
      </c>
      <c r="S53" s="251" t="s">
        <v>313</v>
      </c>
      <c r="T53" s="251" t="s">
        <v>314</v>
      </c>
      <c r="U53" s="33" t="s">
        <v>315</v>
      </c>
      <c r="V53" s="33" t="s">
        <v>316</v>
      </c>
      <c r="W53" s="33" t="s">
        <v>317</v>
      </c>
      <c r="X53" s="33" t="s">
        <v>318</v>
      </c>
      <c r="Y53" s="33" t="s">
        <v>319</v>
      </c>
      <c r="Z53" s="33" t="s">
        <v>320</v>
      </c>
      <c r="AA53" s="33" t="s">
        <v>321</v>
      </c>
      <c r="AB53" s="33" t="s">
        <v>322</v>
      </c>
      <c r="AC53" s="33" t="s">
        <v>323</v>
      </c>
      <c r="AD53" s="33" t="s">
        <v>324</v>
      </c>
      <c r="AE53" s="251" t="s">
        <v>325</v>
      </c>
      <c r="AG53" s="252"/>
    </row>
    <row r="54" spans="1:33" outlineLevel="1" x14ac:dyDescent="0.25">
      <c r="B54" s="25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3">
        <f>IF(DATE(YEAR('Basic project data'!$C$5),MONTH('Basic project data'!$C$5),1)=D54,1,0)</f>
        <v>0</v>
      </c>
      <c r="D54" s="254">
        <f>IF('Basic project data'!C5=0,0,DATE(YEAR('Basic project data'!$C$5),1,1))</f>
        <v>0</v>
      </c>
      <c r="E54" s="255"/>
      <c r="F54" s="173">
        <f t="shared" ref="F54:F65" si="12">215/12*E54</f>
        <v>0</v>
      </c>
      <c r="G54" s="256"/>
      <c r="H54" s="255"/>
      <c r="I54" s="173">
        <f t="shared" ref="I54:I65" si="13">215/12*H54</f>
        <v>0</v>
      </c>
      <c r="J54" s="257"/>
      <c r="O54" s="254">
        <f t="shared" ref="O54:O111" si="14">D54</f>
        <v>0</v>
      </c>
      <c r="P54" s="258"/>
      <c r="Q54" s="258"/>
      <c r="R54" s="258"/>
      <c r="S54" s="258"/>
      <c r="T54" s="258"/>
      <c r="U54" s="258"/>
      <c r="V54" s="258"/>
      <c r="W54" s="258"/>
      <c r="X54" s="258"/>
      <c r="Y54" s="258"/>
      <c r="Z54" s="258"/>
      <c r="AA54" s="258"/>
      <c r="AB54" s="258"/>
      <c r="AC54" s="258"/>
      <c r="AD54" s="258"/>
      <c r="AE54" s="259">
        <f t="shared" ref="AE54:AE65" si="15">SUM(P54:AD54)</f>
        <v>0</v>
      </c>
      <c r="AF54" s="260"/>
      <c r="AG54" s="252"/>
    </row>
    <row r="55" spans="1:33" outlineLevel="1" x14ac:dyDescent="0.25">
      <c r="B55" s="25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3">
        <f>IF(C54&gt;0,C54+1,IF(DATE(YEAR('Basic project data'!$C$5),MONTH('Basic project data'!$C$5),1)=D55,1,0))</f>
        <v>0</v>
      </c>
      <c r="D55" s="254">
        <f t="shared" ref="D55:D65" si="16">DATE(YEAR(D54),MONTH(D54)+1,DAY(D54))</f>
        <v>31</v>
      </c>
      <c r="E55" s="255"/>
      <c r="F55" s="173">
        <f t="shared" si="12"/>
        <v>0</v>
      </c>
      <c r="G55" s="256"/>
      <c r="H55" s="255"/>
      <c r="I55" s="173">
        <f t="shared" si="13"/>
        <v>0</v>
      </c>
      <c r="J55" s="257"/>
      <c r="O55" s="254">
        <f t="shared" si="14"/>
        <v>31</v>
      </c>
      <c r="P55" s="258"/>
      <c r="Q55" s="258"/>
      <c r="R55" s="258"/>
      <c r="S55" s="258"/>
      <c r="T55" s="258"/>
      <c r="U55" s="258"/>
      <c r="V55" s="258"/>
      <c r="W55" s="258"/>
      <c r="X55" s="258"/>
      <c r="Y55" s="258"/>
      <c r="Z55" s="258"/>
      <c r="AA55" s="258"/>
      <c r="AB55" s="258"/>
      <c r="AC55" s="258"/>
      <c r="AD55" s="258"/>
      <c r="AE55" s="259">
        <f t="shared" si="15"/>
        <v>0</v>
      </c>
      <c r="AF55" s="260"/>
      <c r="AG55" s="252"/>
    </row>
    <row r="56" spans="1:33" outlineLevel="1" x14ac:dyDescent="0.25">
      <c r="B56" s="25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3">
        <f>IF(C55&gt;0,C55+1,IF(DATE(YEAR('Basic project data'!$C$5),MONTH('Basic project data'!$C$5),1)=D56,1,0))</f>
        <v>0</v>
      </c>
      <c r="D56" s="254">
        <f t="shared" si="16"/>
        <v>62</v>
      </c>
      <c r="E56" s="255"/>
      <c r="F56" s="173">
        <f t="shared" si="12"/>
        <v>0</v>
      </c>
      <c r="G56" s="256"/>
      <c r="H56" s="255"/>
      <c r="I56" s="173">
        <f t="shared" si="13"/>
        <v>0</v>
      </c>
      <c r="J56" s="257"/>
      <c r="O56" s="254">
        <f t="shared" si="14"/>
        <v>62</v>
      </c>
      <c r="P56" s="258"/>
      <c r="Q56" s="258"/>
      <c r="R56" s="258"/>
      <c r="S56" s="258"/>
      <c r="T56" s="258"/>
      <c r="U56" s="258"/>
      <c r="V56" s="258"/>
      <c r="W56" s="258"/>
      <c r="X56" s="258"/>
      <c r="Y56" s="258"/>
      <c r="Z56" s="258"/>
      <c r="AA56" s="258"/>
      <c r="AB56" s="258"/>
      <c r="AC56" s="258"/>
      <c r="AD56" s="258"/>
      <c r="AE56" s="259">
        <f t="shared" si="15"/>
        <v>0</v>
      </c>
      <c r="AF56" s="260"/>
      <c r="AG56" s="252"/>
    </row>
    <row r="57" spans="1:33" outlineLevel="1" x14ac:dyDescent="0.25">
      <c r="B57" s="25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3">
        <f>IF(C56&gt;0,C56+1,IF(DATE(YEAR('Basic project data'!$C$5),MONTH('Basic project data'!$C$5),1)=D57,1,0))</f>
        <v>0</v>
      </c>
      <c r="D57" s="254">
        <f t="shared" si="16"/>
        <v>93</v>
      </c>
      <c r="E57" s="255"/>
      <c r="F57" s="173">
        <f t="shared" si="12"/>
        <v>0</v>
      </c>
      <c r="G57" s="256"/>
      <c r="H57" s="255"/>
      <c r="I57" s="173">
        <f t="shared" si="13"/>
        <v>0</v>
      </c>
      <c r="J57" s="257"/>
      <c r="O57" s="254">
        <f t="shared" si="14"/>
        <v>93</v>
      </c>
      <c r="P57" s="258"/>
      <c r="Q57" s="258"/>
      <c r="R57" s="258"/>
      <c r="S57" s="258"/>
      <c r="T57" s="258"/>
      <c r="U57" s="258"/>
      <c r="V57" s="258"/>
      <c r="W57" s="258"/>
      <c r="X57" s="258"/>
      <c r="Y57" s="258"/>
      <c r="Z57" s="258"/>
      <c r="AA57" s="258"/>
      <c r="AB57" s="258"/>
      <c r="AC57" s="258"/>
      <c r="AD57" s="258"/>
      <c r="AE57" s="259">
        <f t="shared" si="15"/>
        <v>0</v>
      </c>
      <c r="AF57" s="261"/>
    </row>
    <row r="58" spans="1:33" outlineLevel="1" x14ac:dyDescent="0.25">
      <c r="B58" s="25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3">
        <f>IF(C57&gt;0,C57+1,IF(DATE(YEAR('Basic project data'!$C$5),MONTH('Basic project data'!$C$5),1)=D58,1,0))</f>
        <v>0</v>
      </c>
      <c r="D58" s="254">
        <f t="shared" si="16"/>
        <v>123</v>
      </c>
      <c r="E58" s="255"/>
      <c r="F58" s="173">
        <f t="shared" si="12"/>
        <v>0</v>
      </c>
      <c r="G58" s="256"/>
      <c r="H58" s="255"/>
      <c r="I58" s="173">
        <f t="shared" si="13"/>
        <v>0</v>
      </c>
      <c r="J58" s="257"/>
      <c r="O58" s="254">
        <f t="shared" si="14"/>
        <v>123</v>
      </c>
      <c r="P58" s="258"/>
      <c r="Q58" s="258"/>
      <c r="R58" s="258"/>
      <c r="S58" s="258"/>
      <c r="T58" s="258"/>
      <c r="U58" s="258"/>
      <c r="V58" s="258"/>
      <c r="W58" s="258"/>
      <c r="X58" s="258"/>
      <c r="Y58" s="258"/>
      <c r="Z58" s="258"/>
      <c r="AA58" s="258"/>
      <c r="AB58" s="258"/>
      <c r="AC58" s="258"/>
      <c r="AD58" s="258"/>
      <c r="AE58" s="259">
        <f t="shared" si="15"/>
        <v>0</v>
      </c>
      <c r="AF58" s="261"/>
      <c r="AG58" s="252"/>
    </row>
    <row r="59" spans="1:33" outlineLevel="1" x14ac:dyDescent="0.25">
      <c r="B59" s="25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
      </c>
      <c r="C59" s="253">
        <f>IF(C58&gt;0,C58+1,IF(DATE(YEAR('Basic project data'!$C$5),MONTH('Basic project data'!$C$5),1)=D59,1,0))</f>
        <v>0</v>
      </c>
      <c r="D59" s="254">
        <f t="shared" si="16"/>
        <v>154</v>
      </c>
      <c r="E59" s="255"/>
      <c r="F59" s="173">
        <f t="shared" si="12"/>
        <v>0</v>
      </c>
      <c r="G59" s="256"/>
      <c r="H59" s="255"/>
      <c r="I59" s="173">
        <f t="shared" si="13"/>
        <v>0</v>
      </c>
      <c r="J59" s="257"/>
      <c r="O59" s="254">
        <f t="shared" si="14"/>
        <v>154</v>
      </c>
      <c r="P59" s="258"/>
      <c r="Q59" s="258"/>
      <c r="R59" s="258"/>
      <c r="S59" s="258"/>
      <c r="T59" s="258"/>
      <c r="U59" s="258"/>
      <c r="V59" s="258"/>
      <c r="W59" s="258"/>
      <c r="X59" s="258"/>
      <c r="Y59" s="258"/>
      <c r="Z59" s="258"/>
      <c r="AA59" s="258"/>
      <c r="AB59" s="258"/>
      <c r="AC59" s="258"/>
      <c r="AD59" s="258"/>
      <c r="AE59" s="259">
        <f t="shared" si="15"/>
        <v>0</v>
      </c>
      <c r="AF59" s="261"/>
      <c r="AG59" s="252"/>
    </row>
    <row r="60" spans="1:33" outlineLevel="1" x14ac:dyDescent="0.25">
      <c r="B60" s="25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
      </c>
      <c r="C60" s="253">
        <f>IF(C59&gt;0,C59+1,IF(DATE(YEAR('Basic project data'!$C$5),MONTH('Basic project data'!$C$5),1)=D60,1,0))</f>
        <v>0</v>
      </c>
      <c r="D60" s="254">
        <f t="shared" si="16"/>
        <v>184</v>
      </c>
      <c r="E60" s="255"/>
      <c r="F60" s="173">
        <f t="shared" si="12"/>
        <v>0</v>
      </c>
      <c r="G60" s="256"/>
      <c r="H60" s="255"/>
      <c r="I60" s="173">
        <f t="shared" si="13"/>
        <v>0</v>
      </c>
      <c r="J60" s="257"/>
      <c r="O60" s="254">
        <f t="shared" si="14"/>
        <v>184</v>
      </c>
      <c r="P60" s="258"/>
      <c r="Q60" s="258"/>
      <c r="R60" s="258"/>
      <c r="S60" s="258"/>
      <c r="T60" s="258"/>
      <c r="U60" s="258"/>
      <c r="V60" s="258"/>
      <c r="W60" s="258"/>
      <c r="X60" s="258"/>
      <c r="Y60" s="258"/>
      <c r="Z60" s="258"/>
      <c r="AA60" s="258"/>
      <c r="AB60" s="258"/>
      <c r="AC60" s="258"/>
      <c r="AD60" s="258"/>
      <c r="AE60" s="259">
        <f t="shared" si="15"/>
        <v>0</v>
      </c>
      <c r="AF60" s="261"/>
      <c r="AG60" s="244"/>
    </row>
    <row r="61" spans="1:33" outlineLevel="1" x14ac:dyDescent="0.25">
      <c r="B61" s="25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
      </c>
      <c r="C61" s="253">
        <f>IF(C60&gt;0,C60+1,IF(DATE(YEAR('Basic project data'!$C$5),MONTH('Basic project data'!$C$5),1)=D61,1,0))</f>
        <v>0</v>
      </c>
      <c r="D61" s="254">
        <f t="shared" si="16"/>
        <v>215</v>
      </c>
      <c r="E61" s="255"/>
      <c r="F61" s="173">
        <f t="shared" si="12"/>
        <v>0</v>
      </c>
      <c r="G61" s="256"/>
      <c r="H61" s="255"/>
      <c r="I61" s="173">
        <f t="shared" si="13"/>
        <v>0</v>
      </c>
      <c r="J61" s="257"/>
      <c r="O61" s="254">
        <f t="shared" si="14"/>
        <v>215</v>
      </c>
      <c r="P61" s="258"/>
      <c r="Q61" s="258"/>
      <c r="R61" s="258"/>
      <c r="S61" s="258"/>
      <c r="T61" s="258"/>
      <c r="U61" s="258"/>
      <c r="V61" s="258"/>
      <c r="W61" s="258"/>
      <c r="X61" s="258"/>
      <c r="Y61" s="258"/>
      <c r="Z61" s="258"/>
      <c r="AA61" s="258"/>
      <c r="AB61" s="258"/>
      <c r="AC61" s="258"/>
      <c r="AD61" s="258"/>
      <c r="AE61" s="259">
        <f t="shared" si="15"/>
        <v>0</v>
      </c>
      <c r="AF61" s="261"/>
      <c r="AG61" s="244"/>
    </row>
    <row r="62" spans="1:33" outlineLevel="1" x14ac:dyDescent="0.25">
      <c r="B62" s="25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3">
        <f>IF(C61&gt;0,C61+1,IF(DATE(YEAR('Basic project data'!$C$5),MONTH('Basic project data'!$C$5),1)=D62,1,0))</f>
        <v>0</v>
      </c>
      <c r="D62" s="254">
        <f t="shared" si="16"/>
        <v>246</v>
      </c>
      <c r="E62" s="255"/>
      <c r="F62" s="173">
        <f t="shared" si="12"/>
        <v>0</v>
      </c>
      <c r="G62" s="256"/>
      <c r="H62" s="255"/>
      <c r="I62" s="173">
        <f t="shared" si="13"/>
        <v>0</v>
      </c>
      <c r="J62" s="257"/>
      <c r="O62" s="254">
        <f t="shared" si="14"/>
        <v>246</v>
      </c>
      <c r="P62" s="258"/>
      <c r="Q62" s="258"/>
      <c r="R62" s="258"/>
      <c r="S62" s="258"/>
      <c r="T62" s="258"/>
      <c r="U62" s="258"/>
      <c r="V62" s="258"/>
      <c r="W62" s="258"/>
      <c r="X62" s="258"/>
      <c r="Y62" s="258"/>
      <c r="Z62" s="258"/>
      <c r="AA62" s="258"/>
      <c r="AB62" s="258"/>
      <c r="AC62" s="258"/>
      <c r="AD62" s="258"/>
      <c r="AE62" s="259">
        <f t="shared" si="15"/>
        <v>0</v>
      </c>
      <c r="AF62" s="261"/>
    </row>
    <row r="63" spans="1:33" outlineLevel="1" x14ac:dyDescent="0.25">
      <c r="B63" s="25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3">
        <f>IF(C62&gt;0,C62+1,IF(DATE(YEAR('Basic project data'!$C$5),MONTH('Basic project data'!$C$5),1)=D63,1,0))</f>
        <v>0</v>
      </c>
      <c r="D63" s="254">
        <f t="shared" si="16"/>
        <v>276</v>
      </c>
      <c r="E63" s="255"/>
      <c r="F63" s="173">
        <f t="shared" si="12"/>
        <v>0</v>
      </c>
      <c r="G63" s="256"/>
      <c r="H63" s="255"/>
      <c r="I63" s="173">
        <f t="shared" si="13"/>
        <v>0</v>
      </c>
      <c r="J63" s="257"/>
      <c r="O63" s="254">
        <f t="shared" si="14"/>
        <v>276</v>
      </c>
      <c r="P63" s="258"/>
      <c r="Q63" s="258"/>
      <c r="R63" s="258"/>
      <c r="S63" s="258"/>
      <c r="T63" s="258"/>
      <c r="U63" s="258"/>
      <c r="V63" s="258"/>
      <c r="W63" s="258"/>
      <c r="X63" s="258"/>
      <c r="Y63" s="258"/>
      <c r="Z63" s="258"/>
      <c r="AA63" s="258"/>
      <c r="AB63" s="258"/>
      <c r="AC63" s="258"/>
      <c r="AD63" s="258"/>
      <c r="AE63" s="259">
        <f t="shared" si="15"/>
        <v>0</v>
      </c>
      <c r="AF63" s="261"/>
      <c r="AG63" s="260"/>
    </row>
    <row r="64" spans="1:33" outlineLevel="1" x14ac:dyDescent="0.25">
      <c r="B64" s="25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3">
        <f>IF(C63&gt;0,C63+1,IF(DATE(YEAR('Basic project data'!$C$5),MONTH('Basic project data'!$C$5),1)=D64,1,0))</f>
        <v>0</v>
      </c>
      <c r="D64" s="254">
        <f t="shared" si="16"/>
        <v>307</v>
      </c>
      <c r="E64" s="255"/>
      <c r="F64" s="173">
        <f t="shared" si="12"/>
        <v>0</v>
      </c>
      <c r="G64" s="256"/>
      <c r="H64" s="255"/>
      <c r="I64" s="173">
        <f t="shared" si="13"/>
        <v>0</v>
      </c>
      <c r="J64" s="257"/>
      <c r="O64" s="254">
        <f t="shared" si="14"/>
        <v>307</v>
      </c>
      <c r="P64" s="258"/>
      <c r="Q64" s="258"/>
      <c r="R64" s="258"/>
      <c r="S64" s="258"/>
      <c r="T64" s="258"/>
      <c r="U64" s="258"/>
      <c r="V64" s="258"/>
      <c r="W64" s="258"/>
      <c r="X64" s="258"/>
      <c r="Y64" s="258"/>
      <c r="Z64" s="258"/>
      <c r="AA64" s="258"/>
      <c r="AB64" s="258"/>
      <c r="AC64" s="258"/>
      <c r="AD64" s="258"/>
      <c r="AE64" s="259">
        <f t="shared" si="15"/>
        <v>0</v>
      </c>
      <c r="AF64" s="261"/>
    </row>
    <row r="65" spans="2:33" outlineLevel="1" x14ac:dyDescent="0.25">
      <c r="B65" s="25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3">
        <f>IF(C64&gt;0,C64+1,IF(DATE(YEAR('Basic project data'!$C$5),MONTH('Basic project data'!$C$5),1)=D65,1,0))</f>
        <v>0</v>
      </c>
      <c r="D65" s="254">
        <f t="shared" si="16"/>
        <v>337</v>
      </c>
      <c r="E65" s="255"/>
      <c r="F65" s="173">
        <f t="shared" si="12"/>
        <v>0</v>
      </c>
      <c r="G65" s="256"/>
      <c r="H65" s="255"/>
      <c r="I65" s="173">
        <f t="shared" si="13"/>
        <v>0</v>
      </c>
      <c r="J65" s="257"/>
      <c r="O65" s="254">
        <f t="shared" si="14"/>
        <v>337</v>
      </c>
      <c r="P65" s="258"/>
      <c r="Q65" s="258"/>
      <c r="R65" s="258"/>
      <c r="S65" s="258"/>
      <c r="T65" s="258"/>
      <c r="U65" s="258"/>
      <c r="V65" s="258"/>
      <c r="W65" s="258"/>
      <c r="X65" s="258"/>
      <c r="Y65" s="258"/>
      <c r="Z65" s="258"/>
      <c r="AA65" s="258"/>
      <c r="AB65" s="258"/>
      <c r="AC65" s="258"/>
      <c r="AD65" s="258"/>
      <c r="AE65" s="259">
        <f t="shared" si="15"/>
        <v>0</v>
      </c>
      <c r="AF65" s="261"/>
    </row>
    <row r="66" spans="2:33" x14ac:dyDescent="0.25">
      <c r="B66" s="262"/>
      <c r="C66" s="263"/>
      <c r="D66" s="264">
        <f>D65</f>
        <v>337</v>
      </c>
      <c r="E66" s="265"/>
      <c r="F66" s="266">
        <f>SUM(F54:F65)</f>
        <v>0</v>
      </c>
      <c r="G66" s="267">
        <f>SUM(G54:G65)</f>
        <v>0</v>
      </c>
      <c r="H66" s="268"/>
      <c r="I66" s="266">
        <f>SUM(I54:I65)</f>
        <v>0</v>
      </c>
      <c r="J66" s="267">
        <f>SUM(J54:J65)</f>
        <v>0</v>
      </c>
      <c r="O66" s="264">
        <f t="shared" si="14"/>
        <v>337</v>
      </c>
      <c r="P66" s="269">
        <f>SUM(P54:P65)</f>
        <v>0</v>
      </c>
      <c r="Q66" s="270">
        <f>SUM(Q54:Q65)</f>
        <v>0</v>
      </c>
      <c r="R66" s="269">
        <f>SUM(R54:R65)</f>
        <v>0</v>
      </c>
      <c r="S66" s="270">
        <f>SUM(S54:S65)</f>
        <v>0</v>
      </c>
      <c r="T66" s="270">
        <f>SUM(T54:T65)</f>
        <v>0</v>
      </c>
      <c r="U66" s="270">
        <f t="shared" ref="U66:AD66" si="17">SUM(U54:U65)</f>
        <v>0</v>
      </c>
      <c r="V66" s="270">
        <f t="shared" si="17"/>
        <v>0</v>
      </c>
      <c r="W66" s="270">
        <f t="shared" si="17"/>
        <v>0</v>
      </c>
      <c r="X66" s="270">
        <f t="shared" si="17"/>
        <v>0</v>
      </c>
      <c r="Y66" s="270">
        <f t="shared" si="17"/>
        <v>0</v>
      </c>
      <c r="Z66" s="270">
        <f t="shared" si="17"/>
        <v>0</v>
      </c>
      <c r="AA66" s="270">
        <f t="shared" si="17"/>
        <v>0</v>
      </c>
      <c r="AB66" s="270">
        <f t="shared" si="17"/>
        <v>0</v>
      </c>
      <c r="AC66" s="270">
        <f t="shared" si="17"/>
        <v>0</v>
      </c>
      <c r="AD66" s="270">
        <f t="shared" si="17"/>
        <v>0</v>
      </c>
      <c r="AE66" s="270">
        <f>SUM(AE54:AE65)</f>
        <v>0</v>
      </c>
      <c r="AF66" s="261"/>
    </row>
    <row r="67" spans="2:33" ht="28.5" customHeight="1" x14ac:dyDescent="0.25">
      <c r="B67" s="19"/>
      <c r="C67" s="19"/>
      <c r="E67" s="260"/>
      <c r="F67" s="260"/>
      <c r="H67" s="260"/>
      <c r="I67" s="260"/>
      <c r="P67" s="269">
        <f t="shared" ref="P67:AE67" si="18">IFERROR(P66/$H$2,0)</f>
        <v>0</v>
      </c>
      <c r="Q67" s="269">
        <f t="shared" si="18"/>
        <v>0</v>
      </c>
      <c r="R67" s="269">
        <f t="shared" si="18"/>
        <v>0</v>
      </c>
      <c r="S67" s="269">
        <f t="shared" si="18"/>
        <v>0</v>
      </c>
      <c r="T67" s="269">
        <f t="shared" si="18"/>
        <v>0</v>
      </c>
      <c r="U67" s="269">
        <f t="shared" si="18"/>
        <v>0</v>
      </c>
      <c r="V67" s="269">
        <f t="shared" si="18"/>
        <v>0</v>
      </c>
      <c r="W67" s="269">
        <f t="shared" si="18"/>
        <v>0</v>
      </c>
      <c r="X67" s="269">
        <f t="shared" si="18"/>
        <v>0</v>
      </c>
      <c r="Y67" s="269">
        <f t="shared" si="18"/>
        <v>0</v>
      </c>
      <c r="Z67" s="269">
        <f t="shared" si="18"/>
        <v>0</v>
      </c>
      <c r="AA67" s="269">
        <f t="shared" si="18"/>
        <v>0</v>
      </c>
      <c r="AB67" s="269">
        <f t="shared" si="18"/>
        <v>0</v>
      </c>
      <c r="AC67" s="269">
        <f t="shared" si="18"/>
        <v>0</v>
      </c>
      <c r="AD67" s="269">
        <f t="shared" si="18"/>
        <v>0</v>
      </c>
      <c r="AE67" s="269">
        <f t="shared" si="18"/>
        <v>0</v>
      </c>
      <c r="AF67" s="271" t="s">
        <v>326</v>
      </c>
    </row>
    <row r="68" spans="2:33" x14ac:dyDescent="0.25">
      <c r="B68" s="19"/>
      <c r="C68" s="19"/>
      <c r="E68" s="260"/>
      <c r="F68" s="260"/>
      <c r="H68" s="260"/>
      <c r="I68" s="260"/>
      <c r="P68" s="272"/>
      <c r="Q68" s="272"/>
      <c r="R68" s="272"/>
      <c r="S68" s="272"/>
      <c r="T68" s="272"/>
      <c r="U68" s="273"/>
      <c r="V68" s="274"/>
      <c r="W68" s="275"/>
      <c r="X68" s="275"/>
      <c r="Y68" s="275"/>
      <c r="Z68" s="275"/>
      <c r="AA68" s="275"/>
      <c r="AB68" s="275"/>
      <c r="AC68" s="275"/>
      <c r="AD68" s="276"/>
      <c r="AE68" s="272"/>
      <c r="AF68" s="277"/>
    </row>
    <row r="69" spans="2:33" outlineLevel="1" x14ac:dyDescent="0.25">
      <c r="B69" s="25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3">
        <f>IF(C65&gt;0,C65+1,IF(DATE(YEAR('Basic project data'!$C$5),MONTH('Basic project data'!$C$5),1)=D69,1,0))</f>
        <v>0</v>
      </c>
      <c r="D69" s="254">
        <f>DATE(YEAR(D65),MONTH(D65)+1,DAY(D65))</f>
        <v>368</v>
      </c>
      <c r="E69" s="278"/>
      <c r="F69" s="279">
        <f t="shared" ref="F69:F80" si="19">215/12*E69</f>
        <v>0</v>
      </c>
      <c r="G69" s="280"/>
      <c r="H69" s="278"/>
      <c r="I69" s="279">
        <f t="shared" ref="I69:I80" si="20">215/12*H69</f>
        <v>0</v>
      </c>
      <c r="J69" s="280"/>
      <c r="O69" s="254">
        <f t="shared" si="14"/>
        <v>368</v>
      </c>
      <c r="P69" s="258"/>
      <c r="Q69" s="258"/>
      <c r="R69" s="258"/>
      <c r="S69" s="258"/>
      <c r="T69" s="258"/>
      <c r="U69" s="258"/>
      <c r="V69" s="258"/>
      <c r="W69" s="258"/>
      <c r="X69" s="258"/>
      <c r="Y69" s="258"/>
      <c r="Z69" s="258"/>
      <c r="AA69" s="258"/>
      <c r="AB69" s="258"/>
      <c r="AC69" s="258"/>
      <c r="AD69" s="258"/>
      <c r="AE69" s="259">
        <f t="shared" ref="AE69:AE80" si="21">SUM(P69:AD69)</f>
        <v>0</v>
      </c>
      <c r="AF69" s="261"/>
      <c r="AG69" s="260"/>
    </row>
    <row r="70" spans="2:33" outlineLevel="1" x14ac:dyDescent="0.25">
      <c r="B70" s="25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3">
        <f>IF(C69&gt;0,C69+1,IF(DATE(YEAR('Basic project data'!$C$5),MONTH('Basic project data'!$C$5),1)=D70,1,0))</f>
        <v>0</v>
      </c>
      <c r="D70" s="254">
        <f t="shared" ref="D70:D80" si="22">DATE(YEAR(D69),MONTH(D69)+1,DAY(D69))</f>
        <v>399</v>
      </c>
      <c r="E70" s="255"/>
      <c r="F70" s="173">
        <f t="shared" si="19"/>
        <v>0</v>
      </c>
      <c r="G70" s="257"/>
      <c r="H70" s="255"/>
      <c r="I70" s="173">
        <f t="shared" si="20"/>
        <v>0</v>
      </c>
      <c r="J70" s="257"/>
      <c r="O70" s="254">
        <f t="shared" si="14"/>
        <v>399</v>
      </c>
      <c r="P70" s="258"/>
      <c r="Q70" s="258"/>
      <c r="R70" s="258"/>
      <c r="S70" s="258"/>
      <c r="T70" s="258"/>
      <c r="U70" s="258"/>
      <c r="V70" s="258"/>
      <c r="W70" s="258"/>
      <c r="X70" s="258"/>
      <c r="Y70" s="258"/>
      <c r="Z70" s="258"/>
      <c r="AA70" s="258"/>
      <c r="AB70" s="258"/>
      <c r="AC70" s="258"/>
      <c r="AD70" s="258"/>
      <c r="AE70" s="259">
        <f t="shared" si="21"/>
        <v>0</v>
      </c>
      <c r="AF70" s="261"/>
    </row>
    <row r="71" spans="2:33" outlineLevel="1" x14ac:dyDescent="0.25">
      <c r="B71" s="25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3">
        <f>IF(C70&gt;0,C70+1,IF(DATE(YEAR('Basic project data'!$C$5),MONTH('Basic project data'!$C$5),1)=D71,1,0))</f>
        <v>0</v>
      </c>
      <c r="D71" s="254">
        <f t="shared" si="22"/>
        <v>427</v>
      </c>
      <c r="E71" s="255"/>
      <c r="F71" s="173">
        <f t="shared" si="19"/>
        <v>0</v>
      </c>
      <c r="G71" s="257"/>
      <c r="H71" s="255"/>
      <c r="I71" s="173">
        <f t="shared" si="20"/>
        <v>0</v>
      </c>
      <c r="J71" s="257"/>
      <c r="O71" s="254">
        <f t="shared" si="14"/>
        <v>427</v>
      </c>
      <c r="P71" s="258"/>
      <c r="Q71" s="258"/>
      <c r="R71" s="258"/>
      <c r="S71" s="258"/>
      <c r="T71" s="258"/>
      <c r="U71" s="258"/>
      <c r="V71" s="258"/>
      <c r="W71" s="258"/>
      <c r="X71" s="258"/>
      <c r="Y71" s="258"/>
      <c r="Z71" s="258"/>
      <c r="AA71" s="258"/>
      <c r="AB71" s="258"/>
      <c r="AC71" s="258"/>
      <c r="AD71" s="258"/>
      <c r="AE71" s="259">
        <f t="shared" si="21"/>
        <v>0</v>
      </c>
      <c r="AF71" s="261"/>
    </row>
    <row r="72" spans="2:33" outlineLevel="1" x14ac:dyDescent="0.25">
      <c r="B72" s="25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3">
        <f>IF(C71&gt;0,C71+1,IF(DATE(YEAR('Basic project data'!$C$5),MONTH('Basic project data'!$C$5),1)=D72,1,0))</f>
        <v>0</v>
      </c>
      <c r="D72" s="254">
        <f t="shared" si="22"/>
        <v>458</v>
      </c>
      <c r="E72" s="255"/>
      <c r="F72" s="173">
        <f t="shared" si="19"/>
        <v>0</v>
      </c>
      <c r="G72" s="257"/>
      <c r="H72" s="255"/>
      <c r="I72" s="173">
        <f t="shared" si="20"/>
        <v>0</v>
      </c>
      <c r="J72" s="257"/>
      <c r="O72" s="254">
        <f t="shared" si="14"/>
        <v>458</v>
      </c>
      <c r="P72" s="258"/>
      <c r="Q72" s="258"/>
      <c r="R72" s="258"/>
      <c r="S72" s="258"/>
      <c r="T72" s="258"/>
      <c r="U72" s="258"/>
      <c r="V72" s="258"/>
      <c r="W72" s="258"/>
      <c r="X72" s="258"/>
      <c r="Y72" s="258"/>
      <c r="Z72" s="258"/>
      <c r="AA72" s="258"/>
      <c r="AB72" s="258"/>
      <c r="AC72" s="258"/>
      <c r="AD72" s="258"/>
      <c r="AE72" s="259">
        <f t="shared" si="21"/>
        <v>0</v>
      </c>
      <c r="AF72" s="261"/>
    </row>
    <row r="73" spans="2:33" outlineLevel="1" x14ac:dyDescent="0.25">
      <c r="B73" s="25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3">
        <f>IF(C72&gt;0,C72+1,IF(DATE(YEAR('Basic project data'!$C$5),MONTH('Basic project data'!$C$5),1)=D73,1,0))</f>
        <v>0</v>
      </c>
      <c r="D73" s="254">
        <f t="shared" si="22"/>
        <v>488</v>
      </c>
      <c r="E73" s="255"/>
      <c r="F73" s="173">
        <f t="shared" si="19"/>
        <v>0</v>
      </c>
      <c r="G73" s="257"/>
      <c r="H73" s="255"/>
      <c r="I73" s="173">
        <f t="shared" si="20"/>
        <v>0</v>
      </c>
      <c r="J73" s="257"/>
      <c r="O73" s="254">
        <f t="shared" si="14"/>
        <v>488</v>
      </c>
      <c r="P73" s="258"/>
      <c r="Q73" s="258"/>
      <c r="R73" s="258"/>
      <c r="S73" s="258"/>
      <c r="T73" s="258"/>
      <c r="U73" s="258"/>
      <c r="V73" s="258"/>
      <c r="W73" s="258"/>
      <c r="X73" s="258"/>
      <c r="Y73" s="258"/>
      <c r="Z73" s="258"/>
      <c r="AA73" s="258"/>
      <c r="AB73" s="258"/>
      <c r="AC73" s="258"/>
      <c r="AD73" s="258"/>
      <c r="AE73" s="259">
        <f t="shared" si="21"/>
        <v>0</v>
      </c>
      <c r="AF73" s="261"/>
    </row>
    <row r="74" spans="2:33" outlineLevel="1" x14ac:dyDescent="0.25">
      <c r="B74" s="25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
      </c>
      <c r="C74" s="253">
        <f>IF(C73&gt;0,C73+1,IF(DATE(YEAR('Basic project data'!$C$5),MONTH('Basic project data'!$C$5),1)=D74,1,0))</f>
        <v>0</v>
      </c>
      <c r="D74" s="254">
        <f t="shared" si="22"/>
        <v>519</v>
      </c>
      <c r="E74" s="255"/>
      <c r="F74" s="173">
        <f t="shared" si="19"/>
        <v>0</v>
      </c>
      <c r="G74" s="257"/>
      <c r="H74" s="255"/>
      <c r="I74" s="173">
        <f t="shared" si="20"/>
        <v>0</v>
      </c>
      <c r="J74" s="257"/>
      <c r="O74" s="254">
        <f t="shared" si="14"/>
        <v>519</v>
      </c>
      <c r="P74" s="258"/>
      <c r="Q74" s="258"/>
      <c r="R74" s="258"/>
      <c r="S74" s="258"/>
      <c r="T74" s="258"/>
      <c r="U74" s="258"/>
      <c r="V74" s="258"/>
      <c r="W74" s="258"/>
      <c r="X74" s="258"/>
      <c r="Y74" s="258"/>
      <c r="Z74" s="258"/>
      <c r="AA74" s="258"/>
      <c r="AB74" s="258"/>
      <c r="AC74" s="258"/>
      <c r="AD74" s="258"/>
      <c r="AE74" s="259">
        <f t="shared" si="21"/>
        <v>0</v>
      </c>
      <c r="AF74" s="261"/>
    </row>
    <row r="75" spans="2:33" outlineLevel="1" x14ac:dyDescent="0.25">
      <c r="B75" s="25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
      </c>
      <c r="C75" s="253">
        <f>IF(C74&gt;0,C74+1,IF(DATE(YEAR('Basic project data'!$C$5),MONTH('Basic project data'!$C$5),1)=D75,1,0))</f>
        <v>0</v>
      </c>
      <c r="D75" s="254">
        <f t="shared" si="22"/>
        <v>549</v>
      </c>
      <c r="E75" s="255"/>
      <c r="F75" s="173">
        <f t="shared" si="19"/>
        <v>0</v>
      </c>
      <c r="G75" s="257"/>
      <c r="H75" s="255"/>
      <c r="I75" s="173">
        <f t="shared" si="20"/>
        <v>0</v>
      </c>
      <c r="J75" s="257"/>
      <c r="O75" s="254">
        <f t="shared" si="14"/>
        <v>549</v>
      </c>
      <c r="P75" s="258"/>
      <c r="Q75" s="258"/>
      <c r="R75" s="258"/>
      <c r="S75" s="258"/>
      <c r="T75" s="258"/>
      <c r="U75" s="258"/>
      <c r="V75" s="258"/>
      <c r="W75" s="258"/>
      <c r="X75" s="258"/>
      <c r="Y75" s="258"/>
      <c r="Z75" s="258"/>
      <c r="AA75" s="258"/>
      <c r="AB75" s="258"/>
      <c r="AC75" s="258"/>
      <c r="AD75" s="258"/>
      <c r="AE75" s="259">
        <f t="shared" si="21"/>
        <v>0</v>
      </c>
      <c r="AF75" s="261"/>
    </row>
    <row r="76" spans="2:33" outlineLevel="1" x14ac:dyDescent="0.25">
      <c r="B76" s="25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
      </c>
      <c r="C76" s="253">
        <f>IF(C75&gt;0,C75+1,IF(DATE(YEAR('Basic project data'!$C$5),MONTH('Basic project data'!$C$5),1)=D76,1,0))</f>
        <v>0</v>
      </c>
      <c r="D76" s="254">
        <f t="shared" si="22"/>
        <v>580</v>
      </c>
      <c r="E76" s="255"/>
      <c r="F76" s="173">
        <f t="shared" si="19"/>
        <v>0</v>
      </c>
      <c r="G76" s="257"/>
      <c r="H76" s="255"/>
      <c r="I76" s="173">
        <f t="shared" si="20"/>
        <v>0</v>
      </c>
      <c r="J76" s="257"/>
      <c r="O76" s="254">
        <f t="shared" si="14"/>
        <v>580</v>
      </c>
      <c r="P76" s="258"/>
      <c r="Q76" s="258"/>
      <c r="R76" s="258"/>
      <c r="S76" s="258"/>
      <c r="T76" s="258"/>
      <c r="U76" s="258"/>
      <c r="V76" s="258"/>
      <c r="W76" s="258"/>
      <c r="X76" s="258"/>
      <c r="Y76" s="258"/>
      <c r="Z76" s="258"/>
      <c r="AA76" s="258"/>
      <c r="AB76" s="258"/>
      <c r="AC76" s="258"/>
      <c r="AD76" s="258"/>
      <c r="AE76" s="259">
        <f t="shared" si="21"/>
        <v>0</v>
      </c>
      <c r="AF76" s="261"/>
    </row>
    <row r="77" spans="2:33" outlineLevel="1" x14ac:dyDescent="0.25">
      <c r="B77" s="25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3">
        <f>IF(C76&gt;0,C76+1,IF(DATE(YEAR('Basic project data'!$C$5),MONTH('Basic project data'!$C$5),1)=D77,1,0))</f>
        <v>0</v>
      </c>
      <c r="D77" s="254">
        <f t="shared" si="22"/>
        <v>611</v>
      </c>
      <c r="E77" s="255"/>
      <c r="F77" s="173">
        <f t="shared" si="19"/>
        <v>0</v>
      </c>
      <c r="G77" s="257"/>
      <c r="H77" s="255"/>
      <c r="I77" s="173">
        <f t="shared" si="20"/>
        <v>0</v>
      </c>
      <c r="J77" s="257"/>
      <c r="O77" s="254">
        <f t="shared" si="14"/>
        <v>611</v>
      </c>
      <c r="P77" s="258"/>
      <c r="Q77" s="258"/>
      <c r="R77" s="258"/>
      <c r="S77" s="258"/>
      <c r="T77" s="258"/>
      <c r="U77" s="258"/>
      <c r="V77" s="258"/>
      <c r="W77" s="258"/>
      <c r="X77" s="258"/>
      <c r="Y77" s="258"/>
      <c r="Z77" s="258"/>
      <c r="AA77" s="258"/>
      <c r="AB77" s="258"/>
      <c r="AC77" s="258"/>
      <c r="AD77" s="258"/>
      <c r="AE77" s="259">
        <f t="shared" si="21"/>
        <v>0</v>
      </c>
      <c r="AF77" s="261"/>
    </row>
    <row r="78" spans="2:33" outlineLevel="1" x14ac:dyDescent="0.25">
      <c r="B78" s="25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3">
        <f>IF(C77&gt;0,C77+1,IF(DATE(YEAR('Basic project data'!$C$5),MONTH('Basic project data'!$C$5),1)=D78,1,0))</f>
        <v>0</v>
      </c>
      <c r="D78" s="254">
        <f t="shared" si="22"/>
        <v>641</v>
      </c>
      <c r="E78" s="255"/>
      <c r="F78" s="173">
        <f t="shared" si="19"/>
        <v>0</v>
      </c>
      <c r="G78" s="257"/>
      <c r="H78" s="255"/>
      <c r="I78" s="173">
        <f t="shared" si="20"/>
        <v>0</v>
      </c>
      <c r="J78" s="257"/>
      <c r="O78" s="254">
        <f t="shared" si="14"/>
        <v>641</v>
      </c>
      <c r="P78" s="258"/>
      <c r="Q78" s="258"/>
      <c r="R78" s="258"/>
      <c r="S78" s="258"/>
      <c r="T78" s="258"/>
      <c r="U78" s="258"/>
      <c r="V78" s="258"/>
      <c r="W78" s="258"/>
      <c r="X78" s="258"/>
      <c r="Y78" s="258"/>
      <c r="Z78" s="258"/>
      <c r="AA78" s="258"/>
      <c r="AB78" s="258"/>
      <c r="AC78" s="258"/>
      <c r="AD78" s="258"/>
      <c r="AE78" s="259">
        <f t="shared" si="21"/>
        <v>0</v>
      </c>
      <c r="AF78" s="261"/>
    </row>
    <row r="79" spans="2:33" outlineLevel="1" x14ac:dyDescent="0.25">
      <c r="B79" s="25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3">
        <f>IF(C78&gt;0,C78+1,IF(DATE(YEAR('Basic project data'!$C$5),MONTH('Basic project data'!$C$5),1)=D79,1,0))</f>
        <v>0</v>
      </c>
      <c r="D79" s="254">
        <f t="shared" si="22"/>
        <v>672</v>
      </c>
      <c r="E79" s="255"/>
      <c r="F79" s="173">
        <f t="shared" si="19"/>
        <v>0</v>
      </c>
      <c r="G79" s="257"/>
      <c r="H79" s="255"/>
      <c r="I79" s="173">
        <f t="shared" si="20"/>
        <v>0</v>
      </c>
      <c r="J79" s="257"/>
      <c r="O79" s="254">
        <f t="shared" si="14"/>
        <v>672</v>
      </c>
      <c r="P79" s="258"/>
      <c r="Q79" s="258"/>
      <c r="R79" s="258"/>
      <c r="S79" s="258"/>
      <c r="T79" s="258"/>
      <c r="U79" s="258"/>
      <c r="V79" s="258"/>
      <c r="W79" s="258"/>
      <c r="X79" s="258"/>
      <c r="Y79" s="258"/>
      <c r="Z79" s="258"/>
      <c r="AA79" s="258"/>
      <c r="AB79" s="258"/>
      <c r="AC79" s="258"/>
      <c r="AD79" s="258"/>
      <c r="AE79" s="259">
        <f t="shared" si="21"/>
        <v>0</v>
      </c>
      <c r="AF79" s="261"/>
    </row>
    <row r="80" spans="2:33" outlineLevel="1" x14ac:dyDescent="0.25">
      <c r="B80" s="25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3">
        <f>IF(C79&gt;0,C79+1,IF(DATE(YEAR('Basic project data'!$C$5),MONTH('Basic project data'!$C$5),1)=D80,1,0))</f>
        <v>0</v>
      </c>
      <c r="D80" s="254">
        <f t="shared" si="22"/>
        <v>702</v>
      </c>
      <c r="E80" s="255"/>
      <c r="F80" s="173">
        <f t="shared" si="19"/>
        <v>0</v>
      </c>
      <c r="G80" s="257"/>
      <c r="H80" s="255"/>
      <c r="I80" s="173">
        <f t="shared" si="20"/>
        <v>0</v>
      </c>
      <c r="J80" s="257"/>
      <c r="O80" s="254">
        <f t="shared" si="14"/>
        <v>702</v>
      </c>
      <c r="P80" s="258"/>
      <c r="Q80" s="258"/>
      <c r="R80" s="258"/>
      <c r="S80" s="258"/>
      <c r="T80" s="258"/>
      <c r="U80" s="258"/>
      <c r="V80" s="258"/>
      <c r="W80" s="258"/>
      <c r="X80" s="258"/>
      <c r="Y80" s="258"/>
      <c r="Z80" s="258"/>
      <c r="AA80" s="258"/>
      <c r="AB80" s="258"/>
      <c r="AC80" s="258"/>
      <c r="AD80" s="258"/>
      <c r="AE80" s="259">
        <f t="shared" si="21"/>
        <v>0</v>
      </c>
      <c r="AF80" s="261"/>
    </row>
    <row r="81" spans="2:32" x14ac:dyDescent="0.25">
      <c r="B81" s="262"/>
      <c r="C81" s="263"/>
      <c r="D81" s="264">
        <f>D80</f>
        <v>702</v>
      </c>
      <c r="E81" s="265"/>
      <c r="F81" s="266">
        <f>SUM(F69:F80)</f>
        <v>0</v>
      </c>
      <c r="G81" s="267">
        <f>SUM(G69:G80)</f>
        <v>0</v>
      </c>
      <c r="H81" s="281"/>
      <c r="I81" s="266">
        <f>SUM(I69:I80)</f>
        <v>0</v>
      </c>
      <c r="J81" s="267">
        <f>SUM(J69:J80)</f>
        <v>0</v>
      </c>
      <c r="O81" s="264">
        <f t="shared" si="14"/>
        <v>702</v>
      </c>
      <c r="P81" s="270">
        <f>SUM(P69:P80)</f>
        <v>0</v>
      </c>
      <c r="Q81" s="270">
        <f>SUM(Q69:Q80)</f>
        <v>0</v>
      </c>
      <c r="R81" s="270">
        <f>SUM(R69:R80)</f>
        <v>0</v>
      </c>
      <c r="S81" s="270">
        <f>SUM(S69:S80)</f>
        <v>0</v>
      </c>
      <c r="T81" s="270">
        <f>SUM(T69:T80)</f>
        <v>0</v>
      </c>
      <c r="U81" s="270">
        <f t="shared" ref="U81:AD81" si="23">SUM(U69:U80)</f>
        <v>0</v>
      </c>
      <c r="V81" s="270">
        <f t="shared" si="23"/>
        <v>0</v>
      </c>
      <c r="W81" s="270">
        <f t="shared" si="23"/>
        <v>0</v>
      </c>
      <c r="X81" s="270">
        <f t="shared" si="23"/>
        <v>0</v>
      </c>
      <c r="Y81" s="270">
        <f t="shared" si="23"/>
        <v>0</v>
      </c>
      <c r="Z81" s="270">
        <f t="shared" si="23"/>
        <v>0</v>
      </c>
      <c r="AA81" s="270">
        <f t="shared" si="23"/>
        <v>0</v>
      </c>
      <c r="AB81" s="270">
        <f t="shared" si="23"/>
        <v>0</v>
      </c>
      <c r="AC81" s="270">
        <f t="shared" si="23"/>
        <v>0</v>
      </c>
      <c r="AD81" s="270">
        <f t="shared" si="23"/>
        <v>0</v>
      </c>
      <c r="AE81" s="270">
        <f>SUM(AE69:AE80)</f>
        <v>0</v>
      </c>
      <c r="AF81" s="261"/>
    </row>
    <row r="82" spans="2:32" ht="28.5" customHeight="1" x14ac:dyDescent="0.25">
      <c r="B82" s="19"/>
      <c r="C82" s="19"/>
      <c r="E82" s="260"/>
      <c r="F82" s="260"/>
      <c r="H82" s="260"/>
      <c r="I82" s="260"/>
      <c r="P82" s="269">
        <f t="shared" ref="P82:AE82" si="24">IFERROR(P81/$H$2,0)</f>
        <v>0</v>
      </c>
      <c r="Q82" s="269">
        <f t="shared" si="24"/>
        <v>0</v>
      </c>
      <c r="R82" s="269">
        <f t="shared" si="24"/>
        <v>0</v>
      </c>
      <c r="S82" s="269">
        <f t="shared" si="24"/>
        <v>0</v>
      </c>
      <c r="T82" s="269">
        <f t="shared" si="24"/>
        <v>0</v>
      </c>
      <c r="U82" s="269">
        <f t="shared" si="24"/>
        <v>0</v>
      </c>
      <c r="V82" s="269">
        <f t="shared" si="24"/>
        <v>0</v>
      </c>
      <c r="W82" s="269">
        <f t="shared" si="24"/>
        <v>0</v>
      </c>
      <c r="X82" s="269">
        <f t="shared" si="24"/>
        <v>0</v>
      </c>
      <c r="Y82" s="269">
        <f t="shared" si="24"/>
        <v>0</v>
      </c>
      <c r="Z82" s="269">
        <f t="shared" si="24"/>
        <v>0</v>
      </c>
      <c r="AA82" s="269">
        <f t="shared" si="24"/>
        <v>0</v>
      </c>
      <c r="AB82" s="269">
        <f t="shared" si="24"/>
        <v>0</v>
      </c>
      <c r="AC82" s="269">
        <f t="shared" si="24"/>
        <v>0</v>
      </c>
      <c r="AD82" s="269">
        <f t="shared" si="24"/>
        <v>0</v>
      </c>
      <c r="AE82" s="269">
        <f t="shared" si="24"/>
        <v>0</v>
      </c>
      <c r="AF82" s="271" t="s">
        <v>326</v>
      </c>
    </row>
    <row r="83" spans="2:32" x14ac:dyDescent="0.25">
      <c r="B83" s="19"/>
      <c r="C83" s="19"/>
      <c r="E83" s="260"/>
      <c r="F83" s="260"/>
      <c r="H83" s="260"/>
      <c r="I83" s="260"/>
      <c r="P83" s="272"/>
      <c r="Q83" s="272"/>
      <c r="R83" s="272"/>
      <c r="S83" s="272"/>
      <c r="T83" s="272"/>
      <c r="U83" s="273"/>
      <c r="V83" s="274"/>
      <c r="W83" s="275"/>
      <c r="X83" s="275"/>
      <c r="Y83" s="275"/>
      <c r="Z83" s="275"/>
      <c r="AA83" s="275"/>
      <c r="AB83" s="275"/>
      <c r="AC83" s="275"/>
      <c r="AD83" s="276"/>
      <c r="AE83" s="272"/>
      <c r="AF83" s="277"/>
    </row>
    <row r="84" spans="2:32" outlineLevel="1" x14ac:dyDescent="0.25">
      <c r="B84" s="25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3">
        <f>IF(C80&gt;0,C80+1,IF(DATE(YEAR('Basic project data'!$C$5),MONTH('Basic project data'!$C$5),1)=D84,1,0))</f>
        <v>0</v>
      </c>
      <c r="D84" s="254">
        <f>DATE(YEAR(D80),MONTH(D80)+1,DAY(D80))</f>
        <v>733</v>
      </c>
      <c r="E84" s="278"/>
      <c r="F84" s="279">
        <f t="shared" ref="F84:F95" si="25">215/12*E84</f>
        <v>0</v>
      </c>
      <c r="G84" s="280"/>
      <c r="H84" s="278"/>
      <c r="I84" s="279">
        <f t="shared" ref="I84:I95" si="26">215/12*H84</f>
        <v>0</v>
      </c>
      <c r="J84" s="280"/>
      <c r="O84" s="254">
        <f t="shared" si="14"/>
        <v>733</v>
      </c>
      <c r="P84" s="258"/>
      <c r="Q84" s="258"/>
      <c r="R84" s="258"/>
      <c r="S84" s="258"/>
      <c r="T84" s="258"/>
      <c r="U84" s="258"/>
      <c r="V84" s="258"/>
      <c r="W84" s="258"/>
      <c r="X84" s="258"/>
      <c r="Y84" s="258"/>
      <c r="Z84" s="258"/>
      <c r="AA84" s="258"/>
      <c r="AB84" s="258"/>
      <c r="AC84" s="258"/>
      <c r="AD84" s="258"/>
      <c r="AE84" s="259">
        <f t="shared" ref="AE84:AE95" si="27">SUM(P84:AD84)</f>
        <v>0</v>
      </c>
      <c r="AF84" s="261"/>
    </row>
    <row r="85" spans="2:32" outlineLevel="1" x14ac:dyDescent="0.25">
      <c r="B85" s="25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3">
        <f>IF(C84&gt;0,C84+1,IF(DATE(YEAR('Basic project data'!$C$5),MONTH('Basic project data'!$C$5),1)=D85,1,0))</f>
        <v>0</v>
      </c>
      <c r="D85" s="254">
        <f t="shared" ref="D85:D95" si="28">DATE(YEAR(D84),MONTH(D84)+1,DAY(D84))</f>
        <v>764</v>
      </c>
      <c r="E85" s="255"/>
      <c r="F85" s="173">
        <f t="shared" si="25"/>
        <v>0</v>
      </c>
      <c r="G85" s="257"/>
      <c r="H85" s="255"/>
      <c r="I85" s="173">
        <f t="shared" si="26"/>
        <v>0</v>
      </c>
      <c r="J85" s="257"/>
      <c r="O85" s="254">
        <f t="shared" si="14"/>
        <v>764</v>
      </c>
      <c r="P85" s="258"/>
      <c r="Q85" s="258"/>
      <c r="R85" s="258"/>
      <c r="S85" s="258"/>
      <c r="T85" s="258"/>
      <c r="U85" s="258"/>
      <c r="V85" s="258"/>
      <c r="W85" s="258"/>
      <c r="X85" s="258"/>
      <c r="Y85" s="258"/>
      <c r="Z85" s="258"/>
      <c r="AA85" s="258"/>
      <c r="AB85" s="258"/>
      <c r="AC85" s="258"/>
      <c r="AD85" s="258"/>
      <c r="AE85" s="259">
        <f t="shared" si="27"/>
        <v>0</v>
      </c>
      <c r="AF85" s="261"/>
    </row>
    <row r="86" spans="2:32" outlineLevel="1" x14ac:dyDescent="0.25">
      <c r="B86" s="25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3">
        <f>IF(C85&gt;0,C85+1,IF(DATE(YEAR('Basic project data'!$C$5),MONTH('Basic project data'!$C$5),1)=D86,1,0))</f>
        <v>0</v>
      </c>
      <c r="D86" s="254">
        <f t="shared" si="28"/>
        <v>792</v>
      </c>
      <c r="E86" s="255"/>
      <c r="F86" s="173">
        <f t="shared" si="25"/>
        <v>0</v>
      </c>
      <c r="G86" s="257"/>
      <c r="H86" s="255"/>
      <c r="I86" s="173">
        <f t="shared" si="26"/>
        <v>0</v>
      </c>
      <c r="J86" s="257"/>
      <c r="O86" s="254">
        <f t="shared" si="14"/>
        <v>792</v>
      </c>
      <c r="P86" s="258"/>
      <c r="Q86" s="258"/>
      <c r="R86" s="258"/>
      <c r="S86" s="258"/>
      <c r="T86" s="258"/>
      <c r="U86" s="258"/>
      <c r="V86" s="258"/>
      <c r="W86" s="258"/>
      <c r="X86" s="258"/>
      <c r="Y86" s="258"/>
      <c r="Z86" s="258"/>
      <c r="AA86" s="258"/>
      <c r="AB86" s="258"/>
      <c r="AC86" s="258"/>
      <c r="AD86" s="258"/>
      <c r="AE86" s="259">
        <f t="shared" si="27"/>
        <v>0</v>
      </c>
      <c r="AF86" s="261"/>
    </row>
    <row r="87" spans="2:32" outlineLevel="1" x14ac:dyDescent="0.25">
      <c r="B87" s="25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3">
        <f>IF(C86&gt;0,C86+1,IF(DATE(YEAR('Basic project data'!$C$5),MONTH('Basic project data'!$C$5),1)=D87,1,0))</f>
        <v>0</v>
      </c>
      <c r="D87" s="254">
        <f t="shared" si="28"/>
        <v>823</v>
      </c>
      <c r="E87" s="255"/>
      <c r="F87" s="173">
        <f t="shared" si="25"/>
        <v>0</v>
      </c>
      <c r="G87" s="257"/>
      <c r="H87" s="255"/>
      <c r="I87" s="173">
        <f t="shared" si="26"/>
        <v>0</v>
      </c>
      <c r="J87" s="257"/>
      <c r="O87" s="254">
        <f t="shared" si="14"/>
        <v>823</v>
      </c>
      <c r="P87" s="258"/>
      <c r="Q87" s="258"/>
      <c r="R87" s="258"/>
      <c r="S87" s="258"/>
      <c r="T87" s="258"/>
      <c r="U87" s="258"/>
      <c r="V87" s="258"/>
      <c r="W87" s="258"/>
      <c r="X87" s="258"/>
      <c r="Y87" s="258"/>
      <c r="Z87" s="258"/>
      <c r="AA87" s="258"/>
      <c r="AB87" s="258"/>
      <c r="AC87" s="258"/>
      <c r="AD87" s="258"/>
      <c r="AE87" s="259">
        <f t="shared" si="27"/>
        <v>0</v>
      </c>
      <c r="AF87" s="261"/>
    </row>
    <row r="88" spans="2:32" outlineLevel="1" x14ac:dyDescent="0.25">
      <c r="B88" s="25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3">
        <f>IF(C87&gt;0,C87+1,IF(DATE(YEAR('Basic project data'!$C$5),MONTH('Basic project data'!$C$5),1)=D88,1,0))</f>
        <v>0</v>
      </c>
      <c r="D88" s="254">
        <f t="shared" si="28"/>
        <v>853</v>
      </c>
      <c r="E88" s="255"/>
      <c r="F88" s="173">
        <f t="shared" si="25"/>
        <v>0</v>
      </c>
      <c r="G88" s="257"/>
      <c r="H88" s="255"/>
      <c r="I88" s="173">
        <f t="shared" si="26"/>
        <v>0</v>
      </c>
      <c r="J88" s="257"/>
      <c r="O88" s="254">
        <f t="shared" si="14"/>
        <v>853</v>
      </c>
      <c r="P88" s="258"/>
      <c r="Q88" s="258"/>
      <c r="R88" s="258"/>
      <c r="S88" s="258"/>
      <c r="T88" s="258"/>
      <c r="U88" s="258"/>
      <c r="V88" s="258"/>
      <c r="W88" s="258"/>
      <c r="X88" s="258"/>
      <c r="Y88" s="258"/>
      <c r="Z88" s="258"/>
      <c r="AA88" s="258"/>
      <c r="AB88" s="258"/>
      <c r="AC88" s="258"/>
      <c r="AD88" s="258"/>
      <c r="AE88" s="259">
        <f t="shared" si="27"/>
        <v>0</v>
      </c>
      <c r="AF88" s="261"/>
    </row>
    <row r="89" spans="2:32" outlineLevel="1" x14ac:dyDescent="0.25">
      <c r="B89" s="25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
      </c>
      <c r="C89" s="253">
        <f>IF(C88&gt;0,C88+1,IF(DATE(YEAR('Basic project data'!$C$5),MONTH('Basic project data'!$C$5),1)=D89,1,0))</f>
        <v>0</v>
      </c>
      <c r="D89" s="254">
        <f t="shared" si="28"/>
        <v>884</v>
      </c>
      <c r="E89" s="255"/>
      <c r="F89" s="173">
        <f t="shared" si="25"/>
        <v>0</v>
      </c>
      <c r="G89" s="257"/>
      <c r="H89" s="255"/>
      <c r="I89" s="173">
        <f t="shared" si="26"/>
        <v>0</v>
      </c>
      <c r="J89" s="257"/>
      <c r="O89" s="254">
        <f t="shared" si="14"/>
        <v>884</v>
      </c>
      <c r="P89" s="258"/>
      <c r="Q89" s="258"/>
      <c r="R89" s="258"/>
      <c r="S89" s="258"/>
      <c r="T89" s="258"/>
      <c r="U89" s="258"/>
      <c r="V89" s="258"/>
      <c r="W89" s="258"/>
      <c r="X89" s="258"/>
      <c r="Y89" s="258"/>
      <c r="Z89" s="258"/>
      <c r="AA89" s="258"/>
      <c r="AB89" s="258"/>
      <c r="AC89" s="258"/>
      <c r="AD89" s="258"/>
      <c r="AE89" s="259">
        <f t="shared" si="27"/>
        <v>0</v>
      </c>
      <c r="AF89" s="261"/>
    </row>
    <row r="90" spans="2:32" outlineLevel="1" x14ac:dyDescent="0.25">
      <c r="B90" s="25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
      </c>
      <c r="C90" s="253">
        <f>IF(C89&gt;0,C89+1,IF(DATE(YEAR('Basic project data'!$C$5),MONTH('Basic project data'!$C$5),1)=D90,1,0))</f>
        <v>0</v>
      </c>
      <c r="D90" s="254">
        <f t="shared" si="28"/>
        <v>914</v>
      </c>
      <c r="E90" s="255"/>
      <c r="F90" s="173">
        <f t="shared" si="25"/>
        <v>0</v>
      </c>
      <c r="G90" s="257"/>
      <c r="H90" s="255"/>
      <c r="I90" s="173">
        <f t="shared" si="26"/>
        <v>0</v>
      </c>
      <c r="J90" s="257"/>
      <c r="O90" s="254">
        <f t="shared" si="14"/>
        <v>914</v>
      </c>
      <c r="P90" s="258"/>
      <c r="Q90" s="258"/>
      <c r="R90" s="258"/>
      <c r="S90" s="258"/>
      <c r="T90" s="258"/>
      <c r="U90" s="258"/>
      <c r="V90" s="258"/>
      <c r="W90" s="258"/>
      <c r="X90" s="258"/>
      <c r="Y90" s="258"/>
      <c r="Z90" s="258"/>
      <c r="AA90" s="258"/>
      <c r="AB90" s="258"/>
      <c r="AC90" s="258"/>
      <c r="AD90" s="258"/>
      <c r="AE90" s="259">
        <f t="shared" si="27"/>
        <v>0</v>
      </c>
      <c r="AF90" s="261"/>
    </row>
    <row r="91" spans="2:32" outlineLevel="1" x14ac:dyDescent="0.25">
      <c r="B91" s="25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
      </c>
      <c r="C91" s="253">
        <f>IF(C90&gt;0,C90+1,IF(DATE(YEAR('Basic project data'!$C$5),MONTH('Basic project data'!$C$5),1)=D91,1,0))</f>
        <v>0</v>
      </c>
      <c r="D91" s="254">
        <f t="shared" si="28"/>
        <v>945</v>
      </c>
      <c r="E91" s="255"/>
      <c r="F91" s="173">
        <f t="shared" si="25"/>
        <v>0</v>
      </c>
      <c r="G91" s="257"/>
      <c r="H91" s="255"/>
      <c r="I91" s="173">
        <f t="shared" si="26"/>
        <v>0</v>
      </c>
      <c r="J91" s="257"/>
      <c r="O91" s="254">
        <f t="shared" si="14"/>
        <v>945</v>
      </c>
      <c r="P91" s="258"/>
      <c r="Q91" s="258"/>
      <c r="R91" s="258"/>
      <c r="S91" s="258"/>
      <c r="T91" s="258"/>
      <c r="U91" s="258"/>
      <c r="V91" s="258"/>
      <c r="W91" s="258"/>
      <c r="X91" s="258"/>
      <c r="Y91" s="258"/>
      <c r="Z91" s="258"/>
      <c r="AA91" s="258"/>
      <c r="AB91" s="258"/>
      <c r="AC91" s="258"/>
      <c r="AD91" s="258"/>
      <c r="AE91" s="259">
        <f t="shared" si="27"/>
        <v>0</v>
      </c>
      <c r="AF91" s="261"/>
    </row>
    <row r="92" spans="2:32" outlineLevel="1" x14ac:dyDescent="0.25">
      <c r="B92" s="25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3">
        <f>IF(C91&gt;0,C91+1,IF(DATE(YEAR('Basic project data'!$C$5),MONTH('Basic project data'!$C$5),1)=D92,1,0))</f>
        <v>0</v>
      </c>
      <c r="D92" s="254">
        <f t="shared" si="28"/>
        <v>976</v>
      </c>
      <c r="E92" s="255"/>
      <c r="F92" s="173">
        <f t="shared" si="25"/>
        <v>0</v>
      </c>
      <c r="G92" s="257"/>
      <c r="H92" s="255"/>
      <c r="I92" s="173">
        <f t="shared" si="26"/>
        <v>0</v>
      </c>
      <c r="J92" s="257"/>
      <c r="O92" s="254">
        <f t="shared" si="14"/>
        <v>976</v>
      </c>
      <c r="P92" s="258"/>
      <c r="Q92" s="258"/>
      <c r="R92" s="258"/>
      <c r="S92" s="258"/>
      <c r="T92" s="258"/>
      <c r="U92" s="258"/>
      <c r="V92" s="258"/>
      <c r="W92" s="258"/>
      <c r="X92" s="258"/>
      <c r="Y92" s="258"/>
      <c r="Z92" s="258"/>
      <c r="AA92" s="258"/>
      <c r="AB92" s="258"/>
      <c r="AC92" s="258"/>
      <c r="AD92" s="258"/>
      <c r="AE92" s="259">
        <f t="shared" si="27"/>
        <v>0</v>
      </c>
      <c r="AF92" s="261"/>
    </row>
    <row r="93" spans="2:32" outlineLevel="1" x14ac:dyDescent="0.25">
      <c r="B93" s="25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3">
        <f>IF(C92&gt;0,C92+1,IF(DATE(YEAR('Basic project data'!$C$5),MONTH('Basic project data'!$C$5),1)=D93,1,0))</f>
        <v>0</v>
      </c>
      <c r="D93" s="254">
        <f t="shared" si="28"/>
        <v>1006</v>
      </c>
      <c r="E93" s="255"/>
      <c r="F93" s="173">
        <f t="shared" si="25"/>
        <v>0</v>
      </c>
      <c r="G93" s="257"/>
      <c r="H93" s="255"/>
      <c r="I93" s="173">
        <f t="shared" si="26"/>
        <v>0</v>
      </c>
      <c r="J93" s="257"/>
      <c r="O93" s="254">
        <f t="shared" si="14"/>
        <v>1006</v>
      </c>
      <c r="P93" s="258"/>
      <c r="Q93" s="258"/>
      <c r="R93" s="258"/>
      <c r="S93" s="258"/>
      <c r="T93" s="258"/>
      <c r="U93" s="258"/>
      <c r="V93" s="258"/>
      <c r="W93" s="258"/>
      <c r="X93" s="258"/>
      <c r="Y93" s="258"/>
      <c r="Z93" s="258"/>
      <c r="AA93" s="258"/>
      <c r="AB93" s="258"/>
      <c r="AC93" s="258"/>
      <c r="AD93" s="258"/>
      <c r="AE93" s="259">
        <f t="shared" si="27"/>
        <v>0</v>
      </c>
      <c r="AF93" s="261"/>
    </row>
    <row r="94" spans="2:32" outlineLevel="1" x14ac:dyDescent="0.25">
      <c r="B94" s="25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3">
        <f>IF(C93&gt;0,C93+1,IF(DATE(YEAR('Basic project data'!$C$5),MONTH('Basic project data'!$C$5),1)=D94,1,0))</f>
        <v>0</v>
      </c>
      <c r="D94" s="254">
        <f t="shared" si="28"/>
        <v>1037</v>
      </c>
      <c r="E94" s="255"/>
      <c r="F94" s="173">
        <f t="shared" si="25"/>
        <v>0</v>
      </c>
      <c r="G94" s="257"/>
      <c r="H94" s="255"/>
      <c r="I94" s="173">
        <f t="shared" si="26"/>
        <v>0</v>
      </c>
      <c r="J94" s="257"/>
      <c r="O94" s="254">
        <f t="shared" si="14"/>
        <v>1037</v>
      </c>
      <c r="P94" s="258"/>
      <c r="Q94" s="258"/>
      <c r="R94" s="258"/>
      <c r="S94" s="258"/>
      <c r="T94" s="258"/>
      <c r="U94" s="258"/>
      <c r="V94" s="258"/>
      <c r="W94" s="258"/>
      <c r="X94" s="258"/>
      <c r="Y94" s="258"/>
      <c r="Z94" s="258"/>
      <c r="AA94" s="258"/>
      <c r="AB94" s="258"/>
      <c r="AC94" s="258"/>
      <c r="AD94" s="258"/>
      <c r="AE94" s="259">
        <f t="shared" si="27"/>
        <v>0</v>
      </c>
      <c r="AF94" s="261"/>
    </row>
    <row r="95" spans="2:32" outlineLevel="1" x14ac:dyDescent="0.25">
      <c r="B95" s="25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3">
        <f>IF(C94&gt;0,C94+1,IF(DATE(YEAR('Basic project data'!$C$5),MONTH('Basic project data'!$C$5),1)=D95,1,0))</f>
        <v>0</v>
      </c>
      <c r="D95" s="254">
        <f t="shared" si="28"/>
        <v>1067</v>
      </c>
      <c r="E95" s="255"/>
      <c r="F95" s="173">
        <f t="shared" si="25"/>
        <v>0</v>
      </c>
      <c r="G95" s="257"/>
      <c r="H95" s="255"/>
      <c r="I95" s="173">
        <f t="shared" si="26"/>
        <v>0</v>
      </c>
      <c r="J95" s="257"/>
      <c r="O95" s="254">
        <f t="shared" si="14"/>
        <v>1067</v>
      </c>
      <c r="P95" s="258"/>
      <c r="Q95" s="258"/>
      <c r="R95" s="258"/>
      <c r="S95" s="258"/>
      <c r="T95" s="258"/>
      <c r="U95" s="258"/>
      <c r="V95" s="258"/>
      <c r="W95" s="258"/>
      <c r="X95" s="258"/>
      <c r="Y95" s="258"/>
      <c r="Z95" s="258"/>
      <c r="AA95" s="258"/>
      <c r="AB95" s="258"/>
      <c r="AC95" s="258"/>
      <c r="AD95" s="258"/>
      <c r="AE95" s="259">
        <f t="shared" si="27"/>
        <v>0</v>
      </c>
      <c r="AF95" s="261"/>
    </row>
    <row r="96" spans="2:32" x14ac:dyDescent="0.25">
      <c r="B96" s="262"/>
      <c r="C96" s="263"/>
      <c r="D96" s="264">
        <f>D95</f>
        <v>1067</v>
      </c>
      <c r="E96" s="265"/>
      <c r="F96" s="266">
        <f>SUM(F84:F95)</f>
        <v>0</v>
      </c>
      <c r="G96" s="267">
        <f>SUM(G84:G95)</f>
        <v>0</v>
      </c>
      <c r="H96" s="281"/>
      <c r="I96" s="266">
        <f>SUM(I84:I95)</f>
        <v>0</v>
      </c>
      <c r="J96" s="267">
        <f>SUM(J84:J95)</f>
        <v>0</v>
      </c>
      <c r="O96" s="264">
        <f t="shared" si="14"/>
        <v>1067</v>
      </c>
      <c r="P96" s="270">
        <f>SUM(P84:P95)</f>
        <v>0</v>
      </c>
      <c r="Q96" s="270">
        <f>SUM(Q84:Q95)</f>
        <v>0</v>
      </c>
      <c r="R96" s="270">
        <f>SUM(R84:R95)</f>
        <v>0</v>
      </c>
      <c r="S96" s="270">
        <f>SUM(S84:S95)</f>
        <v>0</v>
      </c>
      <c r="T96" s="270">
        <f>SUM(T84:T95)</f>
        <v>0</v>
      </c>
      <c r="U96" s="270">
        <f t="shared" ref="U96:AD96" si="29">SUM(U84:U95)</f>
        <v>0</v>
      </c>
      <c r="V96" s="270">
        <f t="shared" si="29"/>
        <v>0</v>
      </c>
      <c r="W96" s="270">
        <f t="shared" si="29"/>
        <v>0</v>
      </c>
      <c r="X96" s="270">
        <f t="shared" si="29"/>
        <v>0</v>
      </c>
      <c r="Y96" s="270">
        <f t="shared" si="29"/>
        <v>0</v>
      </c>
      <c r="Z96" s="270">
        <f t="shared" si="29"/>
        <v>0</v>
      </c>
      <c r="AA96" s="270">
        <f t="shared" si="29"/>
        <v>0</v>
      </c>
      <c r="AB96" s="270">
        <f t="shared" si="29"/>
        <v>0</v>
      </c>
      <c r="AC96" s="270">
        <f t="shared" si="29"/>
        <v>0</v>
      </c>
      <c r="AD96" s="270">
        <f t="shared" si="29"/>
        <v>0</v>
      </c>
      <c r="AE96" s="270">
        <f>SUM(AE84:AE95)</f>
        <v>0</v>
      </c>
      <c r="AF96" s="261"/>
    </row>
    <row r="97" spans="2:32" ht="28.5" customHeight="1" x14ac:dyDescent="0.25">
      <c r="B97" s="19"/>
      <c r="C97" s="19"/>
      <c r="E97" s="260"/>
      <c r="F97" s="260"/>
      <c r="H97" s="260"/>
      <c r="I97" s="260"/>
      <c r="P97" s="269">
        <f t="shared" ref="P97:AE97" si="30">IFERROR(P96/$H$2,0)</f>
        <v>0</v>
      </c>
      <c r="Q97" s="269">
        <f t="shared" si="30"/>
        <v>0</v>
      </c>
      <c r="R97" s="269">
        <f t="shared" si="30"/>
        <v>0</v>
      </c>
      <c r="S97" s="269">
        <f t="shared" si="30"/>
        <v>0</v>
      </c>
      <c r="T97" s="269">
        <f t="shared" si="30"/>
        <v>0</v>
      </c>
      <c r="U97" s="269">
        <f t="shared" si="30"/>
        <v>0</v>
      </c>
      <c r="V97" s="269">
        <f t="shared" si="30"/>
        <v>0</v>
      </c>
      <c r="W97" s="269">
        <f t="shared" si="30"/>
        <v>0</v>
      </c>
      <c r="X97" s="269">
        <f t="shared" si="30"/>
        <v>0</v>
      </c>
      <c r="Y97" s="269">
        <f t="shared" si="30"/>
        <v>0</v>
      </c>
      <c r="Z97" s="269">
        <f t="shared" si="30"/>
        <v>0</v>
      </c>
      <c r="AA97" s="269">
        <f t="shared" si="30"/>
        <v>0</v>
      </c>
      <c r="AB97" s="269">
        <f t="shared" si="30"/>
        <v>0</v>
      </c>
      <c r="AC97" s="269">
        <f t="shared" si="30"/>
        <v>0</v>
      </c>
      <c r="AD97" s="269">
        <f t="shared" si="30"/>
        <v>0</v>
      </c>
      <c r="AE97" s="269">
        <f t="shared" si="30"/>
        <v>0</v>
      </c>
      <c r="AF97" s="271" t="s">
        <v>326</v>
      </c>
    </row>
    <row r="98" spans="2:32" x14ac:dyDescent="0.25">
      <c r="B98" s="19"/>
      <c r="C98" s="19"/>
      <c r="E98" s="260"/>
      <c r="F98" s="260"/>
      <c r="H98" s="260"/>
      <c r="I98" s="260"/>
      <c r="P98" s="272"/>
      <c r="Q98" s="272"/>
      <c r="R98" s="272"/>
      <c r="S98" s="272"/>
      <c r="T98" s="272"/>
      <c r="U98" s="273"/>
      <c r="V98" s="274"/>
      <c r="W98" s="275"/>
      <c r="X98" s="275"/>
      <c r="Y98" s="275"/>
      <c r="Z98" s="275"/>
      <c r="AA98" s="275"/>
      <c r="AB98" s="275"/>
      <c r="AC98" s="275"/>
      <c r="AD98" s="276"/>
      <c r="AE98" s="272"/>
      <c r="AF98" s="277"/>
    </row>
    <row r="99" spans="2:32" outlineLevel="1" x14ac:dyDescent="0.25">
      <c r="B99" s="25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3">
        <f>IF(C95&gt;0,C95+1,IF(DATE(YEAR('Basic project data'!$C$5),MONTH('Basic project data'!$C$5),1)=D99,1,0))</f>
        <v>0</v>
      </c>
      <c r="D99" s="254">
        <f>DATE(YEAR(D95),MONTH(D95)+1,DAY(D95))</f>
        <v>1098</v>
      </c>
      <c r="E99" s="278"/>
      <c r="F99" s="279">
        <f t="shared" ref="F99:F110" si="31">215/12*E99</f>
        <v>0</v>
      </c>
      <c r="G99" s="280"/>
      <c r="H99" s="278"/>
      <c r="I99" s="279">
        <f t="shared" ref="I99:I110" si="32">215/12*H99</f>
        <v>0</v>
      </c>
      <c r="J99" s="280"/>
      <c r="O99" s="254">
        <f t="shared" si="14"/>
        <v>1098</v>
      </c>
      <c r="P99" s="258"/>
      <c r="Q99" s="258"/>
      <c r="R99" s="258"/>
      <c r="S99" s="258"/>
      <c r="T99" s="258"/>
      <c r="U99" s="258"/>
      <c r="V99" s="258"/>
      <c r="W99" s="258"/>
      <c r="X99" s="258"/>
      <c r="Y99" s="258"/>
      <c r="Z99" s="258"/>
      <c r="AA99" s="258"/>
      <c r="AB99" s="258"/>
      <c r="AC99" s="258"/>
      <c r="AD99" s="258"/>
      <c r="AE99" s="259">
        <f t="shared" ref="AE99:AE110" si="33">SUM(P99:AD99)</f>
        <v>0</v>
      </c>
      <c r="AF99" s="261"/>
    </row>
    <row r="100" spans="2:32" outlineLevel="1" x14ac:dyDescent="0.25">
      <c r="B100" s="25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3">
        <f>IF(C99&gt;0,C99+1,IF(DATE(YEAR('Basic project data'!$C$5),MONTH('Basic project data'!$C$5),1)=D100,1,0))</f>
        <v>0</v>
      </c>
      <c r="D100" s="254">
        <f t="shared" ref="D100:D110" si="34">DATE(YEAR(D99),MONTH(D99)+1,DAY(D99))</f>
        <v>1129</v>
      </c>
      <c r="E100" s="255"/>
      <c r="F100" s="173">
        <f t="shared" si="31"/>
        <v>0</v>
      </c>
      <c r="G100" s="257"/>
      <c r="H100" s="255"/>
      <c r="I100" s="173">
        <f t="shared" si="32"/>
        <v>0</v>
      </c>
      <c r="J100" s="257"/>
      <c r="O100" s="254">
        <f t="shared" si="14"/>
        <v>1129</v>
      </c>
      <c r="P100" s="258"/>
      <c r="Q100" s="258"/>
      <c r="R100" s="258"/>
      <c r="S100" s="258"/>
      <c r="T100" s="258"/>
      <c r="U100" s="258"/>
      <c r="V100" s="258"/>
      <c r="W100" s="258"/>
      <c r="X100" s="258"/>
      <c r="Y100" s="258"/>
      <c r="Z100" s="258"/>
      <c r="AA100" s="258"/>
      <c r="AB100" s="258"/>
      <c r="AC100" s="258"/>
      <c r="AD100" s="258"/>
      <c r="AE100" s="259">
        <f t="shared" si="33"/>
        <v>0</v>
      </c>
      <c r="AF100" s="261"/>
    </row>
    <row r="101" spans="2:32" outlineLevel="1" x14ac:dyDescent="0.25">
      <c r="B101" s="25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3">
        <f>IF(C100&gt;0,C100+1,IF(DATE(YEAR('Basic project data'!$C$5),MONTH('Basic project data'!$C$5),1)=D101,1,0))</f>
        <v>0</v>
      </c>
      <c r="D101" s="254">
        <f t="shared" si="34"/>
        <v>1157</v>
      </c>
      <c r="E101" s="255"/>
      <c r="F101" s="173">
        <f t="shared" si="31"/>
        <v>0</v>
      </c>
      <c r="G101" s="257"/>
      <c r="H101" s="255"/>
      <c r="I101" s="173">
        <f t="shared" si="32"/>
        <v>0</v>
      </c>
      <c r="J101" s="257"/>
      <c r="O101" s="254">
        <f t="shared" si="14"/>
        <v>1157</v>
      </c>
      <c r="P101" s="258"/>
      <c r="Q101" s="258"/>
      <c r="R101" s="258"/>
      <c r="S101" s="258"/>
      <c r="T101" s="258"/>
      <c r="U101" s="258"/>
      <c r="V101" s="258"/>
      <c r="W101" s="258"/>
      <c r="X101" s="258"/>
      <c r="Y101" s="258"/>
      <c r="Z101" s="258"/>
      <c r="AA101" s="258"/>
      <c r="AB101" s="258"/>
      <c r="AC101" s="258"/>
      <c r="AD101" s="258"/>
      <c r="AE101" s="259">
        <f t="shared" si="33"/>
        <v>0</v>
      </c>
      <c r="AF101" s="261"/>
    </row>
    <row r="102" spans="2:32" outlineLevel="1" x14ac:dyDescent="0.25">
      <c r="B102" s="25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3">
        <f>IF(C101&gt;0,C101+1,IF(DATE(YEAR('Basic project data'!$C$5),MONTH('Basic project data'!$C$5),1)=D102,1,0))</f>
        <v>0</v>
      </c>
      <c r="D102" s="254">
        <f t="shared" si="34"/>
        <v>1188</v>
      </c>
      <c r="E102" s="255"/>
      <c r="F102" s="173">
        <f t="shared" si="31"/>
        <v>0</v>
      </c>
      <c r="G102" s="257"/>
      <c r="H102" s="255"/>
      <c r="I102" s="173">
        <f t="shared" si="32"/>
        <v>0</v>
      </c>
      <c r="J102" s="257"/>
      <c r="O102" s="254">
        <f t="shared" si="14"/>
        <v>1188</v>
      </c>
      <c r="P102" s="258"/>
      <c r="Q102" s="258"/>
      <c r="R102" s="258"/>
      <c r="S102" s="258"/>
      <c r="T102" s="258"/>
      <c r="U102" s="258"/>
      <c r="V102" s="258"/>
      <c r="W102" s="258"/>
      <c r="X102" s="258"/>
      <c r="Y102" s="258"/>
      <c r="Z102" s="258"/>
      <c r="AA102" s="258"/>
      <c r="AB102" s="258"/>
      <c r="AC102" s="258"/>
      <c r="AD102" s="258"/>
      <c r="AE102" s="259">
        <f t="shared" si="33"/>
        <v>0</v>
      </c>
      <c r="AF102" s="261"/>
    </row>
    <row r="103" spans="2:32" outlineLevel="1" x14ac:dyDescent="0.25">
      <c r="B103" s="25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3">
        <f>IF(C102&gt;0,C102+1,IF(DATE(YEAR('Basic project data'!$C$5),MONTH('Basic project data'!$C$5),1)=D103,1,0))</f>
        <v>0</v>
      </c>
      <c r="D103" s="254">
        <f t="shared" si="34"/>
        <v>1218</v>
      </c>
      <c r="E103" s="255"/>
      <c r="F103" s="173">
        <f t="shared" si="31"/>
        <v>0</v>
      </c>
      <c r="G103" s="257"/>
      <c r="H103" s="255"/>
      <c r="I103" s="173">
        <f t="shared" si="32"/>
        <v>0</v>
      </c>
      <c r="J103" s="257"/>
      <c r="O103" s="254">
        <f t="shared" si="14"/>
        <v>1218</v>
      </c>
      <c r="P103" s="258"/>
      <c r="Q103" s="258"/>
      <c r="R103" s="258"/>
      <c r="S103" s="258"/>
      <c r="T103" s="258"/>
      <c r="U103" s="258"/>
      <c r="V103" s="258"/>
      <c r="W103" s="258"/>
      <c r="X103" s="258"/>
      <c r="Y103" s="258"/>
      <c r="Z103" s="258"/>
      <c r="AA103" s="258"/>
      <c r="AB103" s="258"/>
      <c r="AC103" s="258"/>
      <c r="AD103" s="258"/>
      <c r="AE103" s="259">
        <f t="shared" si="33"/>
        <v>0</v>
      </c>
      <c r="AF103" s="261"/>
    </row>
    <row r="104" spans="2:32" outlineLevel="1" x14ac:dyDescent="0.25">
      <c r="B104" s="25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53">
        <f>IF(C103&gt;0,C103+1,IF(DATE(YEAR('Basic project data'!$C$5),MONTH('Basic project data'!$C$5),1)=D104,1,0))</f>
        <v>0</v>
      </c>
      <c r="D104" s="254">
        <f t="shared" si="34"/>
        <v>1249</v>
      </c>
      <c r="E104" s="255"/>
      <c r="F104" s="173">
        <f t="shared" si="31"/>
        <v>0</v>
      </c>
      <c r="G104" s="257"/>
      <c r="H104" s="255"/>
      <c r="I104" s="173">
        <f t="shared" si="32"/>
        <v>0</v>
      </c>
      <c r="J104" s="257"/>
      <c r="O104" s="254">
        <f t="shared" si="14"/>
        <v>1249</v>
      </c>
      <c r="P104" s="258"/>
      <c r="Q104" s="258"/>
      <c r="R104" s="258"/>
      <c r="S104" s="258"/>
      <c r="T104" s="258"/>
      <c r="U104" s="258"/>
      <c r="V104" s="258"/>
      <c r="W104" s="258"/>
      <c r="X104" s="258"/>
      <c r="Y104" s="258"/>
      <c r="Z104" s="258"/>
      <c r="AA104" s="258"/>
      <c r="AB104" s="258"/>
      <c r="AC104" s="258"/>
      <c r="AD104" s="258"/>
      <c r="AE104" s="259">
        <f t="shared" si="33"/>
        <v>0</v>
      </c>
      <c r="AF104" s="261"/>
    </row>
    <row r="105" spans="2:32" outlineLevel="1" x14ac:dyDescent="0.25">
      <c r="B105" s="25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53">
        <f>IF(C104&gt;0,C104+1,IF(DATE(YEAR('Basic project data'!$C$5),MONTH('Basic project data'!$C$5),1)=D105,1,0))</f>
        <v>0</v>
      </c>
      <c r="D105" s="254">
        <f t="shared" si="34"/>
        <v>1279</v>
      </c>
      <c r="E105" s="255"/>
      <c r="F105" s="173">
        <f t="shared" si="31"/>
        <v>0</v>
      </c>
      <c r="G105" s="257"/>
      <c r="H105" s="255"/>
      <c r="I105" s="173">
        <f t="shared" si="32"/>
        <v>0</v>
      </c>
      <c r="J105" s="257"/>
      <c r="O105" s="254">
        <f t="shared" si="14"/>
        <v>1279</v>
      </c>
      <c r="P105" s="258"/>
      <c r="Q105" s="258"/>
      <c r="R105" s="258"/>
      <c r="S105" s="258"/>
      <c r="T105" s="258"/>
      <c r="U105" s="258"/>
      <c r="V105" s="258"/>
      <c r="W105" s="258"/>
      <c r="X105" s="258"/>
      <c r="Y105" s="258"/>
      <c r="Z105" s="258"/>
      <c r="AA105" s="258"/>
      <c r="AB105" s="258"/>
      <c r="AC105" s="258"/>
      <c r="AD105" s="258"/>
      <c r="AE105" s="259">
        <f t="shared" si="33"/>
        <v>0</v>
      </c>
      <c r="AF105" s="261"/>
    </row>
    <row r="106" spans="2:32" outlineLevel="1" x14ac:dyDescent="0.25">
      <c r="B106" s="25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53">
        <f>IF(C105&gt;0,C105+1,IF(DATE(YEAR('Basic project data'!$C$5),MONTH('Basic project data'!$C$5),1)=D106,1,0))</f>
        <v>0</v>
      </c>
      <c r="D106" s="254">
        <f t="shared" si="34"/>
        <v>1310</v>
      </c>
      <c r="E106" s="255"/>
      <c r="F106" s="173">
        <f t="shared" si="31"/>
        <v>0</v>
      </c>
      <c r="G106" s="257"/>
      <c r="H106" s="255"/>
      <c r="I106" s="173">
        <f t="shared" si="32"/>
        <v>0</v>
      </c>
      <c r="J106" s="257"/>
      <c r="O106" s="254">
        <f t="shared" si="14"/>
        <v>1310</v>
      </c>
      <c r="P106" s="258"/>
      <c r="Q106" s="258"/>
      <c r="R106" s="258"/>
      <c r="S106" s="258"/>
      <c r="T106" s="258"/>
      <c r="U106" s="258"/>
      <c r="V106" s="258"/>
      <c r="W106" s="258"/>
      <c r="X106" s="258"/>
      <c r="Y106" s="258"/>
      <c r="Z106" s="258"/>
      <c r="AA106" s="258"/>
      <c r="AB106" s="258"/>
      <c r="AC106" s="258"/>
      <c r="AD106" s="258"/>
      <c r="AE106" s="259">
        <f t="shared" si="33"/>
        <v>0</v>
      </c>
      <c r="AF106" s="261"/>
    </row>
    <row r="107" spans="2:32" outlineLevel="1" x14ac:dyDescent="0.25">
      <c r="B107" s="25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3">
        <f>IF(C106&gt;0,C106+1,IF(DATE(YEAR('Basic project data'!$C$5),MONTH('Basic project data'!$C$5),1)=D107,1,0))</f>
        <v>0</v>
      </c>
      <c r="D107" s="254">
        <f t="shared" si="34"/>
        <v>1341</v>
      </c>
      <c r="E107" s="255"/>
      <c r="F107" s="173">
        <f t="shared" si="31"/>
        <v>0</v>
      </c>
      <c r="G107" s="257"/>
      <c r="H107" s="255"/>
      <c r="I107" s="173">
        <f t="shared" si="32"/>
        <v>0</v>
      </c>
      <c r="J107" s="257"/>
      <c r="O107" s="254">
        <f t="shared" si="14"/>
        <v>1341</v>
      </c>
      <c r="P107" s="258"/>
      <c r="Q107" s="258"/>
      <c r="R107" s="258"/>
      <c r="S107" s="258"/>
      <c r="T107" s="258"/>
      <c r="U107" s="258"/>
      <c r="V107" s="258"/>
      <c r="W107" s="258"/>
      <c r="X107" s="258"/>
      <c r="Y107" s="258"/>
      <c r="Z107" s="258"/>
      <c r="AA107" s="258"/>
      <c r="AB107" s="258"/>
      <c r="AC107" s="258"/>
      <c r="AD107" s="258"/>
      <c r="AE107" s="259">
        <f t="shared" si="33"/>
        <v>0</v>
      </c>
      <c r="AF107" s="261"/>
    </row>
    <row r="108" spans="2:32" outlineLevel="1" x14ac:dyDescent="0.25">
      <c r="B108" s="25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3">
        <f>IF(C107&gt;0,C107+1,IF(DATE(YEAR('Basic project data'!$C$5),MONTH('Basic project data'!$C$5),1)=D108,1,0))</f>
        <v>0</v>
      </c>
      <c r="D108" s="254">
        <f t="shared" si="34"/>
        <v>1371</v>
      </c>
      <c r="E108" s="255"/>
      <c r="F108" s="173">
        <f t="shared" si="31"/>
        <v>0</v>
      </c>
      <c r="G108" s="257"/>
      <c r="H108" s="255"/>
      <c r="I108" s="173">
        <f t="shared" si="32"/>
        <v>0</v>
      </c>
      <c r="J108" s="257"/>
      <c r="O108" s="254">
        <f t="shared" si="14"/>
        <v>1371</v>
      </c>
      <c r="P108" s="258"/>
      <c r="Q108" s="258"/>
      <c r="R108" s="258"/>
      <c r="S108" s="258"/>
      <c r="T108" s="258"/>
      <c r="U108" s="258"/>
      <c r="V108" s="258"/>
      <c r="W108" s="258"/>
      <c r="X108" s="258"/>
      <c r="Y108" s="258"/>
      <c r="Z108" s="258"/>
      <c r="AA108" s="258"/>
      <c r="AB108" s="258"/>
      <c r="AC108" s="258"/>
      <c r="AD108" s="258"/>
      <c r="AE108" s="259">
        <f t="shared" si="33"/>
        <v>0</v>
      </c>
      <c r="AF108" s="261"/>
    </row>
    <row r="109" spans="2:32" outlineLevel="1" x14ac:dyDescent="0.25">
      <c r="B109" s="25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3">
        <f>IF(C108&gt;0,C108+1,IF(DATE(YEAR('Basic project data'!$C$5),MONTH('Basic project data'!$C$5),1)=D109,1,0))</f>
        <v>0</v>
      </c>
      <c r="D109" s="254">
        <f t="shared" si="34"/>
        <v>1402</v>
      </c>
      <c r="E109" s="255"/>
      <c r="F109" s="173">
        <f t="shared" si="31"/>
        <v>0</v>
      </c>
      <c r="G109" s="257"/>
      <c r="H109" s="255"/>
      <c r="I109" s="173">
        <f t="shared" si="32"/>
        <v>0</v>
      </c>
      <c r="J109" s="257"/>
      <c r="O109" s="254">
        <f t="shared" si="14"/>
        <v>1402</v>
      </c>
      <c r="P109" s="258"/>
      <c r="Q109" s="258"/>
      <c r="R109" s="258"/>
      <c r="S109" s="258"/>
      <c r="T109" s="258"/>
      <c r="U109" s="258"/>
      <c r="V109" s="258"/>
      <c r="W109" s="258"/>
      <c r="X109" s="258"/>
      <c r="Y109" s="258"/>
      <c r="Z109" s="258"/>
      <c r="AA109" s="258"/>
      <c r="AB109" s="258"/>
      <c r="AC109" s="258"/>
      <c r="AD109" s="258"/>
      <c r="AE109" s="259">
        <f t="shared" si="33"/>
        <v>0</v>
      </c>
      <c r="AF109" s="261"/>
    </row>
    <row r="110" spans="2:32" outlineLevel="1" x14ac:dyDescent="0.25">
      <c r="B110" s="25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3">
        <f>IF(C109&gt;0,C109+1,IF(DATE(YEAR('Basic project data'!$C$5),MONTH('Basic project data'!$C$5),1)=D110,1,0))</f>
        <v>0</v>
      </c>
      <c r="D110" s="254">
        <f t="shared" si="34"/>
        <v>1432</v>
      </c>
      <c r="E110" s="255"/>
      <c r="F110" s="173">
        <f t="shared" si="31"/>
        <v>0</v>
      </c>
      <c r="G110" s="257"/>
      <c r="H110" s="255"/>
      <c r="I110" s="173">
        <f t="shared" si="32"/>
        <v>0</v>
      </c>
      <c r="J110" s="257"/>
      <c r="O110" s="254">
        <f t="shared" si="14"/>
        <v>1432</v>
      </c>
      <c r="P110" s="258"/>
      <c r="Q110" s="258"/>
      <c r="R110" s="258"/>
      <c r="S110" s="258"/>
      <c r="T110" s="258"/>
      <c r="U110" s="258"/>
      <c r="V110" s="258"/>
      <c r="W110" s="258"/>
      <c r="X110" s="258"/>
      <c r="Y110" s="258"/>
      <c r="Z110" s="258"/>
      <c r="AA110" s="258"/>
      <c r="AB110" s="258"/>
      <c r="AC110" s="258"/>
      <c r="AD110" s="258"/>
      <c r="AE110" s="259">
        <f t="shared" si="33"/>
        <v>0</v>
      </c>
      <c r="AF110" s="261"/>
    </row>
    <row r="111" spans="2:32" x14ac:dyDescent="0.25">
      <c r="B111" s="262"/>
      <c r="C111" s="263"/>
      <c r="D111" s="264">
        <f>D110</f>
        <v>1432</v>
      </c>
      <c r="E111" s="265"/>
      <c r="F111" s="266">
        <f>SUM(F99:F110)</f>
        <v>0</v>
      </c>
      <c r="G111" s="267">
        <f>SUM(G99:G110)</f>
        <v>0</v>
      </c>
      <c r="H111" s="268"/>
      <c r="I111" s="266">
        <f>SUM(I99:I110)</f>
        <v>0</v>
      </c>
      <c r="J111" s="267">
        <f>SUM(J99:J110)</f>
        <v>0</v>
      </c>
      <c r="O111" s="264">
        <f t="shared" si="14"/>
        <v>1432</v>
      </c>
      <c r="P111" s="270">
        <f>SUM(P99:P110)</f>
        <v>0</v>
      </c>
      <c r="Q111" s="270">
        <f>SUM(Q99:Q110)</f>
        <v>0</v>
      </c>
      <c r="R111" s="270">
        <f>SUM(R99:R110)</f>
        <v>0</v>
      </c>
      <c r="S111" s="270">
        <f>SUM(S99:S110)</f>
        <v>0</v>
      </c>
      <c r="T111" s="270">
        <f>SUM(T99:T110)</f>
        <v>0</v>
      </c>
      <c r="U111" s="270">
        <f t="shared" ref="U111:AD111" si="35">SUM(U99:U110)</f>
        <v>0</v>
      </c>
      <c r="V111" s="270">
        <f t="shared" si="35"/>
        <v>0</v>
      </c>
      <c r="W111" s="270">
        <f t="shared" si="35"/>
        <v>0</v>
      </c>
      <c r="X111" s="270">
        <f t="shared" si="35"/>
        <v>0</v>
      </c>
      <c r="Y111" s="270">
        <f t="shared" si="35"/>
        <v>0</v>
      </c>
      <c r="Z111" s="270">
        <f t="shared" si="35"/>
        <v>0</v>
      </c>
      <c r="AA111" s="270">
        <f t="shared" si="35"/>
        <v>0</v>
      </c>
      <c r="AB111" s="270">
        <f t="shared" si="35"/>
        <v>0</v>
      </c>
      <c r="AC111" s="270">
        <f t="shared" si="35"/>
        <v>0</v>
      </c>
      <c r="AD111" s="270">
        <f t="shared" si="35"/>
        <v>0</v>
      </c>
      <c r="AE111" s="270">
        <f>SUM(AE99:AE110)</f>
        <v>0</v>
      </c>
      <c r="AF111" s="261"/>
    </row>
    <row r="112" spans="2:32" ht="28.5" customHeight="1" x14ac:dyDescent="0.25">
      <c r="B112" s="19"/>
      <c r="C112" s="19"/>
      <c r="E112" s="260"/>
      <c r="F112" s="260"/>
      <c r="H112" s="260"/>
      <c r="I112" s="260"/>
      <c r="P112" s="269">
        <f t="shared" ref="P112:AE112" si="36">IFERROR(P111/$H$2,0)</f>
        <v>0</v>
      </c>
      <c r="Q112" s="269">
        <f t="shared" si="36"/>
        <v>0</v>
      </c>
      <c r="R112" s="269">
        <f t="shared" si="36"/>
        <v>0</v>
      </c>
      <c r="S112" s="269">
        <f t="shared" si="36"/>
        <v>0</v>
      </c>
      <c r="T112" s="269">
        <f t="shared" si="36"/>
        <v>0</v>
      </c>
      <c r="U112" s="269">
        <f t="shared" si="36"/>
        <v>0</v>
      </c>
      <c r="V112" s="269">
        <f t="shared" si="36"/>
        <v>0</v>
      </c>
      <c r="W112" s="269">
        <f t="shared" si="36"/>
        <v>0</v>
      </c>
      <c r="X112" s="269">
        <f t="shared" si="36"/>
        <v>0</v>
      </c>
      <c r="Y112" s="269">
        <f t="shared" si="36"/>
        <v>0</v>
      </c>
      <c r="Z112" s="269">
        <f t="shared" si="36"/>
        <v>0</v>
      </c>
      <c r="AA112" s="269">
        <f t="shared" si="36"/>
        <v>0</v>
      </c>
      <c r="AB112" s="269">
        <f t="shared" si="36"/>
        <v>0</v>
      </c>
      <c r="AC112" s="269">
        <f t="shared" si="36"/>
        <v>0</v>
      </c>
      <c r="AD112" s="269">
        <f t="shared" si="36"/>
        <v>0</v>
      </c>
      <c r="AE112" s="269">
        <f t="shared" si="36"/>
        <v>0</v>
      </c>
      <c r="AF112" s="271" t="s">
        <v>326</v>
      </c>
    </row>
    <row r="113" spans="2:32" x14ac:dyDescent="0.25">
      <c r="B113" s="19"/>
      <c r="C113" s="19"/>
      <c r="E113" s="260"/>
      <c r="F113" s="260"/>
      <c r="H113" s="260"/>
      <c r="I113" s="260"/>
      <c r="P113" s="272"/>
      <c r="Q113" s="272"/>
      <c r="R113" s="272"/>
      <c r="S113" s="272"/>
      <c r="T113" s="272"/>
      <c r="U113" s="273"/>
      <c r="V113" s="274"/>
      <c r="W113" s="275"/>
      <c r="X113" s="275"/>
      <c r="Y113" s="275"/>
      <c r="Z113" s="275"/>
      <c r="AA113" s="275"/>
      <c r="AB113" s="275"/>
      <c r="AC113" s="275"/>
      <c r="AD113" s="276"/>
      <c r="AE113" s="272"/>
      <c r="AF113" s="277"/>
    </row>
    <row r="114" spans="2:32" outlineLevel="1" x14ac:dyDescent="0.25">
      <c r="B114" s="25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3">
        <f>IF(C110&gt;0,C110+1,IF(DATE(YEAR('Basic project data'!$C$5),MONTH('Basic project data'!$C$5),1)=D114,1,0))</f>
        <v>0</v>
      </c>
      <c r="D114" s="254">
        <f>DATE(YEAR(D110),MONTH(D110)+1,DAY(D110))</f>
        <v>1463</v>
      </c>
      <c r="E114" s="278"/>
      <c r="F114" s="279">
        <f t="shared" ref="F114:F125" si="37">215/12*E114</f>
        <v>0</v>
      </c>
      <c r="G114" s="280"/>
      <c r="H114" s="278"/>
      <c r="I114" s="173">
        <f t="shared" ref="I114:I125" si="38">215/12*H114</f>
        <v>0</v>
      </c>
      <c r="J114" s="280"/>
      <c r="O114" s="254">
        <f t="shared" ref="O114:O156" si="39">D114</f>
        <v>1463</v>
      </c>
      <c r="P114" s="258"/>
      <c r="Q114" s="258"/>
      <c r="R114" s="258"/>
      <c r="S114" s="258"/>
      <c r="T114" s="258"/>
      <c r="U114" s="258"/>
      <c r="V114" s="258"/>
      <c r="W114" s="258"/>
      <c r="X114" s="258"/>
      <c r="Y114" s="258"/>
      <c r="Z114" s="258"/>
      <c r="AA114" s="258"/>
      <c r="AB114" s="258"/>
      <c r="AC114" s="258"/>
      <c r="AD114" s="258"/>
      <c r="AE114" s="259">
        <f t="shared" ref="AE114:AE125" si="40">SUM(P114:AD114)</f>
        <v>0</v>
      </c>
      <c r="AF114" s="261"/>
    </row>
    <row r="115" spans="2:32" outlineLevel="1" x14ac:dyDescent="0.25">
      <c r="B115" s="25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3">
        <f>IF(C114&gt;0,C114+1,IF(DATE(YEAR('Basic project data'!$C$5),MONTH('Basic project data'!$C$5),1)=D115,1,0))</f>
        <v>0</v>
      </c>
      <c r="D115" s="254">
        <f t="shared" ref="D115:D125" si="41">DATE(YEAR(D114),MONTH(D114)+1,DAY(D114))</f>
        <v>1494</v>
      </c>
      <c r="E115" s="255"/>
      <c r="F115" s="173">
        <f t="shared" si="37"/>
        <v>0</v>
      </c>
      <c r="G115" s="257"/>
      <c r="H115" s="255"/>
      <c r="I115" s="173">
        <f t="shared" si="38"/>
        <v>0</v>
      </c>
      <c r="J115" s="257"/>
      <c r="O115" s="254">
        <f t="shared" si="39"/>
        <v>1494</v>
      </c>
      <c r="P115" s="258"/>
      <c r="Q115" s="258"/>
      <c r="R115" s="258"/>
      <c r="S115" s="258"/>
      <c r="T115" s="258"/>
      <c r="U115" s="258"/>
      <c r="V115" s="258"/>
      <c r="W115" s="258"/>
      <c r="X115" s="258"/>
      <c r="Y115" s="258"/>
      <c r="Z115" s="258"/>
      <c r="AA115" s="258"/>
      <c r="AB115" s="258"/>
      <c r="AC115" s="258"/>
      <c r="AD115" s="258"/>
      <c r="AE115" s="259">
        <f t="shared" si="40"/>
        <v>0</v>
      </c>
      <c r="AF115" s="261"/>
    </row>
    <row r="116" spans="2:32" outlineLevel="1" x14ac:dyDescent="0.25">
      <c r="B116" s="25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3">
        <f>IF(C115&gt;0,C115+1,IF(DATE(YEAR('Basic project data'!$C$5),MONTH('Basic project data'!$C$5),1)=D116,1,0))</f>
        <v>0</v>
      </c>
      <c r="D116" s="254">
        <f t="shared" si="41"/>
        <v>1523</v>
      </c>
      <c r="E116" s="255"/>
      <c r="F116" s="173">
        <f t="shared" si="37"/>
        <v>0</v>
      </c>
      <c r="G116" s="257"/>
      <c r="H116" s="255"/>
      <c r="I116" s="173">
        <f t="shared" si="38"/>
        <v>0</v>
      </c>
      <c r="J116" s="257"/>
      <c r="O116" s="254">
        <f t="shared" si="39"/>
        <v>1523</v>
      </c>
      <c r="P116" s="258"/>
      <c r="Q116" s="258"/>
      <c r="R116" s="258"/>
      <c r="S116" s="258"/>
      <c r="T116" s="258"/>
      <c r="U116" s="258"/>
      <c r="V116" s="258"/>
      <c r="W116" s="258"/>
      <c r="X116" s="258"/>
      <c r="Y116" s="258"/>
      <c r="Z116" s="258"/>
      <c r="AA116" s="258"/>
      <c r="AB116" s="258"/>
      <c r="AC116" s="258"/>
      <c r="AD116" s="258"/>
      <c r="AE116" s="259">
        <f t="shared" si="40"/>
        <v>0</v>
      </c>
      <c r="AF116" s="261"/>
    </row>
    <row r="117" spans="2:32" outlineLevel="1" x14ac:dyDescent="0.25">
      <c r="B117" s="25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3">
        <f>IF(C116&gt;0,C116+1,IF(DATE(YEAR('Basic project data'!$C$5),MONTH('Basic project data'!$C$5),1)=D117,1,0))</f>
        <v>0</v>
      </c>
      <c r="D117" s="254">
        <f t="shared" si="41"/>
        <v>1554</v>
      </c>
      <c r="E117" s="255"/>
      <c r="F117" s="173">
        <f t="shared" si="37"/>
        <v>0</v>
      </c>
      <c r="G117" s="257"/>
      <c r="H117" s="255"/>
      <c r="I117" s="173">
        <f t="shared" si="38"/>
        <v>0</v>
      </c>
      <c r="J117" s="257"/>
      <c r="O117" s="254">
        <f t="shared" si="39"/>
        <v>1554</v>
      </c>
      <c r="P117" s="258"/>
      <c r="Q117" s="258"/>
      <c r="R117" s="258"/>
      <c r="S117" s="258"/>
      <c r="T117" s="258"/>
      <c r="U117" s="258"/>
      <c r="V117" s="258"/>
      <c r="W117" s="258"/>
      <c r="X117" s="258"/>
      <c r="Y117" s="258"/>
      <c r="Z117" s="258"/>
      <c r="AA117" s="258"/>
      <c r="AB117" s="258"/>
      <c r="AC117" s="258"/>
      <c r="AD117" s="258"/>
      <c r="AE117" s="259">
        <f t="shared" si="40"/>
        <v>0</v>
      </c>
      <c r="AF117" s="261"/>
    </row>
    <row r="118" spans="2:32" outlineLevel="1" x14ac:dyDescent="0.25">
      <c r="B118" s="25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3">
        <f>IF(C117&gt;0,C117+1,IF(DATE(YEAR('Basic project data'!$C$5),MONTH('Basic project data'!$C$5),1)=D118,1,0))</f>
        <v>0</v>
      </c>
      <c r="D118" s="254">
        <f t="shared" si="41"/>
        <v>1584</v>
      </c>
      <c r="E118" s="255"/>
      <c r="F118" s="173">
        <f t="shared" si="37"/>
        <v>0</v>
      </c>
      <c r="G118" s="257"/>
      <c r="H118" s="255"/>
      <c r="I118" s="173">
        <f t="shared" si="38"/>
        <v>0</v>
      </c>
      <c r="J118" s="257"/>
      <c r="O118" s="254">
        <f t="shared" si="39"/>
        <v>1584</v>
      </c>
      <c r="P118" s="258"/>
      <c r="Q118" s="258"/>
      <c r="R118" s="258"/>
      <c r="S118" s="258"/>
      <c r="T118" s="258"/>
      <c r="U118" s="258"/>
      <c r="V118" s="258"/>
      <c r="W118" s="258"/>
      <c r="X118" s="258"/>
      <c r="Y118" s="258"/>
      <c r="Z118" s="258"/>
      <c r="AA118" s="258"/>
      <c r="AB118" s="258"/>
      <c r="AC118" s="258"/>
      <c r="AD118" s="258"/>
      <c r="AE118" s="259">
        <f t="shared" si="40"/>
        <v>0</v>
      </c>
      <c r="AF118" s="261"/>
    </row>
    <row r="119" spans="2:32" outlineLevel="1" x14ac:dyDescent="0.25">
      <c r="B119" s="25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53">
        <f>IF(C118&gt;0,C118+1,IF(DATE(YEAR('Basic project data'!$C$5),MONTH('Basic project data'!$C$5),1)=D119,1,0))</f>
        <v>0</v>
      </c>
      <c r="D119" s="254">
        <f t="shared" si="41"/>
        <v>1615</v>
      </c>
      <c r="E119" s="255"/>
      <c r="F119" s="173">
        <f t="shared" si="37"/>
        <v>0</v>
      </c>
      <c r="G119" s="257"/>
      <c r="H119" s="255"/>
      <c r="I119" s="173">
        <f t="shared" si="38"/>
        <v>0</v>
      </c>
      <c r="J119" s="257"/>
      <c r="O119" s="254">
        <f t="shared" si="39"/>
        <v>1615</v>
      </c>
      <c r="P119" s="258"/>
      <c r="Q119" s="258"/>
      <c r="R119" s="258"/>
      <c r="S119" s="258"/>
      <c r="T119" s="258"/>
      <c r="U119" s="258"/>
      <c r="V119" s="258"/>
      <c r="W119" s="258"/>
      <c r="X119" s="258"/>
      <c r="Y119" s="258"/>
      <c r="Z119" s="258"/>
      <c r="AA119" s="258"/>
      <c r="AB119" s="258"/>
      <c r="AC119" s="258"/>
      <c r="AD119" s="258"/>
      <c r="AE119" s="259">
        <f t="shared" si="40"/>
        <v>0</v>
      </c>
      <c r="AF119" s="261"/>
    </row>
    <row r="120" spans="2:32" outlineLevel="1" x14ac:dyDescent="0.25">
      <c r="B120" s="25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53">
        <f>IF(C119&gt;0,C119+1,IF(DATE(YEAR('Basic project data'!$C$5),MONTH('Basic project data'!$C$5),1)=D120,1,0))</f>
        <v>0</v>
      </c>
      <c r="D120" s="254">
        <f t="shared" si="41"/>
        <v>1645</v>
      </c>
      <c r="E120" s="255"/>
      <c r="F120" s="173">
        <f t="shared" si="37"/>
        <v>0</v>
      </c>
      <c r="G120" s="257"/>
      <c r="H120" s="255"/>
      <c r="I120" s="173">
        <f t="shared" si="38"/>
        <v>0</v>
      </c>
      <c r="J120" s="257"/>
      <c r="O120" s="254">
        <f t="shared" si="39"/>
        <v>1645</v>
      </c>
      <c r="P120" s="258"/>
      <c r="Q120" s="258"/>
      <c r="R120" s="258"/>
      <c r="S120" s="258"/>
      <c r="T120" s="258"/>
      <c r="U120" s="258"/>
      <c r="V120" s="258"/>
      <c r="W120" s="258"/>
      <c r="X120" s="258"/>
      <c r="Y120" s="258"/>
      <c r="Z120" s="258"/>
      <c r="AA120" s="258"/>
      <c r="AB120" s="258"/>
      <c r="AC120" s="258"/>
      <c r="AD120" s="258"/>
      <c r="AE120" s="259">
        <f t="shared" si="40"/>
        <v>0</v>
      </c>
      <c r="AF120" s="261"/>
    </row>
    <row r="121" spans="2:32" outlineLevel="1" x14ac:dyDescent="0.25">
      <c r="B121" s="25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53">
        <f>IF(C120&gt;0,C120+1,IF(DATE(YEAR('Basic project data'!$C$5),MONTH('Basic project data'!$C$5),1)=D121,1,0))</f>
        <v>0</v>
      </c>
      <c r="D121" s="254">
        <f t="shared" si="41"/>
        <v>1676</v>
      </c>
      <c r="E121" s="255"/>
      <c r="F121" s="173">
        <f t="shared" si="37"/>
        <v>0</v>
      </c>
      <c r="G121" s="257"/>
      <c r="H121" s="255"/>
      <c r="I121" s="173">
        <f t="shared" si="38"/>
        <v>0</v>
      </c>
      <c r="J121" s="257"/>
      <c r="O121" s="254">
        <f t="shared" si="39"/>
        <v>1676</v>
      </c>
      <c r="P121" s="258"/>
      <c r="Q121" s="258"/>
      <c r="R121" s="258"/>
      <c r="S121" s="258"/>
      <c r="T121" s="258"/>
      <c r="U121" s="258"/>
      <c r="V121" s="258"/>
      <c r="W121" s="258"/>
      <c r="X121" s="258"/>
      <c r="Y121" s="258"/>
      <c r="Z121" s="258"/>
      <c r="AA121" s="258"/>
      <c r="AB121" s="258"/>
      <c r="AC121" s="258"/>
      <c r="AD121" s="258"/>
      <c r="AE121" s="259">
        <f t="shared" si="40"/>
        <v>0</v>
      </c>
      <c r="AF121" s="261"/>
    </row>
    <row r="122" spans="2:32" outlineLevel="1" x14ac:dyDescent="0.25">
      <c r="B122" s="25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3">
        <f>IF(C121&gt;0,C121+1,IF(DATE(YEAR('Basic project data'!$C$5),MONTH('Basic project data'!$C$5),1)=D122,1,0))</f>
        <v>0</v>
      </c>
      <c r="D122" s="254">
        <f t="shared" si="41"/>
        <v>1707</v>
      </c>
      <c r="E122" s="255"/>
      <c r="F122" s="173">
        <f t="shared" si="37"/>
        <v>0</v>
      </c>
      <c r="G122" s="257"/>
      <c r="H122" s="255"/>
      <c r="I122" s="173">
        <f t="shared" si="38"/>
        <v>0</v>
      </c>
      <c r="J122" s="257"/>
      <c r="O122" s="254">
        <f t="shared" si="39"/>
        <v>1707</v>
      </c>
      <c r="P122" s="258"/>
      <c r="Q122" s="258"/>
      <c r="R122" s="258"/>
      <c r="S122" s="258"/>
      <c r="T122" s="258"/>
      <c r="U122" s="258"/>
      <c r="V122" s="258"/>
      <c r="W122" s="258"/>
      <c r="X122" s="258"/>
      <c r="Y122" s="258"/>
      <c r="Z122" s="258"/>
      <c r="AA122" s="258"/>
      <c r="AB122" s="258"/>
      <c r="AC122" s="258"/>
      <c r="AD122" s="258"/>
      <c r="AE122" s="259">
        <f t="shared" si="40"/>
        <v>0</v>
      </c>
      <c r="AF122" s="261"/>
    </row>
    <row r="123" spans="2:32" outlineLevel="1" x14ac:dyDescent="0.25">
      <c r="B123" s="25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3">
        <f>IF(C122&gt;0,C122+1,IF(DATE(YEAR('Basic project data'!$C$5),MONTH('Basic project data'!$C$5),1)=D123,1,0))</f>
        <v>0</v>
      </c>
      <c r="D123" s="254">
        <f t="shared" si="41"/>
        <v>1737</v>
      </c>
      <c r="E123" s="255"/>
      <c r="F123" s="173">
        <f t="shared" si="37"/>
        <v>0</v>
      </c>
      <c r="G123" s="257"/>
      <c r="H123" s="255"/>
      <c r="I123" s="173">
        <f t="shared" si="38"/>
        <v>0</v>
      </c>
      <c r="J123" s="257"/>
      <c r="O123" s="254">
        <f t="shared" si="39"/>
        <v>1737</v>
      </c>
      <c r="P123" s="258"/>
      <c r="Q123" s="258"/>
      <c r="R123" s="258"/>
      <c r="S123" s="258"/>
      <c r="T123" s="258"/>
      <c r="U123" s="258"/>
      <c r="V123" s="258"/>
      <c r="W123" s="258"/>
      <c r="X123" s="258"/>
      <c r="Y123" s="258"/>
      <c r="Z123" s="258"/>
      <c r="AA123" s="258"/>
      <c r="AB123" s="258"/>
      <c r="AC123" s="258"/>
      <c r="AD123" s="258"/>
      <c r="AE123" s="259">
        <f t="shared" si="40"/>
        <v>0</v>
      </c>
      <c r="AF123" s="261"/>
    </row>
    <row r="124" spans="2:32" outlineLevel="1" x14ac:dyDescent="0.25">
      <c r="B124" s="25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3">
        <f>IF(C123&gt;0,C123+1,IF(DATE(YEAR('Basic project data'!$C$5),MONTH('Basic project data'!$C$5),1)=D124,1,0))</f>
        <v>0</v>
      </c>
      <c r="D124" s="254">
        <f t="shared" si="41"/>
        <v>1768</v>
      </c>
      <c r="E124" s="255"/>
      <c r="F124" s="173">
        <f t="shared" si="37"/>
        <v>0</v>
      </c>
      <c r="G124" s="257"/>
      <c r="H124" s="255"/>
      <c r="I124" s="173">
        <f t="shared" si="38"/>
        <v>0</v>
      </c>
      <c r="J124" s="257"/>
      <c r="O124" s="254">
        <f t="shared" si="39"/>
        <v>1768</v>
      </c>
      <c r="P124" s="258"/>
      <c r="Q124" s="258"/>
      <c r="R124" s="258"/>
      <c r="S124" s="258"/>
      <c r="T124" s="258"/>
      <c r="U124" s="258"/>
      <c r="V124" s="258"/>
      <c r="W124" s="258"/>
      <c r="X124" s="258"/>
      <c r="Y124" s="258"/>
      <c r="Z124" s="258"/>
      <c r="AA124" s="258"/>
      <c r="AB124" s="258"/>
      <c r="AC124" s="258"/>
      <c r="AD124" s="258"/>
      <c r="AE124" s="259">
        <f t="shared" si="40"/>
        <v>0</v>
      </c>
      <c r="AF124" s="261"/>
    </row>
    <row r="125" spans="2:32" outlineLevel="1" x14ac:dyDescent="0.25">
      <c r="B125" s="25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3">
        <f>IF(C124&gt;0,C124+1,IF(DATE(YEAR('Basic project data'!$C$5),MONTH('Basic project data'!$C$5),1)=D125,1,0))</f>
        <v>0</v>
      </c>
      <c r="D125" s="254">
        <f t="shared" si="41"/>
        <v>1798</v>
      </c>
      <c r="E125" s="255"/>
      <c r="F125" s="173">
        <f t="shared" si="37"/>
        <v>0</v>
      </c>
      <c r="G125" s="257"/>
      <c r="H125" s="255"/>
      <c r="I125" s="173">
        <f t="shared" si="38"/>
        <v>0</v>
      </c>
      <c r="J125" s="257"/>
      <c r="O125" s="254">
        <f t="shared" si="39"/>
        <v>1798</v>
      </c>
      <c r="P125" s="258"/>
      <c r="Q125" s="258"/>
      <c r="R125" s="258"/>
      <c r="S125" s="258"/>
      <c r="T125" s="258"/>
      <c r="U125" s="258"/>
      <c r="V125" s="258"/>
      <c r="W125" s="258"/>
      <c r="X125" s="258"/>
      <c r="Y125" s="258"/>
      <c r="Z125" s="258"/>
      <c r="AA125" s="258"/>
      <c r="AB125" s="258"/>
      <c r="AC125" s="258"/>
      <c r="AD125" s="258"/>
      <c r="AE125" s="259">
        <f t="shared" si="40"/>
        <v>0</v>
      </c>
      <c r="AF125" s="261"/>
    </row>
    <row r="126" spans="2:32" x14ac:dyDescent="0.25">
      <c r="B126" s="262"/>
      <c r="C126" s="263"/>
      <c r="D126" s="264">
        <f>D125</f>
        <v>1798</v>
      </c>
      <c r="E126" s="265"/>
      <c r="F126" s="266">
        <f>SUM(F114:F125)</f>
        <v>0</v>
      </c>
      <c r="G126" s="267">
        <f>SUM(G114:G125)</f>
        <v>0</v>
      </c>
      <c r="H126" s="268"/>
      <c r="I126" s="266">
        <f>SUM(I114:I125)</f>
        <v>0</v>
      </c>
      <c r="J126" s="267">
        <f>SUM(J114:J125)</f>
        <v>0</v>
      </c>
      <c r="O126" s="264">
        <f t="shared" si="39"/>
        <v>1798</v>
      </c>
      <c r="P126" s="270">
        <f>SUM(P114:P125)</f>
        <v>0</v>
      </c>
      <c r="Q126" s="270">
        <f>SUM(Q114:Q125)</f>
        <v>0</v>
      </c>
      <c r="R126" s="270">
        <f>SUM(R114:R125)</f>
        <v>0</v>
      </c>
      <c r="S126" s="270">
        <f>SUM(S114:S125)</f>
        <v>0</v>
      </c>
      <c r="T126" s="270">
        <f>SUM(T114:T125)</f>
        <v>0</v>
      </c>
      <c r="U126" s="270">
        <f t="shared" ref="U126:AD126" si="42">SUM(U114:U125)</f>
        <v>0</v>
      </c>
      <c r="V126" s="270">
        <f t="shared" si="42"/>
        <v>0</v>
      </c>
      <c r="W126" s="270">
        <f t="shared" si="42"/>
        <v>0</v>
      </c>
      <c r="X126" s="270">
        <f t="shared" si="42"/>
        <v>0</v>
      </c>
      <c r="Y126" s="270">
        <f t="shared" si="42"/>
        <v>0</v>
      </c>
      <c r="Z126" s="270">
        <f t="shared" si="42"/>
        <v>0</v>
      </c>
      <c r="AA126" s="270">
        <f t="shared" si="42"/>
        <v>0</v>
      </c>
      <c r="AB126" s="270">
        <f t="shared" si="42"/>
        <v>0</v>
      </c>
      <c r="AC126" s="270">
        <f t="shared" si="42"/>
        <v>0</v>
      </c>
      <c r="AD126" s="270">
        <f t="shared" si="42"/>
        <v>0</v>
      </c>
      <c r="AE126" s="270">
        <f>SUM(AE114:AE125)</f>
        <v>0</v>
      </c>
      <c r="AF126" s="261"/>
    </row>
    <row r="127" spans="2:32" ht="28.5" customHeight="1" x14ac:dyDescent="0.25">
      <c r="B127" s="19"/>
      <c r="C127" s="19"/>
      <c r="E127" s="260"/>
      <c r="F127" s="260"/>
      <c r="H127" s="260"/>
      <c r="I127" s="260"/>
      <c r="P127" s="269">
        <f t="shared" ref="P127:AE127" si="43">IFERROR(P126/$H$2,0)</f>
        <v>0</v>
      </c>
      <c r="Q127" s="269">
        <f t="shared" si="43"/>
        <v>0</v>
      </c>
      <c r="R127" s="269">
        <f t="shared" si="43"/>
        <v>0</v>
      </c>
      <c r="S127" s="269">
        <f t="shared" si="43"/>
        <v>0</v>
      </c>
      <c r="T127" s="269">
        <f t="shared" si="43"/>
        <v>0</v>
      </c>
      <c r="U127" s="269">
        <f t="shared" si="43"/>
        <v>0</v>
      </c>
      <c r="V127" s="269">
        <f t="shared" si="43"/>
        <v>0</v>
      </c>
      <c r="W127" s="269">
        <f t="shared" si="43"/>
        <v>0</v>
      </c>
      <c r="X127" s="269">
        <f t="shared" si="43"/>
        <v>0</v>
      </c>
      <c r="Y127" s="269">
        <f t="shared" si="43"/>
        <v>0</v>
      </c>
      <c r="Z127" s="269">
        <f t="shared" si="43"/>
        <v>0</v>
      </c>
      <c r="AA127" s="269">
        <f t="shared" si="43"/>
        <v>0</v>
      </c>
      <c r="AB127" s="269">
        <f t="shared" si="43"/>
        <v>0</v>
      </c>
      <c r="AC127" s="269">
        <f t="shared" si="43"/>
        <v>0</v>
      </c>
      <c r="AD127" s="269">
        <f t="shared" si="43"/>
        <v>0</v>
      </c>
      <c r="AE127" s="269">
        <f t="shared" si="43"/>
        <v>0</v>
      </c>
      <c r="AF127" s="271" t="s">
        <v>326</v>
      </c>
    </row>
    <row r="128" spans="2:32" x14ac:dyDescent="0.25">
      <c r="B128" s="19"/>
      <c r="C128" s="19"/>
      <c r="E128" s="260"/>
      <c r="F128" s="260"/>
      <c r="H128" s="260"/>
      <c r="I128" s="260"/>
      <c r="P128" s="272"/>
      <c r="Q128" s="272"/>
      <c r="R128" s="272"/>
      <c r="S128" s="272"/>
      <c r="T128" s="272"/>
      <c r="U128" s="273"/>
      <c r="V128" s="274"/>
      <c r="W128" s="275"/>
      <c r="X128" s="275"/>
      <c r="Y128" s="275"/>
      <c r="Z128" s="275"/>
      <c r="AA128" s="275"/>
      <c r="AB128" s="275"/>
      <c r="AC128" s="275"/>
      <c r="AD128" s="276"/>
      <c r="AE128" s="272"/>
      <c r="AF128" s="277"/>
    </row>
    <row r="129" spans="2:32" outlineLevel="1" x14ac:dyDescent="0.25">
      <c r="B129" s="25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3">
        <f>IF(C125&gt;0,C125+1,IF(DATE(YEAR('Basic project data'!$C$5),MONTH('Basic project data'!$C$5),1)=D129,1,0))</f>
        <v>0</v>
      </c>
      <c r="D129" s="254">
        <f>DATE(YEAR(D125),MONTH(D125)+1,DAY(D125))</f>
        <v>1829</v>
      </c>
      <c r="E129" s="255"/>
      <c r="F129" s="279">
        <f t="shared" ref="F129:F140" si="44">215/12*E129</f>
        <v>0</v>
      </c>
      <c r="G129" s="280"/>
      <c r="H129" s="278"/>
      <c r="I129" s="279">
        <f t="shared" ref="I129:I140" si="45">215/12*H129</f>
        <v>0</v>
      </c>
      <c r="J129" s="280"/>
      <c r="O129" s="254">
        <f t="shared" si="39"/>
        <v>1829</v>
      </c>
      <c r="P129" s="258"/>
      <c r="Q129" s="258"/>
      <c r="R129" s="258"/>
      <c r="S129" s="258"/>
      <c r="T129" s="258"/>
      <c r="U129" s="258"/>
      <c r="V129" s="258"/>
      <c r="W129" s="258"/>
      <c r="X129" s="258"/>
      <c r="Y129" s="258"/>
      <c r="Z129" s="258"/>
      <c r="AA129" s="258"/>
      <c r="AB129" s="258"/>
      <c r="AC129" s="258"/>
      <c r="AD129" s="258"/>
      <c r="AE129" s="259">
        <f t="shared" ref="AE129:AE140" si="46">SUM(P129:AD129)</f>
        <v>0</v>
      </c>
      <c r="AF129" s="261"/>
    </row>
    <row r="130" spans="2:32" outlineLevel="1" x14ac:dyDescent="0.25">
      <c r="B130" s="25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3">
        <f>IF(C129&gt;0,C129+1,IF(DATE(YEAR('Basic project data'!$C$5),MONTH('Basic project data'!$C$5),1)=D130,1,0))</f>
        <v>0</v>
      </c>
      <c r="D130" s="254">
        <f t="shared" ref="D130:D140" si="47">DATE(YEAR(D129),MONTH(D129)+1,DAY(D129))</f>
        <v>1860</v>
      </c>
      <c r="E130" s="255"/>
      <c r="F130" s="173">
        <f t="shared" si="44"/>
        <v>0</v>
      </c>
      <c r="G130" s="257"/>
      <c r="H130" s="255"/>
      <c r="I130" s="173">
        <f t="shared" si="45"/>
        <v>0</v>
      </c>
      <c r="J130" s="257"/>
      <c r="O130" s="254">
        <f t="shared" si="39"/>
        <v>1860</v>
      </c>
      <c r="P130" s="258"/>
      <c r="Q130" s="258"/>
      <c r="R130" s="258"/>
      <c r="S130" s="258"/>
      <c r="T130" s="258"/>
      <c r="U130" s="258"/>
      <c r="V130" s="258"/>
      <c r="W130" s="258"/>
      <c r="X130" s="258"/>
      <c r="Y130" s="258"/>
      <c r="Z130" s="258"/>
      <c r="AA130" s="258"/>
      <c r="AB130" s="258"/>
      <c r="AC130" s="258"/>
      <c r="AD130" s="258"/>
      <c r="AE130" s="259">
        <f t="shared" si="46"/>
        <v>0</v>
      </c>
      <c r="AF130" s="261"/>
    </row>
    <row r="131" spans="2:32" outlineLevel="1" x14ac:dyDescent="0.25">
      <c r="B131" s="25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3">
        <f>IF(C130&gt;0,C130+1,IF(DATE(YEAR('Basic project data'!$C$5),MONTH('Basic project data'!$C$5),1)=D131,1,0))</f>
        <v>0</v>
      </c>
      <c r="D131" s="254">
        <f t="shared" si="47"/>
        <v>1888</v>
      </c>
      <c r="E131" s="255"/>
      <c r="F131" s="173">
        <f t="shared" si="44"/>
        <v>0</v>
      </c>
      <c r="G131" s="257"/>
      <c r="H131" s="255"/>
      <c r="I131" s="173">
        <f t="shared" si="45"/>
        <v>0</v>
      </c>
      <c r="J131" s="257"/>
      <c r="O131" s="254">
        <f t="shared" si="39"/>
        <v>1888</v>
      </c>
      <c r="P131" s="258"/>
      <c r="Q131" s="258"/>
      <c r="R131" s="258"/>
      <c r="S131" s="258"/>
      <c r="T131" s="258"/>
      <c r="U131" s="258"/>
      <c r="V131" s="258"/>
      <c r="W131" s="258"/>
      <c r="X131" s="258"/>
      <c r="Y131" s="258"/>
      <c r="Z131" s="258"/>
      <c r="AA131" s="258"/>
      <c r="AB131" s="258"/>
      <c r="AC131" s="258"/>
      <c r="AD131" s="258"/>
      <c r="AE131" s="259">
        <f t="shared" si="46"/>
        <v>0</v>
      </c>
      <c r="AF131" s="261"/>
    </row>
    <row r="132" spans="2:32" outlineLevel="1" x14ac:dyDescent="0.25">
      <c r="B132" s="25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3">
        <f>IF(C131&gt;0,C131+1,IF(DATE(YEAR('Basic project data'!$C$5),MONTH('Basic project data'!$C$5),1)=D132,1,0))</f>
        <v>0</v>
      </c>
      <c r="D132" s="254">
        <f t="shared" si="47"/>
        <v>1919</v>
      </c>
      <c r="E132" s="255"/>
      <c r="F132" s="173">
        <f t="shared" si="44"/>
        <v>0</v>
      </c>
      <c r="G132" s="257"/>
      <c r="H132" s="255"/>
      <c r="I132" s="173">
        <f t="shared" si="45"/>
        <v>0</v>
      </c>
      <c r="J132" s="257"/>
      <c r="O132" s="254">
        <f t="shared" si="39"/>
        <v>1919</v>
      </c>
      <c r="P132" s="258"/>
      <c r="Q132" s="258"/>
      <c r="R132" s="258"/>
      <c r="S132" s="258"/>
      <c r="T132" s="258"/>
      <c r="U132" s="258"/>
      <c r="V132" s="258"/>
      <c r="W132" s="258"/>
      <c r="X132" s="258"/>
      <c r="Y132" s="258"/>
      <c r="Z132" s="258"/>
      <c r="AA132" s="258"/>
      <c r="AB132" s="258"/>
      <c r="AC132" s="258"/>
      <c r="AD132" s="258"/>
      <c r="AE132" s="259">
        <f t="shared" si="46"/>
        <v>0</v>
      </c>
      <c r="AF132" s="261"/>
    </row>
    <row r="133" spans="2:32" outlineLevel="1" x14ac:dyDescent="0.25">
      <c r="B133" s="25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3">
        <f>IF(C132&gt;0,C132+1,IF(DATE(YEAR('Basic project data'!$C$5),MONTH('Basic project data'!$C$5),1)=D133,1,0))</f>
        <v>0</v>
      </c>
      <c r="D133" s="254">
        <f t="shared" si="47"/>
        <v>1949</v>
      </c>
      <c r="E133" s="255"/>
      <c r="F133" s="173">
        <f t="shared" si="44"/>
        <v>0</v>
      </c>
      <c r="G133" s="257"/>
      <c r="H133" s="255"/>
      <c r="I133" s="173">
        <f t="shared" si="45"/>
        <v>0</v>
      </c>
      <c r="J133" s="257"/>
      <c r="O133" s="254">
        <f t="shared" si="39"/>
        <v>1949</v>
      </c>
      <c r="P133" s="258"/>
      <c r="Q133" s="258"/>
      <c r="R133" s="258"/>
      <c r="S133" s="258"/>
      <c r="T133" s="258"/>
      <c r="U133" s="258"/>
      <c r="V133" s="258"/>
      <c r="W133" s="258"/>
      <c r="X133" s="258"/>
      <c r="Y133" s="258"/>
      <c r="Z133" s="258"/>
      <c r="AA133" s="258"/>
      <c r="AB133" s="258"/>
      <c r="AC133" s="258"/>
      <c r="AD133" s="258"/>
      <c r="AE133" s="259">
        <f t="shared" si="46"/>
        <v>0</v>
      </c>
      <c r="AF133" s="261"/>
    </row>
    <row r="134" spans="2:32" outlineLevel="1" x14ac:dyDescent="0.25">
      <c r="B134" s="25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53">
        <f>IF(C133&gt;0,C133+1,IF(DATE(YEAR('Basic project data'!$C$5),MONTH('Basic project data'!$C$5),1)=D134,1,0))</f>
        <v>0</v>
      </c>
      <c r="D134" s="254">
        <f t="shared" si="47"/>
        <v>1980</v>
      </c>
      <c r="E134" s="255"/>
      <c r="F134" s="173">
        <f t="shared" si="44"/>
        <v>0</v>
      </c>
      <c r="G134" s="257"/>
      <c r="H134" s="255"/>
      <c r="I134" s="173">
        <f t="shared" si="45"/>
        <v>0</v>
      </c>
      <c r="J134" s="257"/>
      <c r="O134" s="254">
        <f t="shared" si="39"/>
        <v>1980</v>
      </c>
      <c r="P134" s="258"/>
      <c r="Q134" s="258"/>
      <c r="R134" s="258"/>
      <c r="S134" s="258"/>
      <c r="T134" s="258"/>
      <c r="U134" s="258"/>
      <c r="V134" s="258"/>
      <c r="W134" s="258"/>
      <c r="X134" s="258"/>
      <c r="Y134" s="258"/>
      <c r="Z134" s="258"/>
      <c r="AA134" s="258"/>
      <c r="AB134" s="258"/>
      <c r="AC134" s="258"/>
      <c r="AD134" s="258"/>
      <c r="AE134" s="259">
        <f t="shared" si="46"/>
        <v>0</v>
      </c>
      <c r="AF134" s="261"/>
    </row>
    <row r="135" spans="2:32" outlineLevel="1" x14ac:dyDescent="0.25">
      <c r="B135" s="25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53">
        <f>IF(C134&gt;0,C134+1,IF(DATE(YEAR('Basic project data'!$C$5),MONTH('Basic project data'!$C$5),1)=D135,1,0))</f>
        <v>0</v>
      </c>
      <c r="D135" s="254">
        <f t="shared" si="47"/>
        <v>2010</v>
      </c>
      <c r="E135" s="255"/>
      <c r="F135" s="173">
        <f t="shared" si="44"/>
        <v>0</v>
      </c>
      <c r="G135" s="257"/>
      <c r="H135" s="255"/>
      <c r="I135" s="173">
        <f t="shared" si="45"/>
        <v>0</v>
      </c>
      <c r="J135" s="257"/>
      <c r="O135" s="254">
        <f t="shared" si="39"/>
        <v>2010</v>
      </c>
      <c r="P135" s="258"/>
      <c r="Q135" s="258"/>
      <c r="R135" s="258"/>
      <c r="S135" s="258"/>
      <c r="T135" s="258"/>
      <c r="U135" s="258"/>
      <c r="V135" s="258"/>
      <c r="W135" s="258"/>
      <c r="X135" s="258"/>
      <c r="Y135" s="258"/>
      <c r="Z135" s="258"/>
      <c r="AA135" s="258"/>
      <c r="AB135" s="258"/>
      <c r="AC135" s="258"/>
      <c r="AD135" s="258"/>
      <c r="AE135" s="259">
        <f t="shared" si="46"/>
        <v>0</v>
      </c>
      <c r="AF135" s="261"/>
    </row>
    <row r="136" spans="2:32" outlineLevel="1" x14ac:dyDescent="0.25">
      <c r="B136" s="25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53">
        <f>IF(C135&gt;0,C135+1,IF(DATE(YEAR('Basic project data'!$C$5),MONTH('Basic project data'!$C$5),1)=D136,1,0))</f>
        <v>0</v>
      </c>
      <c r="D136" s="254">
        <f t="shared" si="47"/>
        <v>2041</v>
      </c>
      <c r="E136" s="255"/>
      <c r="F136" s="173">
        <f t="shared" si="44"/>
        <v>0</v>
      </c>
      <c r="G136" s="257"/>
      <c r="H136" s="255"/>
      <c r="I136" s="173">
        <f t="shared" si="45"/>
        <v>0</v>
      </c>
      <c r="J136" s="257"/>
      <c r="O136" s="254">
        <f t="shared" si="39"/>
        <v>2041</v>
      </c>
      <c r="P136" s="258"/>
      <c r="Q136" s="258"/>
      <c r="R136" s="258"/>
      <c r="S136" s="258"/>
      <c r="T136" s="258"/>
      <c r="U136" s="258"/>
      <c r="V136" s="258"/>
      <c r="W136" s="258"/>
      <c r="X136" s="258"/>
      <c r="Y136" s="258"/>
      <c r="Z136" s="258"/>
      <c r="AA136" s="258"/>
      <c r="AB136" s="258"/>
      <c r="AC136" s="258"/>
      <c r="AD136" s="258"/>
      <c r="AE136" s="259">
        <f t="shared" si="46"/>
        <v>0</v>
      </c>
      <c r="AF136" s="261"/>
    </row>
    <row r="137" spans="2:32" outlineLevel="1" x14ac:dyDescent="0.25">
      <c r="B137" s="25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3">
        <f>IF(C136&gt;0,C136+1,IF(DATE(YEAR('Basic project data'!$C$5),MONTH('Basic project data'!$C$5),1)=D137,1,0))</f>
        <v>0</v>
      </c>
      <c r="D137" s="254">
        <f t="shared" si="47"/>
        <v>2072</v>
      </c>
      <c r="E137" s="255"/>
      <c r="F137" s="173">
        <f t="shared" si="44"/>
        <v>0</v>
      </c>
      <c r="G137" s="257"/>
      <c r="H137" s="255"/>
      <c r="I137" s="173">
        <f t="shared" si="45"/>
        <v>0</v>
      </c>
      <c r="J137" s="257"/>
      <c r="O137" s="254">
        <f t="shared" si="39"/>
        <v>2072</v>
      </c>
      <c r="P137" s="258"/>
      <c r="Q137" s="258"/>
      <c r="R137" s="258"/>
      <c r="S137" s="258"/>
      <c r="T137" s="258"/>
      <c r="U137" s="258"/>
      <c r="V137" s="258"/>
      <c r="W137" s="258"/>
      <c r="X137" s="258"/>
      <c r="Y137" s="258"/>
      <c r="Z137" s="258"/>
      <c r="AA137" s="258"/>
      <c r="AB137" s="258"/>
      <c r="AC137" s="258"/>
      <c r="AD137" s="258"/>
      <c r="AE137" s="259">
        <f t="shared" si="46"/>
        <v>0</v>
      </c>
      <c r="AF137" s="261"/>
    </row>
    <row r="138" spans="2:32" outlineLevel="1" x14ac:dyDescent="0.25">
      <c r="B138" s="25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3">
        <f>IF(C137&gt;0,C137+1,IF(DATE(YEAR('Basic project data'!$C$5),MONTH('Basic project data'!$C$5),1)=D138,1,0))</f>
        <v>0</v>
      </c>
      <c r="D138" s="254">
        <f t="shared" si="47"/>
        <v>2102</v>
      </c>
      <c r="E138" s="255"/>
      <c r="F138" s="173">
        <f t="shared" si="44"/>
        <v>0</v>
      </c>
      <c r="G138" s="257"/>
      <c r="H138" s="255"/>
      <c r="I138" s="173">
        <f t="shared" si="45"/>
        <v>0</v>
      </c>
      <c r="J138" s="257"/>
      <c r="O138" s="254">
        <f t="shared" si="39"/>
        <v>2102</v>
      </c>
      <c r="P138" s="258"/>
      <c r="Q138" s="258"/>
      <c r="R138" s="258"/>
      <c r="S138" s="258"/>
      <c r="T138" s="258"/>
      <c r="U138" s="258"/>
      <c r="V138" s="258"/>
      <c r="W138" s="258"/>
      <c r="X138" s="258"/>
      <c r="Y138" s="258"/>
      <c r="Z138" s="258"/>
      <c r="AA138" s="258"/>
      <c r="AB138" s="258"/>
      <c r="AC138" s="258"/>
      <c r="AD138" s="258"/>
      <c r="AE138" s="259">
        <f t="shared" si="46"/>
        <v>0</v>
      </c>
      <c r="AF138" s="261"/>
    </row>
    <row r="139" spans="2:32" outlineLevel="1" x14ac:dyDescent="0.25">
      <c r="B139" s="25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3">
        <f>IF(C138&gt;0,C138+1,IF(DATE(YEAR('Basic project data'!$C$5),MONTH('Basic project data'!$C$5),1)=D139,1,0))</f>
        <v>0</v>
      </c>
      <c r="D139" s="254">
        <f t="shared" si="47"/>
        <v>2133</v>
      </c>
      <c r="E139" s="255"/>
      <c r="F139" s="173">
        <f t="shared" si="44"/>
        <v>0</v>
      </c>
      <c r="G139" s="257"/>
      <c r="H139" s="255"/>
      <c r="I139" s="173">
        <f t="shared" si="45"/>
        <v>0</v>
      </c>
      <c r="J139" s="257"/>
      <c r="O139" s="254">
        <f t="shared" si="39"/>
        <v>2133</v>
      </c>
      <c r="P139" s="258"/>
      <c r="Q139" s="258"/>
      <c r="R139" s="258"/>
      <c r="S139" s="258"/>
      <c r="T139" s="258"/>
      <c r="U139" s="258"/>
      <c r="V139" s="258"/>
      <c r="W139" s="258"/>
      <c r="X139" s="258"/>
      <c r="Y139" s="258"/>
      <c r="Z139" s="258"/>
      <c r="AA139" s="258"/>
      <c r="AB139" s="258"/>
      <c r="AC139" s="258"/>
      <c r="AD139" s="258"/>
      <c r="AE139" s="259">
        <f t="shared" si="46"/>
        <v>0</v>
      </c>
      <c r="AF139" s="261"/>
    </row>
    <row r="140" spans="2:32" outlineLevel="1" x14ac:dyDescent="0.25">
      <c r="B140" s="25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3">
        <f>IF(C139&gt;0,C139+1,IF(DATE(YEAR('Basic project data'!$C$5),MONTH('Basic project data'!$C$5),1)=D140,1,0))</f>
        <v>0</v>
      </c>
      <c r="D140" s="254">
        <f t="shared" si="47"/>
        <v>2163</v>
      </c>
      <c r="E140" s="255"/>
      <c r="F140" s="173">
        <f t="shared" si="44"/>
        <v>0</v>
      </c>
      <c r="G140" s="257"/>
      <c r="H140" s="255"/>
      <c r="I140" s="173">
        <f t="shared" si="45"/>
        <v>0</v>
      </c>
      <c r="J140" s="257"/>
      <c r="O140" s="254">
        <f t="shared" si="39"/>
        <v>2163</v>
      </c>
      <c r="P140" s="258"/>
      <c r="Q140" s="258"/>
      <c r="R140" s="258"/>
      <c r="S140" s="258"/>
      <c r="T140" s="258"/>
      <c r="U140" s="258"/>
      <c r="V140" s="258"/>
      <c r="W140" s="258"/>
      <c r="X140" s="258"/>
      <c r="Y140" s="258"/>
      <c r="Z140" s="258"/>
      <c r="AA140" s="258"/>
      <c r="AB140" s="258"/>
      <c r="AC140" s="258"/>
      <c r="AD140" s="258"/>
      <c r="AE140" s="259">
        <f t="shared" si="46"/>
        <v>0</v>
      </c>
      <c r="AF140" s="261"/>
    </row>
    <row r="141" spans="2:32" x14ac:dyDescent="0.25">
      <c r="B141" s="262"/>
      <c r="C141" s="263"/>
      <c r="D141" s="264">
        <f>D140</f>
        <v>2163</v>
      </c>
      <c r="E141" s="265"/>
      <c r="F141" s="266">
        <f>SUM(F129:F140)</f>
        <v>0</v>
      </c>
      <c r="G141" s="267">
        <f>SUM(G129:G140)</f>
        <v>0</v>
      </c>
      <c r="H141" s="268"/>
      <c r="I141" s="266">
        <f>SUM(I129:I140)</f>
        <v>0</v>
      </c>
      <c r="J141" s="267">
        <f>SUM(J129:J140)</f>
        <v>0</v>
      </c>
      <c r="O141" s="264">
        <f t="shared" si="39"/>
        <v>2163</v>
      </c>
      <c r="P141" s="270">
        <f>SUM(P129:P140)</f>
        <v>0</v>
      </c>
      <c r="Q141" s="270">
        <f>SUM(Q129:Q140)</f>
        <v>0</v>
      </c>
      <c r="R141" s="270">
        <f>SUM(R129:R140)</f>
        <v>0</v>
      </c>
      <c r="S141" s="270">
        <f>SUM(S129:S140)</f>
        <v>0</v>
      </c>
      <c r="T141" s="270">
        <f>SUM(T129:T140)</f>
        <v>0</v>
      </c>
      <c r="U141" s="270">
        <f t="shared" ref="U141:AD141" si="48">SUM(U129:U140)</f>
        <v>0</v>
      </c>
      <c r="V141" s="270">
        <f t="shared" si="48"/>
        <v>0</v>
      </c>
      <c r="W141" s="270">
        <f t="shared" si="48"/>
        <v>0</v>
      </c>
      <c r="X141" s="270">
        <f t="shared" si="48"/>
        <v>0</v>
      </c>
      <c r="Y141" s="270">
        <f t="shared" si="48"/>
        <v>0</v>
      </c>
      <c r="Z141" s="270">
        <f t="shared" si="48"/>
        <v>0</v>
      </c>
      <c r="AA141" s="270">
        <f t="shared" si="48"/>
        <v>0</v>
      </c>
      <c r="AB141" s="270">
        <f t="shared" si="48"/>
        <v>0</v>
      </c>
      <c r="AC141" s="270">
        <f t="shared" si="48"/>
        <v>0</v>
      </c>
      <c r="AD141" s="270">
        <f t="shared" si="48"/>
        <v>0</v>
      </c>
      <c r="AE141" s="270">
        <f>SUM(AE129:AE140)</f>
        <v>0</v>
      </c>
      <c r="AF141" s="261"/>
    </row>
    <row r="142" spans="2:32" ht="28.5" customHeight="1" x14ac:dyDescent="0.25">
      <c r="B142" s="19"/>
      <c r="C142" s="19"/>
      <c r="E142" s="260"/>
      <c r="F142" s="260"/>
      <c r="H142" s="260"/>
      <c r="I142" s="260"/>
      <c r="P142" s="269">
        <f t="shared" ref="P142:AE142" si="49">IFERROR(P141/$H$2,0)</f>
        <v>0</v>
      </c>
      <c r="Q142" s="269">
        <f t="shared" si="49"/>
        <v>0</v>
      </c>
      <c r="R142" s="269">
        <f t="shared" si="49"/>
        <v>0</v>
      </c>
      <c r="S142" s="269">
        <f t="shared" si="49"/>
        <v>0</v>
      </c>
      <c r="T142" s="269">
        <f t="shared" si="49"/>
        <v>0</v>
      </c>
      <c r="U142" s="269">
        <f t="shared" si="49"/>
        <v>0</v>
      </c>
      <c r="V142" s="269">
        <f t="shared" si="49"/>
        <v>0</v>
      </c>
      <c r="W142" s="269">
        <f t="shared" si="49"/>
        <v>0</v>
      </c>
      <c r="X142" s="269">
        <f t="shared" si="49"/>
        <v>0</v>
      </c>
      <c r="Y142" s="269">
        <f t="shared" si="49"/>
        <v>0</v>
      </c>
      <c r="Z142" s="269">
        <f t="shared" si="49"/>
        <v>0</v>
      </c>
      <c r="AA142" s="269">
        <f t="shared" si="49"/>
        <v>0</v>
      </c>
      <c r="AB142" s="269">
        <f t="shared" si="49"/>
        <v>0</v>
      </c>
      <c r="AC142" s="269">
        <f t="shared" si="49"/>
        <v>0</v>
      </c>
      <c r="AD142" s="269">
        <f t="shared" si="49"/>
        <v>0</v>
      </c>
      <c r="AE142" s="269">
        <f t="shared" si="49"/>
        <v>0</v>
      </c>
      <c r="AF142" s="271" t="s">
        <v>326</v>
      </c>
    </row>
    <row r="143" spans="2:32" x14ac:dyDescent="0.25">
      <c r="B143" s="19"/>
      <c r="C143" s="19"/>
      <c r="E143" s="260"/>
      <c r="F143" s="260"/>
      <c r="H143" s="260"/>
      <c r="I143" s="260"/>
      <c r="P143" s="272"/>
      <c r="Q143" s="272"/>
      <c r="R143" s="272"/>
      <c r="S143" s="272"/>
      <c r="T143" s="272"/>
      <c r="U143" s="273"/>
      <c r="V143" s="274"/>
      <c r="W143" s="275"/>
      <c r="X143" s="275"/>
      <c r="Y143" s="275"/>
      <c r="Z143" s="275"/>
      <c r="AA143" s="275"/>
      <c r="AB143" s="275"/>
      <c r="AC143" s="275"/>
      <c r="AD143" s="276"/>
      <c r="AE143" s="272"/>
      <c r="AF143" s="277"/>
    </row>
    <row r="144" spans="2:32" outlineLevel="1" x14ac:dyDescent="0.25">
      <c r="B144" s="25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3">
        <f>IF(C140&gt;0,C140+1,IF(DATE(YEAR('Basic project data'!$C$5),MONTH('Basic project data'!$C$5),1)=D144,1,0))</f>
        <v>0</v>
      </c>
      <c r="D144" s="254">
        <f>DATE(YEAR(D140),MONTH(D140)+1,DAY(D140))</f>
        <v>2194</v>
      </c>
      <c r="E144" s="278"/>
      <c r="F144" s="279">
        <f t="shared" ref="F144:F155" si="50">215/12*E144</f>
        <v>0</v>
      </c>
      <c r="G144" s="282"/>
      <c r="H144" s="278"/>
      <c r="I144" s="279">
        <f t="shared" ref="I144:I155" si="51">215/12*H144</f>
        <v>0</v>
      </c>
      <c r="J144" s="280"/>
      <c r="O144" s="254">
        <f t="shared" si="39"/>
        <v>2194</v>
      </c>
      <c r="P144" s="258"/>
      <c r="Q144" s="258"/>
      <c r="R144" s="258"/>
      <c r="S144" s="258"/>
      <c r="T144" s="258"/>
      <c r="U144" s="258"/>
      <c r="V144" s="258"/>
      <c r="W144" s="258"/>
      <c r="X144" s="258"/>
      <c r="Y144" s="258"/>
      <c r="Z144" s="258"/>
      <c r="AA144" s="258"/>
      <c r="AB144" s="258"/>
      <c r="AC144" s="258"/>
      <c r="AD144" s="258"/>
      <c r="AE144" s="259">
        <f t="shared" ref="AE144:AE155" si="52">SUM(P144:AD144)</f>
        <v>0</v>
      </c>
      <c r="AF144" s="261"/>
    </row>
    <row r="145" spans="1:32" outlineLevel="1" x14ac:dyDescent="0.25">
      <c r="B145" s="25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3">
        <f>IF(C144&gt;0,C144+1,IF(DATE(YEAR('Basic project data'!$C$5),MONTH('Basic project data'!$C$5),1)=D145,1,0))</f>
        <v>0</v>
      </c>
      <c r="D145" s="254">
        <f t="shared" ref="D145:D155" si="53">DATE(YEAR(D144),MONTH(D144)+1,DAY(D144))</f>
        <v>2225</v>
      </c>
      <c r="E145" s="255"/>
      <c r="F145" s="173">
        <f t="shared" si="50"/>
        <v>0</v>
      </c>
      <c r="G145" s="256"/>
      <c r="H145" s="255"/>
      <c r="I145" s="173">
        <f t="shared" si="51"/>
        <v>0</v>
      </c>
      <c r="J145" s="257"/>
      <c r="O145" s="254">
        <f t="shared" si="39"/>
        <v>2225</v>
      </c>
      <c r="P145" s="258"/>
      <c r="Q145" s="258"/>
      <c r="R145" s="258"/>
      <c r="S145" s="258"/>
      <c r="T145" s="258"/>
      <c r="U145" s="258"/>
      <c r="V145" s="258"/>
      <c r="W145" s="258"/>
      <c r="X145" s="258"/>
      <c r="Y145" s="258"/>
      <c r="Z145" s="258"/>
      <c r="AA145" s="258"/>
      <c r="AB145" s="258"/>
      <c r="AC145" s="258"/>
      <c r="AD145" s="258"/>
      <c r="AE145" s="259">
        <f t="shared" si="52"/>
        <v>0</v>
      </c>
      <c r="AF145" s="261"/>
    </row>
    <row r="146" spans="1:32" outlineLevel="1" x14ac:dyDescent="0.25">
      <c r="B146" s="25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3">
        <f>IF(C145&gt;0,C145+1,IF(DATE(YEAR('Basic project data'!$C$5),MONTH('Basic project data'!$C$5),1)=D146,1,0))</f>
        <v>0</v>
      </c>
      <c r="D146" s="254">
        <f t="shared" si="53"/>
        <v>2253</v>
      </c>
      <c r="E146" s="255"/>
      <c r="F146" s="173">
        <f t="shared" si="50"/>
        <v>0</v>
      </c>
      <c r="G146" s="256"/>
      <c r="H146" s="255"/>
      <c r="I146" s="173">
        <f t="shared" si="51"/>
        <v>0</v>
      </c>
      <c r="J146" s="257"/>
      <c r="O146" s="254">
        <f t="shared" si="39"/>
        <v>2253</v>
      </c>
      <c r="P146" s="258"/>
      <c r="Q146" s="258"/>
      <c r="R146" s="258"/>
      <c r="S146" s="258"/>
      <c r="T146" s="258"/>
      <c r="U146" s="258"/>
      <c r="V146" s="258"/>
      <c r="W146" s="258"/>
      <c r="X146" s="258"/>
      <c r="Y146" s="258"/>
      <c r="Z146" s="258"/>
      <c r="AA146" s="258"/>
      <c r="AB146" s="258"/>
      <c r="AC146" s="258"/>
      <c r="AD146" s="258"/>
      <c r="AE146" s="259">
        <f t="shared" si="52"/>
        <v>0</v>
      </c>
      <c r="AF146" s="261"/>
    </row>
    <row r="147" spans="1:32" outlineLevel="1" x14ac:dyDescent="0.25">
      <c r="B147" s="25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3">
        <f>IF(C146&gt;0,C146+1,IF(DATE(YEAR('Basic project data'!$C$5),MONTH('Basic project data'!$C$5),1)=D147,1,0))</f>
        <v>0</v>
      </c>
      <c r="D147" s="254">
        <f t="shared" si="53"/>
        <v>2284</v>
      </c>
      <c r="E147" s="255"/>
      <c r="F147" s="173">
        <f t="shared" si="50"/>
        <v>0</v>
      </c>
      <c r="G147" s="256"/>
      <c r="H147" s="255"/>
      <c r="I147" s="173">
        <f t="shared" si="51"/>
        <v>0</v>
      </c>
      <c r="J147" s="257"/>
      <c r="O147" s="254">
        <f t="shared" si="39"/>
        <v>2284</v>
      </c>
      <c r="P147" s="258"/>
      <c r="Q147" s="258"/>
      <c r="R147" s="258"/>
      <c r="S147" s="258"/>
      <c r="T147" s="258"/>
      <c r="U147" s="258"/>
      <c r="V147" s="258"/>
      <c r="W147" s="258"/>
      <c r="X147" s="258"/>
      <c r="Y147" s="258"/>
      <c r="Z147" s="258"/>
      <c r="AA147" s="258"/>
      <c r="AB147" s="258"/>
      <c r="AC147" s="258"/>
      <c r="AD147" s="258"/>
      <c r="AE147" s="259">
        <f t="shared" si="52"/>
        <v>0</v>
      </c>
      <c r="AF147" s="261"/>
    </row>
    <row r="148" spans="1:32" outlineLevel="1" x14ac:dyDescent="0.25">
      <c r="B148" s="25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3">
        <f>IF(C147&gt;0,C147+1,IF(DATE(YEAR('Basic project data'!$C$5),MONTH('Basic project data'!$C$5),1)=D148,1,0))</f>
        <v>0</v>
      </c>
      <c r="D148" s="254">
        <f t="shared" si="53"/>
        <v>2314</v>
      </c>
      <c r="E148" s="255"/>
      <c r="F148" s="173">
        <f t="shared" si="50"/>
        <v>0</v>
      </c>
      <c r="G148" s="256"/>
      <c r="H148" s="255"/>
      <c r="I148" s="173">
        <f t="shared" si="51"/>
        <v>0</v>
      </c>
      <c r="J148" s="257"/>
      <c r="O148" s="254">
        <f t="shared" si="39"/>
        <v>2314</v>
      </c>
      <c r="P148" s="258"/>
      <c r="Q148" s="258"/>
      <c r="R148" s="258"/>
      <c r="S148" s="258"/>
      <c r="T148" s="258"/>
      <c r="U148" s="258"/>
      <c r="V148" s="258"/>
      <c r="W148" s="258"/>
      <c r="X148" s="258"/>
      <c r="Y148" s="258"/>
      <c r="Z148" s="258"/>
      <c r="AA148" s="258"/>
      <c r="AB148" s="258"/>
      <c r="AC148" s="258"/>
      <c r="AD148" s="258"/>
      <c r="AE148" s="259">
        <f t="shared" si="52"/>
        <v>0</v>
      </c>
      <c r="AF148" s="261"/>
    </row>
    <row r="149" spans="1:32" outlineLevel="1" x14ac:dyDescent="0.25">
      <c r="B149" s="25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53">
        <f>IF(C148&gt;0,C148+1,IF(DATE(YEAR('Basic project data'!$C$5),MONTH('Basic project data'!$C$5),1)=D149,1,0))</f>
        <v>0</v>
      </c>
      <c r="D149" s="254">
        <f t="shared" si="53"/>
        <v>2345</v>
      </c>
      <c r="E149" s="255"/>
      <c r="F149" s="173">
        <f t="shared" si="50"/>
        <v>0</v>
      </c>
      <c r="G149" s="256"/>
      <c r="H149" s="255"/>
      <c r="I149" s="173">
        <f t="shared" si="51"/>
        <v>0</v>
      </c>
      <c r="J149" s="257"/>
      <c r="O149" s="254">
        <f t="shared" si="39"/>
        <v>2345</v>
      </c>
      <c r="P149" s="258"/>
      <c r="Q149" s="258"/>
      <c r="R149" s="258"/>
      <c r="S149" s="258"/>
      <c r="T149" s="258"/>
      <c r="U149" s="258"/>
      <c r="V149" s="258"/>
      <c r="W149" s="258"/>
      <c r="X149" s="258"/>
      <c r="Y149" s="258"/>
      <c r="Z149" s="258"/>
      <c r="AA149" s="258"/>
      <c r="AB149" s="258"/>
      <c r="AC149" s="258"/>
      <c r="AD149" s="258"/>
      <c r="AE149" s="259">
        <f t="shared" si="52"/>
        <v>0</v>
      </c>
      <c r="AF149" s="261"/>
    </row>
    <row r="150" spans="1:32" outlineLevel="1" x14ac:dyDescent="0.25">
      <c r="B150" s="25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53">
        <f>IF(C149&gt;0,C149+1,IF(DATE(YEAR('Basic project data'!$C$5),MONTH('Basic project data'!$C$5),1)=D150,1,0))</f>
        <v>0</v>
      </c>
      <c r="D150" s="254">
        <f t="shared" si="53"/>
        <v>2375</v>
      </c>
      <c r="E150" s="255"/>
      <c r="F150" s="173">
        <f t="shared" si="50"/>
        <v>0</v>
      </c>
      <c r="G150" s="256"/>
      <c r="H150" s="255"/>
      <c r="I150" s="173">
        <f t="shared" si="51"/>
        <v>0</v>
      </c>
      <c r="J150" s="257"/>
      <c r="O150" s="254">
        <f t="shared" si="39"/>
        <v>2375</v>
      </c>
      <c r="P150" s="258"/>
      <c r="Q150" s="258"/>
      <c r="R150" s="258"/>
      <c r="S150" s="258"/>
      <c r="T150" s="258"/>
      <c r="U150" s="258"/>
      <c r="V150" s="258"/>
      <c r="W150" s="258"/>
      <c r="X150" s="258"/>
      <c r="Y150" s="258"/>
      <c r="Z150" s="258"/>
      <c r="AA150" s="258"/>
      <c r="AB150" s="258"/>
      <c r="AC150" s="258"/>
      <c r="AD150" s="258"/>
      <c r="AE150" s="259">
        <f t="shared" si="52"/>
        <v>0</v>
      </c>
      <c r="AF150" s="261"/>
    </row>
    <row r="151" spans="1:32" outlineLevel="1" x14ac:dyDescent="0.25">
      <c r="B151" s="25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53">
        <f>IF(C150&gt;0,C150+1,IF(DATE(YEAR('Basic project data'!$C$5),MONTH('Basic project data'!$C$5),1)=D151,1,0))</f>
        <v>0</v>
      </c>
      <c r="D151" s="254">
        <f t="shared" si="53"/>
        <v>2406</v>
      </c>
      <c r="E151" s="255"/>
      <c r="F151" s="173">
        <f t="shared" si="50"/>
        <v>0</v>
      </c>
      <c r="G151" s="256"/>
      <c r="H151" s="255"/>
      <c r="I151" s="173">
        <f t="shared" si="51"/>
        <v>0</v>
      </c>
      <c r="J151" s="257"/>
      <c r="O151" s="254">
        <f t="shared" si="39"/>
        <v>2406</v>
      </c>
      <c r="P151" s="258"/>
      <c r="Q151" s="258"/>
      <c r="R151" s="258"/>
      <c r="S151" s="258"/>
      <c r="T151" s="258"/>
      <c r="U151" s="258"/>
      <c r="V151" s="258"/>
      <c r="W151" s="258"/>
      <c r="X151" s="258"/>
      <c r="Y151" s="258"/>
      <c r="Z151" s="258"/>
      <c r="AA151" s="258"/>
      <c r="AB151" s="258"/>
      <c r="AC151" s="258"/>
      <c r="AD151" s="258"/>
      <c r="AE151" s="259">
        <f t="shared" si="52"/>
        <v>0</v>
      </c>
      <c r="AF151" s="261"/>
    </row>
    <row r="152" spans="1:32" outlineLevel="1" x14ac:dyDescent="0.25">
      <c r="B152" s="25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53">
        <f>IF(C151&gt;0,C151+1,IF(DATE(YEAR('Basic project data'!$C$5),MONTH('Basic project data'!$C$5),1)=D152,1,0))</f>
        <v>0</v>
      </c>
      <c r="D152" s="254">
        <f t="shared" si="53"/>
        <v>2437</v>
      </c>
      <c r="E152" s="255"/>
      <c r="F152" s="173">
        <f t="shared" si="50"/>
        <v>0</v>
      </c>
      <c r="G152" s="256"/>
      <c r="H152" s="255"/>
      <c r="I152" s="173">
        <f t="shared" si="51"/>
        <v>0</v>
      </c>
      <c r="J152" s="257"/>
      <c r="O152" s="254">
        <f t="shared" si="39"/>
        <v>2437</v>
      </c>
      <c r="P152" s="258"/>
      <c r="Q152" s="258"/>
      <c r="R152" s="258"/>
      <c r="S152" s="258"/>
      <c r="T152" s="258"/>
      <c r="U152" s="258"/>
      <c r="V152" s="258"/>
      <c r="W152" s="258"/>
      <c r="X152" s="258"/>
      <c r="Y152" s="258"/>
      <c r="Z152" s="258"/>
      <c r="AA152" s="258"/>
      <c r="AB152" s="258"/>
      <c r="AC152" s="258"/>
      <c r="AD152" s="258"/>
      <c r="AE152" s="259">
        <f t="shared" si="52"/>
        <v>0</v>
      </c>
      <c r="AF152" s="261"/>
    </row>
    <row r="153" spans="1:32" outlineLevel="1" x14ac:dyDescent="0.25">
      <c r="B153" s="25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53">
        <f>IF(C152&gt;0,C152+1,IF(DATE(YEAR('Basic project data'!$C$5),MONTH('Basic project data'!$C$5),1)=D153,1,0))</f>
        <v>0</v>
      </c>
      <c r="D153" s="254">
        <f t="shared" si="53"/>
        <v>2467</v>
      </c>
      <c r="E153" s="255"/>
      <c r="F153" s="173">
        <f t="shared" si="50"/>
        <v>0</v>
      </c>
      <c r="G153" s="256"/>
      <c r="H153" s="255"/>
      <c r="I153" s="173">
        <f t="shared" si="51"/>
        <v>0</v>
      </c>
      <c r="J153" s="257"/>
      <c r="O153" s="254">
        <f t="shared" si="39"/>
        <v>2467</v>
      </c>
      <c r="P153" s="258"/>
      <c r="Q153" s="258"/>
      <c r="R153" s="258"/>
      <c r="S153" s="258"/>
      <c r="T153" s="258"/>
      <c r="U153" s="258"/>
      <c r="V153" s="258"/>
      <c r="W153" s="258"/>
      <c r="X153" s="258"/>
      <c r="Y153" s="258"/>
      <c r="Z153" s="258"/>
      <c r="AA153" s="258"/>
      <c r="AB153" s="258"/>
      <c r="AC153" s="258"/>
      <c r="AD153" s="258"/>
      <c r="AE153" s="259">
        <f t="shared" si="52"/>
        <v>0</v>
      </c>
      <c r="AF153" s="261"/>
    </row>
    <row r="154" spans="1:32" outlineLevel="1" x14ac:dyDescent="0.25">
      <c r="B154" s="25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53">
        <f>IF(C153&gt;0,C153+1,IF(DATE(YEAR('Basic project data'!$C$5),MONTH('Basic project data'!$C$5),1)=D154,1,0))</f>
        <v>0</v>
      </c>
      <c r="D154" s="254">
        <f t="shared" si="53"/>
        <v>2498</v>
      </c>
      <c r="E154" s="255"/>
      <c r="F154" s="173">
        <f t="shared" si="50"/>
        <v>0</v>
      </c>
      <c r="G154" s="256"/>
      <c r="H154" s="255"/>
      <c r="I154" s="173">
        <f t="shared" si="51"/>
        <v>0</v>
      </c>
      <c r="J154" s="257"/>
      <c r="O154" s="254">
        <f t="shared" si="39"/>
        <v>2498</v>
      </c>
      <c r="P154" s="258"/>
      <c r="Q154" s="258"/>
      <c r="R154" s="258"/>
      <c r="S154" s="258"/>
      <c r="T154" s="258"/>
      <c r="U154" s="258"/>
      <c r="V154" s="258"/>
      <c r="W154" s="258"/>
      <c r="X154" s="258"/>
      <c r="Y154" s="258"/>
      <c r="Z154" s="258"/>
      <c r="AA154" s="258"/>
      <c r="AB154" s="258"/>
      <c r="AC154" s="258"/>
      <c r="AD154" s="258"/>
      <c r="AE154" s="259">
        <f t="shared" si="52"/>
        <v>0</v>
      </c>
      <c r="AF154" s="261"/>
    </row>
    <row r="155" spans="1:32" outlineLevel="1" x14ac:dyDescent="0.25">
      <c r="B155" s="25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53">
        <f>IF(C154&gt;0,C154+1,IF(DATE(YEAR('Basic project data'!$C$5),MONTH('Basic project data'!$C$5),1)=D155,1,0))</f>
        <v>0</v>
      </c>
      <c r="D155" s="254">
        <f t="shared" si="53"/>
        <v>2528</v>
      </c>
      <c r="E155" s="255"/>
      <c r="F155" s="173">
        <f t="shared" si="50"/>
        <v>0</v>
      </c>
      <c r="G155" s="256"/>
      <c r="H155" s="255"/>
      <c r="I155" s="173">
        <f t="shared" si="51"/>
        <v>0</v>
      </c>
      <c r="J155" s="257"/>
      <c r="O155" s="254">
        <f t="shared" si="39"/>
        <v>2528</v>
      </c>
      <c r="P155" s="258"/>
      <c r="Q155" s="258"/>
      <c r="R155" s="258"/>
      <c r="S155" s="258"/>
      <c r="T155" s="258"/>
      <c r="U155" s="258"/>
      <c r="V155" s="258"/>
      <c r="W155" s="258"/>
      <c r="X155" s="258"/>
      <c r="Y155" s="258"/>
      <c r="Z155" s="258"/>
      <c r="AA155" s="258"/>
      <c r="AB155" s="258"/>
      <c r="AC155" s="258"/>
      <c r="AD155" s="258"/>
      <c r="AE155" s="259">
        <f t="shared" si="52"/>
        <v>0</v>
      </c>
      <c r="AF155" s="261"/>
    </row>
    <row r="156" spans="1:32" x14ac:dyDescent="0.25">
      <c r="B156" s="262"/>
      <c r="C156" s="263"/>
      <c r="D156" s="264">
        <f>D155</f>
        <v>2528</v>
      </c>
      <c r="E156" s="265"/>
      <c r="F156" s="266">
        <f>SUM(F144:F155)</f>
        <v>0</v>
      </c>
      <c r="G156" s="267">
        <f>SUM(G144:G155)</f>
        <v>0</v>
      </c>
      <c r="H156" s="268"/>
      <c r="I156" s="266">
        <f>SUM(I144:I155)</f>
        <v>0</v>
      </c>
      <c r="J156" s="267">
        <f>SUM(J144:J155)</f>
        <v>0</v>
      </c>
      <c r="O156" s="264">
        <f t="shared" si="39"/>
        <v>2528</v>
      </c>
      <c r="P156" s="270">
        <f>SUM(P144:P155)</f>
        <v>0</v>
      </c>
      <c r="Q156" s="270">
        <f>SUM(Q144:Q155)</f>
        <v>0</v>
      </c>
      <c r="R156" s="270">
        <f>SUM(R144:R155)</f>
        <v>0</v>
      </c>
      <c r="S156" s="270">
        <f>SUM(S144:S155)</f>
        <v>0</v>
      </c>
      <c r="T156" s="270">
        <f>SUM(T144:T155)</f>
        <v>0</v>
      </c>
      <c r="U156" s="270">
        <f t="shared" ref="U156:AD156" si="54">SUM(U144:U155)</f>
        <v>0</v>
      </c>
      <c r="V156" s="270">
        <f t="shared" si="54"/>
        <v>0</v>
      </c>
      <c r="W156" s="270">
        <f t="shared" si="54"/>
        <v>0</v>
      </c>
      <c r="X156" s="270">
        <f t="shared" si="54"/>
        <v>0</v>
      </c>
      <c r="Y156" s="270">
        <f t="shared" si="54"/>
        <v>0</v>
      </c>
      <c r="Z156" s="270">
        <f t="shared" si="54"/>
        <v>0</v>
      </c>
      <c r="AA156" s="270">
        <f t="shared" si="54"/>
        <v>0</v>
      </c>
      <c r="AB156" s="270">
        <f t="shared" si="54"/>
        <v>0</v>
      </c>
      <c r="AC156" s="270">
        <f t="shared" si="54"/>
        <v>0</v>
      </c>
      <c r="AD156" s="270">
        <f t="shared" si="54"/>
        <v>0</v>
      </c>
      <c r="AE156" s="270">
        <f>SUM(AE144:AE155)</f>
        <v>0</v>
      </c>
      <c r="AF156" s="261"/>
    </row>
    <row r="157" spans="1:32" ht="28.5" customHeight="1" x14ac:dyDescent="0.25">
      <c r="A157" s="19"/>
      <c r="B157" s="19"/>
      <c r="C157" s="19"/>
      <c r="D157" s="19"/>
      <c r="E157" s="260"/>
      <c r="F157" s="260"/>
      <c r="H157" s="260"/>
      <c r="I157" s="260"/>
      <c r="P157" s="269">
        <f t="shared" ref="P157:AE157" si="55">IFERROR(P156/$H$2,0)</f>
        <v>0</v>
      </c>
      <c r="Q157" s="269">
        <f t="shared" si="55"/>
        <v>0</v>
      </c>
      <c r="R157" s="269">
        <f t="shared" si="55"/>
        <v>0</v>
      </c>
      <c r="S157" s="269">
        <f t="shared" si="55"/>
        <v>0</v>
      </c>
      <c r="T157" s="269">
        <f t="shared" si="55"/>
        <v>0</v>
      </c>
      <c r="U157" s="269">
        <f t="shared" si="55"/>
        <v>0</v>
      </c>
      <c r="V157" s="269">
        <f t="shared" si="55"/>
        <v>0</v>
      </c>
      <c r="W157" s="269">
        <f t="shared" si="55"/>
        <v>0</v>
      </c>
      <c r="X157" s="269">
        <f t="shared" si="55"/>
        <v>0</v>
      </c>
      <c r="Y157" s="269">
        <f t="shared" si="55"/>
        <v>0</v>
      </c>
      <c r="Z157" s="269">
        <f t="shared" si="55"/>
        <v>0</v>
      </c>
      <c r="AA157" s="269">
        <f t="shared" si="55"/>
        <v>0</v>
      </c>
      <c r="AB157" s="269">
        <f t="shared" si="55"/>
        <v>0</v>
      </c>
      <c r="AC157" s="269">
        <f t="shared" si="55"/>
        <v>0</v>
      </c>
      <c r="AD157" s="269">
        <f t="shared" si="55"/>
        <v>0</v>
      </c>
      <c r="AE157" s="269">
        <f t="shared" si="55"/>
        <v>0</v>
      </c>
      <c r="AF157" s="271" t="s">
        <v>326</v>
      </c>
    </row>
    <row r="158" spans="1:32" x14ac:dyDescent="0.25">
      <c r="A158" s="19"/>
      <c r="B158" s="19"/>
      <c r="C158" s="19"/>
      <c r="D158" s="19"/>
      <c r="E158" s="260"/>
      <c r="F158" s="260"/>
      <c r="H158" s="260"/>
      <c r="I158" s="260"/>
      <c r="P158" s="283"/>
      <c r="Q158" s="283"/>
      <c r="R158" s="283"/>
      <c r="S158" s="283"/>
      <c r="T158" s="283"/>
      <c r="U158" s="284"/>
      <c r="V158" s="285"/>
      <c r="W158" s="285"/>
      <c r="X158" s="285"/>
      <c r="Y158" s="285"/>
      <c r="Z158" s="285"/>
      <c r="AA158" s="285"/>
      <c r="AB158" s="285"/>
      <c r="AC158" s="285"/>
      <c r="AD158" s="286"/>
      <c r="AE158" s="283"/>
      <c r="AF158" s="277"/>
    </row>
    <row r="159" spans="1:32" x14ac:dyDescent="0.25">
      <c r="E159" s="260"/>
      <c r="F159" s="260"/>
      <c r="H159" s="260"/>
      <c r="I159" s="260"/>
      <c r="L159" s="260"/>
      <c r="M159" s="260"/>
      <c r="N159" s="260"/>
      <c r="P159" s="260"/>
      <c r="Q159" s="260"/>
      <c r="R159" s="260"/>
      <c r="S159" s="260"/>
      <c r="T159" s="260"/>
      <c r="U159" s="260"/>
      <c r="V159" s="260"/>
      <c r="W159" s="260"/>
      <c r="X159" s="260"/>
      <c r="Y159" s="260"/>
      <c r="Z159" s="260"/>
      <c r="AA159" s="260"/>
      <c r="AB159" s="260"/>
      <c r="AC159" s="260"/>
      <c r="AD159" s="260"/>
      <c r="AE159" s="260"/>
      <c r="AF159" s="260"/>
    </row>
    <row r="160" spans="1:32" x14ac:dyDescent="0.25">
      <c r="E160" s="260"/>
      <c r="F160" s="260"/>
      <c r="H160" s="260"/>
      <c r="I160" s="260"/>
      <c r="L160" s="260"/>
      <c r="M160" s="260"/>
      <c r="N160" s="260"/>
      <c r="P160" s="260"/>
      <c r="Q160" s="260"/>
      <c r="R160" s="260"/>
      <c r="S160" s="260"/>
      <c r="T160" s="260"/>
      <c r="U160" s="260"/>
      <c r="V160" s="260"/>
      <c r="W160" s="260"/>
      <c r="X160" s="260"/>
      <c r="Y160" s="260"/>
      <c r="Z160" s="260"/>
      <c r="AA160" s="260"/>
      <c r="AB160" s="260"/>
      <c r="AC160" s="260"/>
      <c r="AD160" s="260"/>
      <c r="AE160" s="260"/>
      <c r="AF160" s="260"/>
    </row>
    <row r="161" spans="5:32" x14ac:dyDescent="0.25">
      <c r="E161" s="260"/>
      <c r="F161" s="260"/>
      <c r="H161" s="260"/>
      <c r="I161" s="260"/>
      <c r="P161" s="260"/>
      <c r="Q161" s="260"/>
      <c r="R161" s="260"/>
      <c r="S161" s="260"/>
      <c r="T161" s="260"/>
      <c r="U161" s="260"/>
      <c r="V161" s="260"/>
      <c r="W161" s="260"/>
      <c r="X161" s="260"/>
      <c r="Y161" s="260"/>
      <c r="Z161" s="260"/>
      <c r="AA161" s="260"/>
      <c r="AB161" s="260"/>
      <c r="AC161" s="260"/>
      <c r="AD161" s="260"/>
      <c r="AE161" s="260"/>
      <c r="AF161" s="260"/>
    </row>
    <row r="162" spans="5:32" x14ac:dyDescent="0.25">
      <c r="E162" s="260"/>
      <c r="F162" s="260"/>
      <c r="H162" s="260"/>
      <c r="I162" s="260"/>
      <c r="P162" s="260"/>
      <c r="Q162" s="260"/>
      <c r="R162" s="260"/>
      <c r="S162" s="260"/>
      <c r="T162" s="260"/>
      <c r="U162" s="260"/>
      <c r="V162" s="260"/>
      <c r="W162" s="260"/>
      <c r="X162" s="260"/>
      <c r="Y162" s="260"/>
      <c r="Z162" s="260"/>
      <c r="AA162" s="260"/>
      <c r="AB162" s="260"/>
      <c r="AC162" s="260"/>
      <c r="AD162" s="260"/>
      <c r="AE162" s="260"/>
      <c r="AF162" s="260"/>
    </row>
    <row r="163" spans="5:32" x14ac:dyDescent="0.25">
      <c r="E163" s="260"/>
      <c r="F163" s="260"/>
      <c r="H163" s="260"/>
      <c r="I163" s="260"/>
      <c r="P163" s="260"/>
      <c r="Q163" s="260"/>
      <c r="R163" s="260"/>
      <c r="S163" s="260"/>
      <c r="T163" s="260"/>
      <c r="U163" s="260"/>
      <c r="V163" s="260"/>
      <c r="W163" s="260"/>
      <c r="X163" s="260"/>
      <c r="Y163" s="260"/>
      <c r="Z163" s="260"/>
      <c r="AA163" s="260"/>
      <c r="AB163" s="260"/>
      <c r="AC163" s="260"/>
      <c r="AD163" s="260"/>
      <c r="AE163" s="260"/>
      <c r="AF163" s="260"/>
    </row>
    <row r="164" spans="5:32" x14ac:dyDescent="0.25">
      <c r="E164" s="260"/>
      <c r="F164" s="260"/>
      <c r="H164" s="260"/>
      <c r="I164" s="260"/>
      <c r="P164" s="260"/>
      <c r="Q164" s="260"/>
      <c r="R164" s="260"/>
      <c r="S164" s="260"/>
      <c r="T164" s="260"/>
      <c r="U164" s="260"/>
      <c r="V164" s="260"/>
      <c r="W164" s="260"/>
      <c r="X164" s="260"/>
      <c r="Y164" s="260"/>
      <c r="Z164" s="260"/>
      <c r="AA164" s="260"/>
      <c r="AB164" s="260"/>
      <c r="AC164" s="260"/>
      <c r="AD164" s="260"/>
      <c r="AE164" s="260"/>
      <c r="AF164" s="260"/>
    </row>
    <row r="165" spans="5:32" x14ac:dyDescent="0.25">
      <c r="E165" s="260"/>
      <c r="F165" s="260"/>
      <c r="H165" s="260"/>
      <c r="I165" s="260"/>
      <c r="P165" s="260"/>
      <c r="Q165" s="260"/>
      <c r="R165" s="260"/>
      <c r="S165" s="260"/>
      <c r="T165" s="260"/>
      <c r="U165" s="260"/>
      <c r="V165" s="260"/>
      <c r="W165" s="260"/>
      <c r="X165" s="260"/>
      <c r="Y165" s="260"/>
      <c r="Z165" s="260"/>
      <c r="AA165" s="260"/>
      <c r="AB165" s="260"/>
      <c r="AC165" s="260"/>
      <c r="AD165" s="260"/>
      <c r="AE165" s="260"/>
      <c r="AF165" s="260"/>
    </row>
    <row r="166" spans="5:32" x14ac:dyDescent="0.25">
      <c r="E166" s="260"/>
      <c r="F166" s="260"/>
      <c r="H166" s="260"/>
      <c r="I166" s="260"/>
      <c r="P166" s="260"/>
      <c r="Q166" s="260"/>
      <c r="R166" s="260"/>
      <c r="S166" s="260"/>
      <c r="T166" s="260"/>
      <c r="U166" s="260"/>
      <c r="V166" s="260"/>
      <c r="W166" s="260"/>
      <c r="X166" s="260"/>
      <c r="Y166" s="260"/>
      <c r="Z166" s="260"/>
      <c r="AA166" s="260"/>
      <c r="AB166" s="260"/>
      <c r="AC166" s="260"/>
      <c r="AD166" s="260"/>
      <c r="AE166" s="260"/>
      <c r="AF166" s="260"/>
    </row>
    <row r="167" spans="5:32" x14ac:dyDescent="0.25">
      <c r="E167" s="260"/>
      <c r="F167" s="260"/>
      <c r="H167" s="260"/>
      <c r="I167" s="260"/>
      <c r="P167" s="260"/>
      <c r="Q167" s="260"/>
      <c r="R167" s="260"/>
      <c r="S167" s="260"/>
      <c r="T167" s="260"/>
      <c r="U167" s="260"/>
      <c r="V167" s="260"/>
      <c r="W167" s="260"/>
      <c r="X167" s="260"/>
      <c r="Y167" s="260"/>
      <c r="Z167" s="260"/>
      <c r="AA167" s="260"/>
      <c r="AB167" s="260"/>
      <c r="AC167" s="260"/>
      <c r="AD167" s="260"/>
      <c r="AE167" s="260"/>
      <c r="AF167" s="260"/>
    </row>
    <row r="168" spans="5:32" x14ac:dyDescent="0.25">
      <c r="P168" s="260"/>
      <c r="Q168" s="260"/>
      <c r="R168" s="260"/>
      <c r="S168" s="260"/>
      <c r="T168" s="260"/>
      <c r="U168" s="260"/>
      <c r="V168" s="260"/>
      <c r="W168" s="260"/>
      <c r="X168" s="260"/>
      <c r="Y168" s="260"/>
      <c r="Z168" s="260"/>
      <c r="AA168" s="260"/>
      <c r="AB168" s="260"/>
      <c r="AC168" s="260"/>
      <c r="AD168" s="260"/>
      <c r="AE168" s="260"/>
      <c r="AF168" s="260"/>
    </row>
    <row r="169" spans="5:32" x14ac:dyDescent="0.25">
      <c r="P169" s="260"/>
      <c r="Q169" s="260"/>
      <c r="R169" s="260"/>
      <c r="S169" s="260"/>
      <c r="T169" s="260"/>
      <c r="U169" s="260"/>
      <c r="V169" s="260"/>
      <c r="W169" s="260"/>
      <c r="X169" s="260"/>
      <c r="Y169" s="260"/>
      <c r="Z169" s="260"/>
      <c r="AA169" s="260"/>
      <c r="AB169" s="260"/>
      <c r="AC169" s="260"/>
      <c r="AD169" s="260"/>
      <c r="AE169" s="260"/>
      <c r="AF169" s="260"/>
    </row>
    <row r="170" spans="5:32" x14ac:dyDescent="0.25">
      <c r="P170" s="260"/>
      <c r="Q170" s="260"/>
      <c r="R170" s="260"/>
      <c r="S170" s="260"/>
      <c r="T170" s="260"/>
      <c r="U170" s="260"/>
      <c r="V170" s="260"/>
      <c r="W170" s="260"/>
      <c r="X170" s="260"/>
      <c r="Y170" s="260"/>
      <c r="Z170" s="260"/>
      <c r="AA170" s="260"/>
      <c r="AB170" s="260"/>
      <c r="AC170" s="260"/>
      <c r="AD170" s="260"/>
      <c r="AE170" s="260"/>
      <c r="AF170" s="260"/>
    </row>
    <row r="171" spans="5:32" x14ac:dyDescent="0.25">
      <c r="P171" s="260"/>
      <c r="Q171" s="260"/>
      <c r="R171" s="260"/>
      <c r="S171" s="260"/>
      <c r="T171" s="260"/>
      <c r="U171" s="260"/>
      <c r="V171" s="260"/>
      <c r="W171" s="260"/>
      <c r="X171" s="260"/>
      <c r="Y171" s="260"/>
      <c r="Z171" s="260"/>
      <c r="AA171" s="260"/>
      <c r="AB171" s="260"/>
      <c r="AC171" s="260"/>
      <c r="AD171" s="260"/>
      <c r="AE171" s="260"/>
      <c r="AF171" s="260"/>
    </row>
    <row r="172" spans="5:32" x14ac:dyDescent="0.25">
      <c r="P172" s="260"/>
      <c r="Q172" s="260"/>
      <c r="R172" s="260"/>
      <c r="S172" s="260"/>
      <c r="T172" s="260"/>
      <c r="U172" s="260"/>
      <c r="V172" s="260"/>
      <c r="W172" s="260"/>
      <c r="X172" s="260"/>
      <c r="Y172" s="260"/>
      <c r="Z172" s="260"/>
      <c r="AA172" s="260"/>
      <c r="AB172" s="260"/>
      <c r="AC172" s="260"/>
      <c r="AD172" s="260"/>
      <c r="AE172" s="260"/>
      <c r="AF172" s="260"/>
    </row>
    <row r="173" spans="5:32" x14ac:dyDescent="0.25">
      <c r="P173" s="260"/>
      <c r="Q173" s="260"/>
      <c r="R173" s="260"/>
      <c r="S173" s="260"/>
      <c r="T173" s="260"/>
      <c r="U173" s="260"/>
      <c r="V173" s="260"/>
      <c r="W173" s="260"/>
      <c r="X173" s="260"/>
      <c r="Y173" s="260"/>
      <c r="Z173" s="260"/>
      <c r="AA173" s="260"/>
      <c r="AB173" s="260"/>
      <c r="AC173" s="260"/>
      <c r="AD173" s="260"/>
      <c r="AE173" s="260"/>
      <c r="AF173" s="260"/>
    </row>
    <row r="174" spans="5:32" x14ac:dyDescent="0.25">
      <c r="P174" s="260"/>
      <c r="Q174" s="260"/>
      <c r="R174" s="260"/>
      <c r="S174" s="260"/>
      <c r="T174" s="260"/>
      <c r="U174" s="260"/>
      <c r="V174" s="260"/>
      <c r="W174" s="260"/>
      <c r="X174" s="260"/>
      <c r="Y174" s="260"/>
      <c r="Z174" s="260"/>
      <c r="AA174" s="260"/>
      <c r="AB174" s="260"/>
      <c r="AC174" s="260"/>
      <c r="AD174" s="260"/>
      <c r="AE174" s="260"/>
      <c r="AF174" s="260"/>
    </row>
    <row r="175" spans="5:32" x14ac:dyDescent="0.25">
      <c r="P175" s="260"/>
      <c r="Q175" s="260"/>
      <c r="R175" s="260"/>
      <c r="S175" s="260"/>
      <c r="T175" s="260"/>
      <c r="U175" s="260"/>
      <c r="V175" s="260"/>
      <c r="W175" s="260"/>
      <c r="X175" s="260"/>
      <c r="Y175" s="260"/>
      <c r="Z175" s="260"/>
      <c r="AA175" s="260"/>
      <c r="AB175" s="260"/>
      <c r="AC175" s="260"/>
      <c r="AD175" s="260"/>
      <c r="AE175" s="260"/>
      <c r="AF175" s="260"/>
    </row>
    <row r="176" spans="5:32" x14ac:dyDescent="0.25">
      <c r="P176" s="260"/>
      <c r="Q176" s="260"/>
      <c r="R176" s="260"/>
      <c r="S176" s="260"/>
      <c r="T176" s="260"/>
      <c r="U176" s="260"/>
      <c r="V176" s="260"/>
      <c r="W176" s="260"/>
      <c r="X176" s="260"/>
      <c r="Y176" s="260"/>
      <c r="Z176" s="260"/>
      <c r="AA176" s="260"/>
      <c r="AB176" s="260"/>
      <c r="AC176" s="260"/>
      <c r="AD176" s="260"/>
      <c r="AE176" s="260"/>
      <c r="AF176" s="260"/>
    </row>
    <row r="177" spans="16:32" x14ac:dyDescent="0.25">
      <c r="P177" s="260"/>
      <c r="Q177" s="260"/>
      <c r="R177" s="260"/>
      <c r="S177" s="260"/>
      <c r="T177" s="260"/>
      <c r="U177" s="260"/>
      <c r="V177" s="260"/>
      <c r="W177" s="260"/>
      <c r="X177" s="260"/>
      <c r="Y177" s="260"/>
      <c r="Z177" s="260"/>
      <c r="AA177" s="260"/>
      <c r="AB177" s="260"/>
      <c r="AC177" s="260"/>
      <c r="AD177" s="260"/>
      <c r="AE177" s="260"/>
      <c r="AF177" s="260"/>
    </row>
    <row r="178" spans="16:32" x14ac:dyDescent="0.25">
      <c r="P178" s="260"/>
      <c r="Q178" s="260"/>
      <c r="R178" s="260"/>
      <c r="S178" s="260"/>
      <c r="T178" s="260"/>
      <c r="U178" s="260"/>
      <c r="V178" s="260"/>
      <c r="W178" s="260"/>
      <c r="X178" s="260"/>
      <c r="Y178" s="260"/>
      <c r="Z178" s="260"/>
      <c r="AA178" s="260"/>
      <c r="AB178" s="260"/>
      <c r="AC178" s="260"/>
      <c r="AD178" s="260"/>
      <c r="AE178" s="260"/>
      <c r="AF178" s="260"/>
    </row>
    <row r="179" spans="16:32" x14ac:dyDescent="0.25">
      <c r="P179" s="260"/>
      <c r="Q179" s="260"/>
      <c r="R179" s="260"/>
      <c r="S179" s="260"/>
      <c r="T179" s="260"/>
      <c r="U179" s="260"/>
      <c r="V179" s="260"/>
      <c r="W179" s="260"/>
      <c r="X179" s="260"/>
      <c r="Y179" s="260"/>
      <c r="Z179" s="260"/>
      <c r="AA179" s="260"/>
      <c r="AB179" s="260"/>
      <c r="AC179" s="260"/>
      <c r="AD179" s="260"/>
      <c r="AE179" s="260"/>
      <c r="AF179" s="260"/>
    </row>
    <row r="180" spans="16:32" x14ac:dyDescent="0.25">
      <c r="P180" s="260"/>
      <c r="Q180" s="260"/>
      <c r="R180" s="260"/>
      <c r="S180" s="260"/>
      <c r="T180" s="260"/>
      <c r="U180" s="260"/>
      <c r="V180" s="260"/>
      <c r="W180" s="260"/>
      <c r="X180" s="260"/>
      <c r="Y180" s="260"/>
      <c r="Z180" s="260"/>
      <c r="AA180" s="260"/>
      <c r="AB180" s="260"/>
      <c r="AC180" s="260"/>
      <c r="AD180" s="260"/>
      <c r="AE180" s="260"/>
      <c r="AF180" s="260"/>
    </row>
    <row r="181" spans="16:32" x14ac:dyDescent="0.25">
      <c r="P181" s="260"/>
      <c r="Q181" s="260"/>
      <c r="R181" s="260"/>
      <c r="S181" s="260"/>
      <c r="T181" s="260"/>
      <c r="U181" s="260"/>
      <c r="V181" s="260"/>
      <c r="W181" s="260"/>
      <c r="X181" s="260"/>
      <c r="Y181" s="260"/>
      <c r="Z181" s="260"/>
      <c r="AA181" s="260"/>
      <c r="AB181" s="260"/>
      <c r="AC181" s="260"/>
      <c r="AD181" s="260"/>
      <c r="AE181" s="260"/>
      <c r="AF181" s="260"/>
    </row>
    <row r="182" spans="16:32" x14ac:dyDescent="0.25">
      <c r="P182" s="260"/>
      <c r="Q182" s="260"/>
      <c r="R182" s="260"/>
      <c r="S182" s="260"/>
      <c r="T182" s="260"/>
      <c r="U182" s="260"/>
      <c r="V182" s="260"/>
      <c r="W182" s="260"/>
      <c r="X182" s="260"/>
      <c r="Y182" s="260"/>
      <c r="Z182" s="260"/>
      <c r="AA182" s="260"/>
      <c r="AB182" s="260"/>
      <c r="AC182" s="260"/>
      <c r="AD182" s="260"/>
      <c r="AE182" s="260"/>
      <c r="AF182" s="260"/>
    </row>
    <row r="183" spans="16:32" x14ac:dyDescent="0.25">
      <c r="P183" s="260"/>
      <c r="Q183" s="260"/>
      <c r="R183" s="260"/>
      <c r="S183" s="260"/>
      <c r="T183" s="260"/>
      <c r="U183" s="260"/>
      <c r="V183" s="260"/>
      <c r="W183" s="260"/>
      <c r="X183" s="260"/>
      <c r="Y183" s="260"/>
      <c r="Z183" s="260"/>
      <c r="AA183" s="260"/>
      <c r="AB183" s="260"/>
      <c r="AC183" s="260"/>
      <c r="AD183" s="260"/>
      <c r="AE183" s="260"/>
      <c r="AF183" s="260"/>
    </row>
    <row r="184" spans="16:32" x14ac:dyDescent="0.25">
      <c r="P184" s="260"/>
      <c r="Q184" s="260"/>
      <c r="R184" s="260"/>
      <c r="S184" s="260"/>
      <c r="T184" s="260"/>
      <c r="U184" s="260"/>
      <c r="V184" s="260"/>
      <c r="W184" s="260"/>
      <c r="X184" s="260"/>
      <c r="Y184" s="260"/>
      <c r="Z184" s="260"/>
      <c r="AA184" s="260"/>
      <c r="AB184" s="260"/>
      <c r="AC184" s="260"/>
      <c r="AD184" s="260"/>
      <c r="AE184" s="260"/>
      <c r="AF184" s="260"/>
    </row>
    <row r="185" spans="16:32" x14ac:dyDescent="0.25">
      <c r="P185" s="260"/>
      <c r="Q185" s="260"/>
      <c r="R185" s="260"/>
      <c r="S185" s="260"/>
      <c r="T185" s="260"/>
      <c r="U185" s="260"/>
      <c r="V185" s="260"/>
      <c r="W185" s="260"/>
      <c r="X185" s="260"/>
      <c r="Y185" s="260"/>
      <c r="Z185" s="260"/>
      <c r="AA185" s="260"/>
      <c r="AB185" s="260"/>
      <c r="AC185" s="260"/>
      <c r="AD185" s="260"/>
      <c r="AE185" s="260"/>
      <c r="AF185" s="260"/>
    </row>
    <row r="186" spans="16:32" x14ac:dyDescent="0.25">
      <c r="P186" s="195"/>
      <c r="Q186" s="195"/>
      <c r="R186" s="195"/>
      <c r="S186" s="195"/>
      <c r="T186" s="19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479" priority="336" operator="equal">
      <formula>0</formula>
    </cfRule>
  </conditionalFormatting>
  <conditionalFormatting sqref="B37 B39 B41 B43">
    <cfRule type="cellIs" dxfId="1478" priority="338" operator="equal">
      <formula>0</formula>
    </cfRule>
  </conditionalFormatting>
  <conditionalFormatting sqref="B45 B47">
    <cfRule type="cellIs" dxfId="1477" priority="323" operator="equal">
      <formula>0</formula>
    </cfRule>
  </conditionalFormatting>
  <conditionalFormatting sqref="B54:B65 B99:B110 B114:B125 B128:B140 B144:B155">
    <cfRule type="cellIs" dxfId="1476" priority="588" operator="equal">
      <formula>"P4"</formula>
    </cfRule>
    <cfRule type="cellIs" dxfId="1475" priority="591" operator="equal">
      <formula>"P1"</formula>
    </cfRule>
    <cfRule type="cellIs" dxfId="1474" priority="590" operator="equal">
      <formula>"P2"</formula>
    </cfRule>
    <cfRule type="cellIs" dxfId="1473" priority="589" operator="equal">
      <formula>"P3"</formula>
    </cfRule>
  </conditionalFormatting>
  <conditionalFormatting sqref="B54:B65 B99:B110 B114:B125 B129:B140 B144:B155">
    <cfRule type="cellIs" dxfId="1472" priority="587" operator="equal">
      <formula>"P5"</formula>
    </cfRule>
  </conditionalFormatting>
  <conditionalFormatting sqref="B69:B80">
    <cfRule type="cellIs" dxfId="1471" priority="504" operator="equal">
      <formula>"P4"</formula>
    </cfRule>
    <cfRule type="cellIs" dxfId="1470" priority="503" operator="equal">
      <formula>"P5"</formula>
    </cfRule>
    <cfRule type="cellIs" dxfId="1469" priority="507" operator="equal">
      <formula>"P1"</formula>
    </cfRule>
    <cfRule type="cellIs" dxfId="1468" priority="506" operator="equal">
      <formula>"P2"</formula>
    </cfRule>
    <cfRule type="cellIs" dxfId="1467" priority="505" operator="equal">
      <formula>"P3"</formula>
    </cfRule>
  </conditionalFormatting>
  <conditionalFormatting sqref="B84:B95">
    <cfRule type="cellIs" dxfId="1466" priority="512" operator="equal">
      <formula>"P2"</formula>
    </cfRule>
    <cfRule type="cellIs" dxfId="1465" priority="511" operator="equal">
      <formula>"P3"</formula>
    </cfRule>
    <cfRule type="cellIs" dxfId="1464" priority="509" operator="equal">
      <formula>"P5"</formula>
    </cfRule>
    <cfRule type="cellIs" dxfId="1463" priority="510" operator="equal">
      <formula>"P4"</formula>
    </cfRule>
    <cfRule type="cellIs" dxfId="1462" priority="513" operator="equal">
      <formula>"P1"</formula>
    </cfRule>
  </conditionalFormatting>
  <conditionalFormatting sqref="B35:J48">
    <cfRule type="cellIs" dxfId="1461" priority="218" operator="equal">
      <formula>0</formula>
    </cfRule>
  </conditionalFormatting>
  <conditionalFormatting sqref="B34:M34">
    <cfRule type="cellIs" dxfId="1460" priority="339" operator="equal">
      <formula>0</formula>
    </cfRule>
  </conditionalFormatting>
  <conditionalFormatting sqref="C34">
    <cfRule type="cellIs" dxfId="1459" priority="342" operator="equal">
      <formula>"P5"</formula>
    </cfRule>
  </conditionalFormatting>
  <conditionalFormatting sqref="C35:C36">
    <cfRule type="cellIs" dxfId="1458" priority="324" operator="equal">
      <formula>"P5"</formula>
    </cfRule>
  </conditionalFormatting>
  <conditionalFormatting sqref="C35:C44">
    <cfRule type="cellIs" dxfId="1457" priority="337" operator="equal">
      <formula>0</formula>
    </cfRule>
    <cfRule type="cellIs" dxfId="1456" priority="335" operator="equal">
      <formula>"P1"</formula>
    </cfRule>
    <cfRule type="cellIs" dxfId="1455" priority="329" operator="equal">
      <formula>0</formula>
    </cfRule>
    <cfRule type="cellIs" dxfId="1454" priority="330" operator="equal">
      <formula>"P5"</formula>
    </cfRule>
  </conditionalFormatting>
  <conditionalFormatting sqref="C35:C48">
    <cfRule type="cellIs" dxfId="1453" priority="312" operator="equal">
      <formula>"P4"</formula>
    </cfRule>
    <cfRule type="cellIs" dxfId="1452" priority="313" operator="equal">
      <formula>"P3"</formula>
    </cfRule>
    <cfRule type="cellIs" dxfId="1451" priority="314" operator="equal">
      <formula>"P2"</formula>
    </cfRule>
    <cfRule type="cellIs" dxfId="1450" priority="321" operator="equal">
      <formula>"P1"</formula>
    </cfRule>
  </conditionalFormatting>
  <conditionalFormatting sqref="C45:C48">
    <cfRule type="cellIs" dxfId="1449" priority="322" operator="equal">
      <formula>0</formula>
    </cfRule>
    <cfRule type="cellIs" dxfId="1448" priority="315" operator="equal">
      <formula>"P1"</formula>
    </cfRule>
    <cfRule type="cellIs" dxfId="1447" priority="316" operator="equal">
      <formula>0</formula>
    </cfRule>
    <cfRule type="cellIs" dxfId="1446" priority="317" operator="equal">
      <formula>"P5"</formula>
    </cfRule>
  </conditionalFormatting>
  <conditionalFormatting sqref="C69:C80">
    <cfRule type="cellIs" dxfId="1445" priority="522" operator="equal">
      <formula>0</formula>
    </cfRule>
  </conditionalFormatting>
  <conditionalFormatting sqref="C84:C95">
    <cfRule type="cellIs" dxfId="1442" priority="515" operator="equal">
      <formula>0</formula>
    </cfRule>
  </conditionalFormatting>
  <conditionalFormatting sqref="D54:D66">
    <cfRule type="expression" dxfId="1441" priority="502">
      <formula>$D$54=0</formula>
    </cfRule>
  </conditionalFormatting>
  <conditionalFormatting sqref="D55:D65">
    <cfRule type="cellIs" dxfId="1440" priority="501" operator="equal">
      <formula>0</formula>
    </cfRule>
  </conditionalFormatting>
  <conditionalFormatting sqref="D69:D81">
    <cfRule type="expression" dxfId="1439" priority="500">
      <formula>$D$54=0</formula>
    </cfRule>
  </conditionalFormatting>
  <conditionalFormatting sqref="D70:D80">
    <cfRule type="cellIs" dxfId="1438" priority="499" operator="equal">
      <formula>0</formula>
    </cfRule>
  </conditionalFormatting>
  <conditionalFormatting sqref="D84:D96">
    <cfRule type="expression" dxfId="1437" priority="498">
      <formula>$D$54=0</formula>
    </cfRule>
  </conditionalFormatting>
  <conditionalFormatting sqref="D85:D95">
    <cfRule type="cellIs" dxfId="1436" priority="497" operator="equal">
      <formula>0</formula>
    </cfRule>
  </conditionalFormatting>
  <conditionalFormatting sqref="D99:D111">
    <cfRule type="expression" dxfId="1435" priority="496">
      <formula>$D$54=0</formula>
    </cfRule>
  </conditionalFormatting>
  <conditionalFormatting sqref="D100:D110">
    <cfRule type="cellIs" dxfId="1434" priority="495" operator="equal">
      <formula>0</formula>
    </cfRule>
  </conditionalFormatting>
  <conditionalFormatting sqref="D114:D126">
    <cfRule type="expression" dxfId="1433" priority="494">
      <formula>$D$54=0</formula>
    </cfRule>
  </conditionalFormatting>
  <conditionalFormatting sqref="D115:D125">
    <cfRule type="cellIs" dxfId="1432" priority="493" operator="equal">
      <formula>0</formula>
    </cfRule>
  </conditionalFormatting>
  <conditionalFormatting sqref="D129:D141">
    <cfRule type="expression" dxfId="1431" priority="492">
      <formula>$D$54=0</formula>
    </cfRule>
  </conditionalFormatting>
  <conditionalFormatting sqref="D130:D140">
    <cfRule type="cellIs" dxfId="1430" priority="491" operator="equal">
      <formula>0</formula>
    </cfRule>
  </conditionalFormatting>
  <conditionalFormatting sqref="D144:D156">
    <cfRule type="expression" dxfId="1429" priority="490">
      <formula>$D$54=0</formula>
    </cfRule>
  </conditionalFormatting>
  <conditionalFormatting sqref="D145:D155">
    <cfRule type="cellIs" dxfId="1428" priority="489" operator="equal">
      <formula>0</formula>
    </cfRule>
  </conditionalFormatting>
  <conditionalFormatting sqref="D35:M48">
    <cfRule type="cellIs" dxfId="1427" priority="97" operator="equal">
      <formula>0</formula>
    </cfRule>
  </conditionalFormatting>
  <conditionalFormatting sqref="E31 H31">
    <cfRule type="cellIs" dxfId="1426" priority="364" operator="equal">
      <formula>"P5"</formula>
    </cfRule>
  </conditionalFormatting>
  <conditionalFormatting sqref="E35">
    <cfRule type="cellIs" dxfId="1425" priority="230" operator="equal">
      <formula>0</formula>
    </cfRule>
  </conditionalFormatting>
  <conditionalFormatting sqref="E37 E39 E41 E43 E45 E47">
    <cfRule type="cellIs" dxfId="1424" priority="217" operator="equal">
      <formula>0</formula>
    </cfRule>
  </conditionalFormatting>
  <conditionalFormatting sqref="E37">
    <cfRule type="cellIs" dxfId="1423" priority="229" operator="equal">
      <formula>0</formula>
    </cfRule>
  </conditionalFormatting>
  <conditionalFormatting sqref="E39">
    <cfRule type="cellIs" dxfId="1422" priority="228" operator="equal">
      <formula>0</formula>
    </cfRule>
  </conditionalFormatting>
  <conditionalFormatting sqref="E41">
    <cfRule type="cellIs" dxfId="1421" priority="227" operator="equal">
      <formula>0</formula>
    </cfRule>
  </conditionalFormatting>
  <conditionalFormatting sqref="E43">
    <cfRule type="cellIs" dxfId="1420" priority="226" operator="equal">
      <formula>0</formula>
    </cfRule>
  </conditionalFormatting>
  <conditionalFormatting sqref="E45 E47">
    <cfRule type="cellIs" dxfId="1419" priority="225" operator="equal">
      <formula>0</formula>
    </cfRule>
  </conditionalFormatting>
  <conditionalFormatting sqref="E54:E65">
    <cfRule type="expression" dxfId="1418" priority="456">
      <formula>$B54=""</formula>
    </cfRule>
  </conditionalFormatting>
  <conditionalFormatting sqref="E69:E80">
    <cfRule type="expression" dxfId="1417" priority="445">
      <formula>$B69=""</formula>
    </cfRule>
  </conditionalFormatting>
  <conditionalFormatting sqref="E84:E95">
    <cfRule type="expression" dxfId="1416" priority="443">
      <formula>$B84=""</formula>
    </cfRule>
  </conditionalFormatting>
  <conditionalFormatting sqref="E99:E110">
    <cfRule type="expression" dxfId="1415" priority="407">
      <formula>$B99=""</formula>
    </cfRule>
  </conditionalFormatting>
  <conditionalFormatting sqref="E114:E125">
    <cfRule type="expression" dxfId="1414" priority="405">
      <formula>$B114=""</formula>
    </cfRule>
  </conditionalFormatting>
  <conditionalFormatting sqref="E129:E140">
    <cfRule type="expression" dxfId="1413" priority="381">
      <formula>$B129=""</formula>
    </cfRule>
  </conditionalFormatting>
  <conditionalFormatting sqref="E144:E155">
    <cfRule type="expression" dxfId="1412" priority="529">
      <formula>$B144=""</formula>
    </cfRule>
  </conditionalFormatting>
  <conditionalFormatting sqref="E49:H49">
    <cfRule type="cellIs" dxfId="1411" priority="592" operator="equal">
      <formula>0</formula>
    </cfRule>
  </conditionalFormatting>
  <conditionalFormatting sqref="F54:F156">
    <cfRule type="cellIs" dxfId="1410" priority="533" operator="equal">
      <formula>0</formula>
    </cfRule>
  </conditionalFormatting>
  <conditionalFormatting sqref="G54:H65">
    <cfRule type="expression" dxfId="1409" priority="447">
      <formula>$B54=""</formula>
    </cfRule>
  </conditionalFormatting>
  <conditionalFormatting sqref="G69:H80">
    <cfRule type="expression" dxfId="1408" priority="437">
      <formula>$B69=""</formula>
    </cfRule>
  </conditionalFormatting>
  <conditionalFormatting sqref="G84:H95">
    <cfRule type="expression" dxfId="1407" priority="435">
      <formula>$B84=""</formula>
    </cfRule>
  </conditionalFormatting>
  <conditionalFormatting sqref="G99:H110">
    <cfRule type="expression" dxfId="1406" priority="409">
      <formula>$B99=""</formula>
    </cfRule>
  </conditionalFormatting>
  <conditionalFormatting sqref="G114:H125">
    <cfRule type="expression" dxfId="1405" priority="379">
      <formula>$B114=""</formula>
    </cfRule>
  </conditionalFormatting>
  <conditionalFormatting sqref="G129:H140">
    <cfRule type="expression" dxfId="1404" priority="386">
      <formula>$B129=""</formula>
    </cfRule>
  </conditionalFormatting>
  <conditionalFormatting sqref="G144:H155">
    <cfRule type="expression" dxfId="1403" priority="527">
      <formula>$B144=""</formula>
    </cfRule>
  </conditionalFormatting>
  <conditionalFormatting sqref="H20">
    <cfRule type="cellIs" dxfId="1402" priority="212" operator="notEqual">
      <formula>0</formula>
    </cfRule>
  </conditionalFormatting>
  <conditionalFormatting sqref="H22 H24 H26 H28">
    <cfRule type="cellIs" dxfId="1401" priority="213" operator="notEqual">
      <formula>0</formula>
    </cfRule>
  </conditionalFormatting>
  <conditionalFormatting sqref="H35">
    <cfRule type="cellIs" dxfId="1400" priority="224" operator="equal">
      <formula>0</formula>
    </cfRule>
  </conditionalFormatting>
  <conditionalFormatting sqref="H37 H39 H41 H43 H45 H47">
    <cfRule type="cellIs" dxfId="1399" priority="216" operator="equal">
      <formula>0</formula>
    </cfRule>
  </conditionalFormatting>
  <conditionalFormatting sqref="H37">
    <cfRule type="cellIs" dxfId="1398" priority="223" operator="equal">
      <formula>0</formula>
    </cfRule>
  </conditionalFormatting>
  <conditionalFormatting sqref="H39">
    <cfRule type="cellIs" dxfId="1397" priority="222" operator="equal">
      <formula>0</formula>
    </cfRule>
  </conditionalFormatting>
  <conditionalFormatting sqref="H41">
    <cfRule type="cellIs" dxfId="1396" priority="221" operator="equal">
      <formula>0</formula>
    </cfRule>
  </conditionalFormatting>
  <conditionalFormatting sqref="H43">
    <cfRule type="cellIs" dxfId="1395" priority="220" operator="equal">
      <formula>0</formula>
    </cfRule>
  </conditionalFormatting>
  <conditionalFormatting sqref="H45 H47">
    <cfRule type="cellIs" dxfId="1394" priority="219" operator="equal">
      <formula>0</formula>
    </cfRule>
  </conditionalFormatting>
  <conditionalFormatting sqref="H68">
    <cfRule type="cellIs" dxfId="1393" priority="577" operator="equal">
      <formula>0</formula>
    </cfRule>
  </conditionalFormatting>
  <conditionalFormatting sqref="H83">
    <cfRule type="cellIs" dxfId="1392" priority="576" operator="equal">
      <formula>0</formula>
    </cfRule>
  </conditionalFormatting>
  <conditionalFormatting sqref="H98">
    <cfRule type="cellIs" dxfId="1391" priority="575" operator="equal">
      <formula>0</formula>
    </cfRule>
  </conditionalFormatting>
  <conditionalFormatting sqref="H113">
    <cfRule type="cellIs" dxfId="1390" priority="574" operator="equal">
      <formula>0</formula>
    </cfRule>
  </conditionalFormatting>
  <conditionalFormatting sqref="H128">
    <cfRule type="cellIs" dxfId="1389" priority="573" operator="equal">
      <formula>0</formula>
    </cfRule>
  </conditionalFormatting>
  <conditionalFormatting sqref="H143">
    <cfRule type="cellIs" dxfId="1388" priority="572" operator="equal">
      <formula>0</formula>
    </cfRule>
  </conditionalFormatting>
  <conditionalFormatting sqref="I54:I66">
    <cfRule type="cellIs" dxfId="1387" priority="583" operator="equal">
      <formula>0</formula>
    </cfRule>
  </conditionalFormatting>
  <conditionalFormatting sqref="I69:I81">
    <cfRule type="cellIs" dxfId="1386" priority="566" operator="equal">
      <formula>0</formula>
    </cfRule>
  </conditionalFormatting>
  <conditionalFormatting sqref="I84:I96">
    <cfRule type="cellIs" dxfId="1385" priority="560" operator="equal">
      <formula>0</formula>
    </cfRule>
  </conditionalFormatting>
  <conditionalFormatting sqref="I99:I111">
    <cfRule type="cellIs" dxfId="1384" priority="554" operator="equal">
      <formula>0</formula>
    </cfRule>
  </conditionalFormatting>
  <conditionalFormatting sqref="I114:I126">
    <cfRule type="cellIs" dxfId="1383" priority="548" operator="equal">
      <formula>0</formula>
    </cfRule>
  </conditionalFormatting>
  <conditionalFormatting sqref="I129:I141">
    <cfRule type="cellIs" dxfId="1382" priority="542" operator="equal">
      <formula>0</formula>
    </cfRule>
  </conditionalFormatting>
  <conditionalFormatting sqref="I144:I156">
    <cfRule type="cellIs" dxfId="1381" priority="530" operator="equal">
      <formula>0</formula>
    </cfRule>
  </conditionalFormatting>
  <conditionalFormatting sqref="I49:J49">
    <cfRule type="cellIs" dxfId="1380" priority="593" operator="notEqual">
      <formula>0</formula>
    </cfRule>
  </conditionalFormatting>
  <conditionalFormatting sqref="I35:K48">
    <cfRule type="cellIs" dxfId="1379" priority="7" operator="equal">
      <formula>0</formula>
    </cfRule>
  </conditionalFormatting>
  <conditionalFormatting sqref="J37:J48">
    <cfRule type="cellIs" dxfId="1378" priority="258" operator="equal">
      <formula>0</formula>
    </cfRule>
  </conditionalFormatting>
  <conditionalFormatting sqref="J54:J65">
    <cfRule type="expression" dxfId="1377" priority="375">
      <formula>$B54=""</formula>
    </cfRule>
  </conditionalFormatting>
  <conditionalFormatting sqref="J69:J80">
    <cfRule type="expression" dxfId="1376" priority="441">
      <formula>$B69=""</formula>
    </cfRule>
  </conditionalFormatting>
  <conditionalFormatting sqref="J84:J95">
    <cfRule type="expression" dxfId="1375" priority="439">
      <formula>$B84=""</formula>
    </cfRule>
  </conditionalFormatting>
  <conditionalFormatting sqref="J99:J110">
    <cfRule type="expression" dxfId="1374" priority="411">
      <formula>$B99=""</formula>
    </cfRule>
  </conditionalFormatting>
  <conditionalFormatting sqref="J114:J125">
    <cfRule type="expression" dxfId="1373" priority="377">
      <formula>$B114=""</formula>
    </cfRule>
  </conditionalFormatting>
  <conditionalFormatting sqref="J129:J140">
    <cfRule type="expression" dxfId="1372" priority="376">
      <formula>$B129=""</formula>
    </cfRule>
  </conditionalFormatting>
  <conditionalFormatting sqref="J144:J155">
    <cfRule type="expression" dxfId="1371" priority="526">
      <formula>$B144=""</formula>
    </cfRule>
  </conditionalFormatting>
  <conditionalFormatting sqref="K22:K28">
    <cfRule type="cellIs" dxfId="1370" priority="363" operator="greaterThan">
      <formula>0</formula>
    </cfRule>
    <cfRule type="cellIs" dxfId="1369" priority="362" operator="lessThan">
      <formula>0</formula>
    </cfRule>
  </conditionalFormatting>
  <conditionalFormatting sqref="K22:K29">
    <cfRule type="cellIs" dxfId="1368" priority="361" operator="lessThan">
      <formula>0</formula>
    </cfRule>
  </conditionalFormatting>
  <conditionalFormatting sqref="K30:K31">
    <cfRule type="cellIs" dxfId="1367" priority="372" operator="notEqual">
      <formula>0</formula>
    </cfRule>
  </conditionalFormatting>
  <conditionalFormatting sqref="L35:L48">
    <cfRule type="cellIs" dxfId="1366" priority="289" operator="greaterThan">
      <formula>0</formula>
    </cfRule>
    <cfRule type="expression" dxfId="1365" priority="291">
      <formula>0</formula>
    </cfRule>
    <cfRule type="cellIs" dxfId="1364" priority="288" operator="lessThan">
      <formula>0</formula>
    </cfRule>
  </conditionalFormatting>
  <conditionalFormatting sqref="M35:M48">
    <cfRule type="expression" dxfId="1363" priority="310">
      <formula>$L35&lt;0</formula>
    </cfRule>
  </conditionalFormatting>
  <conditionalFormatting sqref="M35:N48">
    <cfRule type="cellIs" dxfId="1362" priority="255" operator="equal">
      <formula>0</formula>
    </cfRule>
  </conditionalFormatting>
  <conditionalFormatting sqref="O54:O66">
    <cfRule type="expression" dxfId="1361" priority="469">
      <formula>$D$54=0</formula>
    </cfRule>
  </conditionalFormatting>
  <conditionalFormatting sqref="O55:O65">
    <cfRule type="cellIs" dxfId="1360" priority="487" operator="equal">
      <formula>0</formula>
    </cfRule>
  </conditionalFormatting>
  <conditionalFormatting sqref="O69:O81">
    <cfRule type="expression" dxfId="1359" priority="468">
      <formula>$D$54=0</formula>
    </cfRule>
  </conditionalFormatting>
  <conditionalFormatting sqref="O70:O80">
    <cfRule type="cellIs" dxfId="1358" priority="467" operator="equal">
      <formula>0</formula>
    </cfRule>
  </conditionalFormatting>
  <conditionalFormatting sqref="O84:O96">
    <cfRule type="expression" dxfId="1357" priority="466">
      <formula>$D$54=0</formula>
    </cfRule>
  </conditionalFormatting>
  <conditionalFormatting sqref="O85:O95">
    <cfRule type="cellIs" dxfId="1356" priority="465" operator="equal">
      <formula>0</formula>
    </cfRule>
  </conditionalFormatting>
  <conditionalFormatting sqref="O99:O111">
    <cfRule type="expression" dxfId="1355" priority="464">
      <formula>$D$54=0</formula>
    </cfRule>
  </conditionalFormatting>
  <conditionalFormatting sqref="O100:O110">
    <cfRule type="cellIs" dxfId="1354" priority="463" operator="equal">
      <formula>0</formula>
    </cfRule>
  </conditionalFormatting>
  <conditionalFormatting sqref="O114:O126">
    <cfRule type="expression" dxfId="1353" priority="462">
      <formula>$D$54=0</formula>
    </cfRule>
  </conditionalFormatting>
  <conditionalFormatting sqref="O115:O125">
    <cfRule type="cellIs" dxfId="1352" priority="461" operator="equal">
      <formula>0</formula>
    </cfRule>
  </conditionalFormatting>
  <conditionalFormatting sqref="O129:O141">
    <cfRule type="expression" dxfId="1351" priority="460">
      <formula>$D$54=0</formula>
    </cfRule>
  </conditionalFormatting>
  <conditionalFormatting sqref="O130:O140">
    <cfRule type="cellIs" dxfId="1350" priority="459" operator="equal">
      <formula>0</formula>
    </cfRule>
  </conditionalFormatting>
  <conditionalFormatting sqref="O144:O156">
    <cfRule type="expression" dxfId="1349" priority="458">
      <formula>$D$54=0</formula>
    </cfRule>
  </conditionalFormatting>
  <conditionalFormatting sqref="O145:O155">
    <cfRule type="cellIs" dxfId="1348" priority="457" operator="equal">
      <formula>0</formula>
    </cfRule>
  </conditionalFormatting>
  <conditionalFormatting sqref="P5">
    <cfRule type="cellIs" dxfId="1347" priority="524" operator="equal">
      <formula>0</formula>
    </cfRule>
  </conditionalFormatting>
  <conditionalFormatting sqref="P10:T13">
    <cfRule type="cellIs" dxfId="1339" priority="525" operator="equal">
      <formula>0</formula>
    </cfRule>
  </conditionalFormatting>
  <conditionalFormatting sqref="P5:AD13">
    <cfRule type="cellIs" dxfId="1338" priority="523" operator="equal">
      <formula>0</formula>
    </cfRule>
  </conditionalFormatting>
  <conditionalFormatting sqref="P20:AE28">
    <cfRule type="cellIs" dxfId="1337" priority="214" operator="equal">
      <formula>0</formula>
    </cfRule>
  </conditionalFormatting>
  <conditionalFormatting sqref="P66:AE67 P68:U68 P81:AE82 P83:U83 P96:AE97 P98:U98 P111:AE112 P113:U113 P126:AE127 P128:U128 P141:AE142 P143:U143 P156:AE157">
    <cfRule type="cellIs" dxfId="1336" priority="472" operator="equal">
      <formula>0</formula>
    </cfRule>
  </conditionalFormatting>
  <conditionalFormatting sqref="Q35:Q48">
    <cfRule type="cellIs" dxfId="1335" priority="343" operator="equal">
      <formula>0</formula>
    </cfRule>
  </conditionalFormatting>
  <conditionalFormatting sqref="W35:Y48">
    <cfRule type="cellIs" dxfId="1320" priority="345" operator="equal">
      <formula>0</formula>
    </cfRule>
  </conditionalFormatting>
  <conditionalFormatting sqref="W68:AE68 AE69:AE80 W83:AE83 AE84:AE95 W98:AE98 AE99:AE110 W113:AE113 AE114:AE125 W128:AE128 AE129:AE140 W143:AE143 AE144:AE155">
    <cfRule type="cellIs" dxfId="1319" priority="470" operator="equal">
      <formula>0</formula>
    </cfRule>
  </conditionalFormatting>
  <conditionalFormatting sqref="Y35:Y48">
    <cfRule type="cellIs" dxfId="1316" priority="347" operator="lessThan">
      <formula>0</formula>
    </cfRule>
    <cfRule type="cellIs" dxfId="1315" priority="346" operator="greaterThan">
      <formula>0</formula>
    </cfRule>
  </conditionalFormatting>
  <conditionalFormatting sqref="AE5:AE13 AE54:AE65">
    <cfRule type="cellIs" dxfId="1302" priority="601" operator="equal">
      <formula>0</formula>
    </cfRule>
  </conditionalFormatting>
  <conditionalFormatting sqref="AE15 C54:C65 C99:C110 C114:C125 C129:C140 C144:C155 G157:G192">
    <cfRule type="cellIs" dxfId="1301" priority="602" operator="equal">
      <formula>0</formula>
    </cfRule>
  </conditionalFormatting>
  <conditionalFormatting sqref="AF20:AF28">
    <cfRule type="cellIs" dxfId="1300" priority="3" operator="equal">
      <formula>0</formula>
    </cfRule>
  </conditionalFormatting>
  <conditionalFormatting sqref="AF21 AF23 AF25 AF27">
    <cfRule type="cellIs" dxfId="1299" priority="6" operator="equal">
      <formula>0</formula>
    </cfRule>
  </conditionalFormatting>
  <conditionalFormatting sqref="AG5:AG13">
    <cfRule type="cellIs" dxfId="1298" priority="373" operator="equal">
      <formula>0</formula>
    </cfRule>
    <cfRule type="cellIs" dxfId="1297" priority="374" operator="equal">
      <formula>0</formula>
    </cfRule>
  </conditionalFormatting>
  <conditionalFormatting sqref="AG20:AG27">
    <cfRule type="cellIs" dxfId="1296" priority="2" operator="equal">
      <formula>"""adjustment needed"""</formula>
    </cfRule>
    <cfRule type="cellIs" dxfId="1295" priority="1" operator="equal">
      <formula>"adjustment needed"</formula>
    </cfRule>
  </conditionalFormatting>
  <dataValidations count="1">
    <dataValidation type="list" allowBlank="1" showInputMessage="1" showErrorMessage="1" sqref="D13:D14" xr:uid="{0007003C-003F-4042-BDBB-00410011004B}">
      <formula1>INDIRECT(D11)</formula1>
    </dataValidation>
  </dataValidations>
  <pageMargins left="0.7" right="0.7" top="0.78740157500000008" bottom="0.78740157500000008" header="0.3" footer="0.3"/>
  <pageSetup paperSize="9" scale="30" orientation="portrait"/>
  <extLst>
    <ext xmlns:x14="http://schemas.microsoft.com/office/spreadsheetml/2009/9/main" uri="{78C0D931-6437-407d-A8EE-F0AAD7539E65}">
      <x14:conditionalFormattings>
        <x14:conditionalFormatting xmlns:xm="http://schemas.microsoft.com/office/excel/2006/main">
          <x14:cfRule type="cellIs" priority="520" operator="greaterThan" id="{004C00ED-001B-4A05-BCED-003100230066}">
            <xm:f>'Basic project data'!$C$7</xm:f>
            <x14:dxf>
              <font>
                <color rgb="FFF2F2F2"/>
              </font>
            </x14:dxf>
          </x14:cfRule>
          <xm:sqref>C69:C80</xm:sqref>
        </x14:conditionalFormatting>
        <x14:conditionalFormatting xmlns:xm="http://schemas.microsoft.com/office/excel/2006/main">
          <x14:cfRule type="cellIs" priority="514" operator="greaterThan" id="{007D00EC-0065-4D35-89C8-005700B900E4}">
            <xm:f>'Basic project data'!$C$7</xm:f>
            <x14:dxf>
              <font>
                <color rgb="FFF2F2F2"/>
              </font>
            </x14:dxf>
          </x14:cfRule>
          <xm:sqref>C84:C95</xm:sqref>
        </x14:conditionalFormatting>
        <x14:conditionalFormatting xmlns:xm="http://schemas.microsoft.com/office/excel/2006/main">
          <x14:cfRule type="expression" priority="419" id="{005A003D-0068-48BC-B9D3-0027009F00AC}">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0400BC-00F0-459E-8214-005600BA004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EC0064-00E6-4708-BDAD-00F900ED0013}">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CE0052-008D-4D21-BCD3-00A000BC009F}">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2D0043-0047-4DE1-A955-000A0079002C}">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9C00A5-00E2-4289-AEE1-002600990002}">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2400C3-0018-4385-87E3-00B4009E00C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1C00C4-004B-44F0-8A49-00F9006300D4}">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1800D3-0048-4916-9EA8-000500CE00C5}">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AA0006-005D-4BDB-896D-00B800F900E1}">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A700A5-0044-4ED2-B28B-008100BA00FC}">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AF00B5-0061-45EA-8977-009D009F00A8}">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E3005D-0029-4302-A880-005600BA002F}">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6F00A9-0053-4573-AE72-004D00160023}">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170086-0096-466F-9726-00F0002A000D}">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B400CF-0064-4E84-8C46-00AF00230035}">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710003-0057-4F4E-9516-00F90025001E}">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B00050-0019-48A3-AA95-00700050006D}">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0B00C9-0016-40D6-B4D0-00900040004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FC0072-00FA-42DD-9298-002B0079003A}">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3000DF-0020-4EC3-865B-001C006C001F}">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AB00C4-0060-4B68-A956-0010004F0070}">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A50083-0027-426B-81E5-005E005400A1}">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C7007A-00D6-48A8-AD9A-006300AE00A0}">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270035-0013-48B6-BBA5-003400960042}">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470076-00FF-40A6-BD2B-003B00450062}">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9C0064-0041-4CFB-A3FA-00BE00D4005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DF005E-0094-4A9D-ACF2-001A00C700EF}">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090008-0019-42A6-B0CE-00E40093002A}">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96004C-0049-4E42-BFAB-00D30043005F}">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3B00B5-00B9-4B4C-A442-0055000A001D}">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8D00FE-0031-4F63-9B87-00D300CF0081}">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5B0074-0076-47FC-A374-006E00E200C4}">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AE0092-00AC-4C91-94ED-0060004700B9}">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22003E-007C-47A1-AB2D-00C700E800B6}">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800-000000000000}">
          <x14:formula1>
            <xm:f>'Overview reports'!$A$6:$A$10</xm:f>
          </x14:formula1>
          <xm:sqref>H1</xm:sqref>
        </x14:dataValidation>
        <x14:dataValidation type="list" allowBlank="1" showInputMessage="1" showErrorMessage="1" xr:uid="{00000000-0002-0000-0800-000001000000}">
          <x14:formula1>
            <xm:f>'Drop-down Liste'!$B$2:$B$3</xm:f>
          </x14:formula1>
          <xm:sqref>D11:D12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Disclaimer</vt:lpstr>
      <vt:lpstr>Liesmich Readme</vt:lpstr>
      <vt:lpstr>Basic project data</vt:lpstr>
      <vt:lpstr>Overview employees</vt:lpstr>
      <vt:lpstr>Overview reports</vt:lpstr>
      <vt:lpstr>Drop-down Liste</vt:lpstr>
      <vt:lpstr>Name_1</vt:lpstr>
      <vt:lpstr>Name_2</vt:lpstr>
      <vt:lpstr>Name_3</vt:lpstr>
      <vt:lpstr>Name_4</vt:lpstr>
      <vt:lpstr>Name_5</vt:lpstr>
      <vt:lpstr>Name_6</vt:lpstr>
      <vt:lpstr>Name_7</vt:lpstr>
      <vt:lpstr>Name_8</vt:lpstr>
      <vt:lpstr>Name_9</vt:lpstr>
      <vt:lpstr>Name_10</vt:lpstr>
      <vt:lpstr>languages</vt:lpstr>
      <vt:lpstr>'Liesmich Readme'!Druckbereich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Böttcher,Katja</dc:creator>
  <cp:lastModifiedBy>Sarah Henkel</cp:lastModifiedBy>
  <cp:revision>19</cp:revision>
  <dcterms:created xsi:type="dcterms:W3CDTF">2023-09-11T11:54:12Z</dcterms:created>
  <dcterms:modified xsi:type="dcterms:W3CDTF">2026-02-05T12:15:25Z</dcterms:modified>
</cp:coreProperties>
</file>