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Horizon Europe\5_Projektmanagement\2 Gruppen\AG_Peko\Version_2.2 öffentlich\"/>
    </mc:Choice>
  </mc:AlternateContent>
  <xr:revisionPtr revIDLastSave="0" documentId="13_ncr:1_{6DB88EE4-FF43-4F8A-B8CF-866DC06FCC2B}" xr6:coauthVersionLast="47" xr6:coauthVersionMax="47" xr10:uidLastSave="{00000000-0000-0000-0000-000000000000}"/>
  <bookViews>
    <workbookView xWindow="-28920" yWindow="-3780" windowWidth="29040" windowHeight="15720" tabRatio="1000" xr2:uid="{00000000-000D-0000-FFFF-FFFF00000000}"/>
  </bookViews>
  <sheets>
    <sheet name="Disclaimer" sheetId="1" r:id="rId1"/>
    <sheet name="Liesmich Readme" sheetId="2" r:id="rId2"/>
    <sheet name="Basic project data" sheetId="3" r:id="rId3"/>
    <sheet name="Overview employees" sheetId="4" r:id="rId4"/>
    <sheet name="Overview reports" sheetId="5" r:id="rId5"/>
    <sheet name="Name_1" sheetId="6" r:id="rId6"/>
    <sheet name="Name_2" sheetId="18" r:id="rId7"/>
    <sheet name="Name_3" sheetId="19" r:id="rId8"/>
    <sheet name="Name_4" sheetId="20" r:id="rId9"/>
    <sheet name="Name_5" sheetId="21" r:id="rId10"/>
    <sheet name="Name_6" sheetId="22" r:id="rId11"/>
    <sheet name="Name_7" sheetId="23" r:id="rId12"/>
    <sheet name="Name_8" sheetId="24" r:id="rId13"/>
    <sheet name="Name_9" sheetId="25" r:id="rId14"/>
    <sheet name="Name_10" sheetId="26" r:id="rId15"/>
    <sheet name="languages" sheetId="17" state="hidden" r:id="rId16"/>
    <sheet name="Drop-down Liste" sheetId="8" state="hidden" r:id="rId17"/>
  </sheets>
  <definedNames>
    <definedName name="_xlnm.Print_Area" localSheetId="1">'Liesmich Readme'!$A$1:$A$6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F21" i="26" l="1"/>
  <c r="AF21" i="25"/>
  <c r="AF21" i="24"/>
  <c r="AF21" i="23"/>
  <c r="AF21" i="22"/>
  <c r="AF21" i="21"/>
  <c r="AF21" i="20"/>
  <c r="AF21" i="19"/>
  <c r="AF21" i="18"/>
  <c r="AF28" i="6"/>
  <c r="AF27" i="6"/>
  <c r="AG26" i="6"/>
  <c r="AG27" i="6" s="1"/>
  <c r="AF26" i="6"/>
  <c r="AF24" i="6"/>
  <c r="AF25" i="6" s="1"/>
  <c r="AF22" i="6"/>
  <c r="AG22" i="6" s="1"/>
  <c r="AF21" i="6"/>
  <c r="AF20" i="6"/>
  <c r="AG20" i="6" s="1"/>
  <c r="AG21" i="6" s="1"/>
  <c r="AF23" i="6" l="1"/>
  <c r="AG23" i="6" s="1"/>
  <c r="AG24" i="6"/>
  <c r="AG25" i="6" s="1"/>
  <c r="Z150" i="26" l="1"/>
  <c r="Y150" i="26"/>
  <c r="X150" i="26"/>
  <c r="V150" i="26"/>
  <c r="T150" i="26"/>
  <c r="S150" i="26"/>
  <c r="R150" i="26"/>
  <c r="Q150" i="26"/>
  <c r="P150" i="26"/>
  <c r="AD149" i="26"/>
  <c r="AD150" i="26" s="1"/>
  <c r="AC149" i="26"/>
  <c r="AC150" i="26" s="1"/>
  <c r="AB149" i="26"/>
  <c r="AB150" i="26" s="1"/>
  <c r="AA149" i="26"/>
  <c r="AA150" i="26" s="1"/>
  <c r="Z149" i="26"/>
  <c r="Y149" i="26"/>
  <c r="X149" i="26"/>
  <c r="W149" i="26"/>
  <c r="W150" i="26" s="1"/>
  <c r="V149" i="26"/>
  <c r="U149" i="26"/>
  <c r="U150" i="26" s="1"/>
  <c r="T149" i="26"/>
  <c r="S149" i="26"/>
  <c r="R149" i="26"/>
  <c r="Q149" i="26"/>
  <c r="P149" i="26"/>
  <c r="J149" i="26"/>
  <c r="G149" i="26"/>
  <c r="AE148" i="26"/>
  <c r="I148" i="26"/>
  <c r="F148" i="26"/>
  <c r="AE147" i="26"/>
  <c r="I147" i="26"/>
  <c r="F147" i="26"/>
  <c r="AE146" i="26"/>
  <c r="I146" i="26"/>
  <c r="F146" i="26"/>
  <c r="AE145" i="26"/>
  <c r="I145" i="26"/>
  <c r="F145" i="26"/>
  <c r="AE144" i="26"/>
  <c r="I144" i="26"/>
  <c r="F144" i="26"/>
  <c r="AE143" i="26"/>
  <c r="I143" i="26"/>
  <c r="F143" i="26"/>
  <c r="AE142" i="26"/>
  <c r="I142" i="26"/>
  <c r="F142" i="26"/>
  <c r="AE141" i="26"/>
  <c r="I141" i="26"/>
  <c r="F141" i="26"/>
  <c r="AE140" i="26"/>
  <c r="I140" i="26"/>
  <c r="F140" i="26"/>
  <c r="AE139" i="26"/>
  <c r="I139" i="26"/>
  <c r="F139" i="26"/>
  <c r="AE138" i="26"/>
  <c r="I138" i="26"/>
  <c r="F138" i="26"/>
  <c r="AE137" i="26"/>
  <c r="I137" i="26"/>
  <c r="F137" i="26"/>
  <c r="AD135" i="26"/>
  <c r="AC135" i="26"/>
  <c r="T135" i="26"/>
  <c r="S135" i="26"/>
  <c r="R135" i="26"/>
  <c r="AD134" i="26"/>
  <c r="AC134" i="26"/>
  <c r="AB134" i="26"/>
  <c r="AB135" i="26" s="1"/>
  <c r="AA134" i="26"/>
  <c r="AA135" i="26" s="1"/>
  <c r="Z134" i="26"/>
  <c r="Z135" i="26" s="1"/>
  <c r="Y134" i="26"/>
  <c r="Y135" i="26" s="1"/>
  <c r="X134" i="26"/>
  <c r="X135" i="26" s="1"/>
  <c r="W134" i="26"/>
  <c r="W135" i="26" s="1"/>
  <c r="V134" i="26"/>
  <c r="V135" i="26" s="1"/>
  <c r="U134" i="26"/>
  <c r="U135" i="26" s="1"/>
  <c r="T134" i="26"/>
  <c r="S134" i="26"/>
  <c r="R134" i="26"/>
  <c r="Q134" i="26"/>
  <c r="Q135" i="26" s="1"/>
  <c r="P134" i="26"/>
  <c r="P135" i="26" s="1"/>
  <c r="J134" i="26"/>
  <c r="G134" i="26"/>
  <c r="AE133" i="26"/>
  <c r="I133" i="26"/>
  <c r="F133" i="26"/>
  <c r="AE132" i="26"/>
  <c r="I132" i="26"/>
  <c r="F132" i="26"/>
  <c r="AE131" i="26"/>
  <c r="I131" i="26"/>
  <c r="F131" i="26"/>
  <c r="AE130" i="26"/>
  <c r="I130" i="26"/>
  <c r="F130" i="26"/>
  <c r="AE129" i="26"/>
  <c r="I129" i="26"/>
  <c r="F129" i="26"/>
  <c r="AE128" i="26"/>
  <c r="I128" i="26"/>
  <c r="F128" i="26"/>
  <c r="AE127" i="26"/>
  <c r="I127" i="26"/>
  <c r="F127" i="26"/>
  <c r="AE126" i="26"/>
  <c r="I126" i="26"/>
  <c r="F126" i="26"/>
  <c r="AE125" i="26"/>
  <c r="I125" i="26"/>
  <c r="F125" i="26"/>
  <c r="AE124" i="26"/>
  <c r="I124" i="26"/>
  <c r="F124" i="26"/>
  <c r="AE123" i="26"/>
  <c r="I123" i="26"/>
  <c r="F123" i="26"/>
  <c r="F134" i="26" s="1"/>
  <c r="AE122" i="26"/>
  <c r="AE134" i="26" s="1"/>
  <c r="AE135" i="26" s="1"/>
  <c r="I122" i="26"/>
  <c r="F122" i="26"/>
  <c r="X120" i="26"/>
  <c r="W120" i="26"/>
  <c r="V120" i="26"/>
  <c r="U120" i="26"/>
  <c r="T120" i="26"/>
  <c r="P120" i="26"/>
  <c r="AD119" i="26"/>
  <c r="AD120" i="26" s="1"/>
  <c r="AC119" i="26"/>
  <c r="AC120" i="26" s="1"/>
  <c r="AB119" i="26"/>
  <c r="AB120" i="26" s="1"/>
  <c r="AA119" i="26"/>
  <c r="AA120" i="26" s="1"/>
  <c r="Z119" i="26"/>
  <c r="Z120" i="26" s="1"/>
  <c r="Y119" i="26"/>
  <c r="Y120" i="26" s="1"/>
  <c r="X119" i="26"/>
  <c r="W119" i="26"/>
  <c r="V119" i="26"/>
  <c r="U119" i="26"/>
  <c r="T119" i="26"/>
  <c r="S119" i="26"/>
  <c r="S120" i="26" s="1"/>
  <c r="R119" i="26"/>
  <c r="R120" i="26" s="1"/>
  <c r="Q119" i="26"/>
  <c r="Q120" i="26" s="1"/>
  <c r="P119" i="26"/>
  <c r="J119" i="26"/>
  <c r="I119" i="26"/>
  <c r="G119" i="26"/>
  <c r="F119" i="26"/>
  <c r="AE118" i="26"/>
  <c r="I118" i="26"/>
  <c r="F118" i="26"/>
  <c r="AE117" i="26"/>
  <c r="I117" i="26"/>
  <c r="F117" i="26"/>
  <c r="AE116" i="26"/>
  <c r="I116" i="26"/>
  <c r="F116" i="26"/>
  <c r="AE115" i="26"/>
  <c r="I115" i="26"/>
  <c r="F115" i="26"/>
  <c r="AE114" i="26"/>
  <c r="I114" i="26"/>
  <c r="F114" i="26"/>
  <c r="AE113" i="26"/>
  <c r="I113" i="26"/>
  <c r="F113" i="26"/>
  <c r="AE112" i="26"/>
  <c r="I112" i="26"/>
  <c r="F112" i="26"/>
  <c r="AE111" i="26"/>
  <c r="I111" i="26"/>
  <c r="F111" i="26"/>
  <c r="AE110" i="26"/>
  <c r="I110" i="26"/>
  <c r="F110" i="26"/>
  <c r="AE109" i="26"/>
  <c r="I109" i="26"/>
  <c r="F109" i="26"/>
  <c r="AE108" i="26"/>
  <c r="I108" i="26"/>
  <c r="F108" i="26"/>
  <c r="AE107" i="26"/>
  <c r="I107" i="26"/>
  <c r="F107" i="26"/>
  <c r="Z105" i="26"/>
  <c r="W105" i="26"/>
  <c r="V105" i="26"/>
  <c r="U105" i="26"/>
  <c r="Q105" i="26"/>
  <c r="P105" i="26"/>
  <c r="AD104" i="26"/>
  <c r="AD105" i="26" s="1"/>
  <c r="AC104" i="26"/>
  <c r="AC105" i="26" s="1"/>
  <c r="AB104" i="26"/>
  <c r="AB105" i="26" s="1"/>
  <c r="AA104" i="26"/>
  <c r="AA105" i="26" s="1"/>
  <c r="Z104" i="26"/>
  <c r="Y104" i="26"/>
  <c r="Y105" i="26" s="1"/>
  <c r="X104" i="26"/>
  <c r="X105" i="26" s="1"/>
  <c r="W104" i="26"/>
  <c r="V104" i="26"/>
  <c r="U104" i="26"/>
  <c r="T104" i="26"/>
  <c r="T105" i="26" s="1"/>
  <c r="S104" i="26"/>
  <c r="S105" i="26" s="1"/>
  <c r="R104" i="26"/>
  <c r="R105" i="26" s="1"/>
  <c r="Q104" i="26"/>
  <c r="P104" i="26"/>
  <c r="J104" i="26"/>
  <c r="G104" i="26"/>
  <c r="AE103" i="26"/>
  <c r="I103" i="26"/>
  <c r="F103" i="26"/>
  <c r="AE102" i="26"/>
  <c r="I102" i="26"/>
  <c r="F102" i="26"/>
  <c r="AE101" i="26"/>
  <c r="I101" i="26"/>
  <c r="F101" i="26"/>
  <c r="AE100" i="26"/>
  <c r="I100" i="26"/>
  <c r="F100" i="26"/>
  <c r="AE99" i="26"/>
  <c r="I99" i="26"/>
  <c r="F99" i="26"/>
  <c r="AE98" i="26"/>
  <c r="I98" i="26"/>
  <c r="F98" i="26"/>
  <c r="AE97" i="26"/>
  <c r="I97" i="26"/>
  <c r="F97" i="26"/>
  <c r="AE96" i="26"/>
  <c r="I96" i="26"/>
  <c r="F96" i="26"/>
  <c r="AE95" i="26"/>
  <c r="I95" i="26"/>
  <c r="F95" i="26"/>
  <c r="AE94" i="26"/>
  <c r="I94" i="26"/>
  <c r="F94" i="26"/>
  <c r="AE93" i="26"/>
  <c r="I93" i="26"/>
  <c r="F93" i="26"/>
  <c r="AE92" i="26"/>
  <c r="I92" i="26"/>
  <c r="F92" i="26"/>
  <c r="AA90" i="26"/>
  <c r="Z90" i="26"/>
  <c r="Y90" i="26"/>
  <c r="X90" i="26"/>
  <c r="T90" i="26"/>
  <c r="Q90" i="26"/>
  <c r="AE89" i="26"/>
  <c r="AE90" i="26" s="1"/>
  <c r="AD89" i="26"/>
  <c r="AD90" i="26" s="1"/>
  <c r="AC89" i="26"/>
  <c r="AC90" i="26" s="1"/>
  <c r="AB89" i="26"/>
  <c r="AB90" i="26" s="1"/>
  <c r="AA89" i="26"/>
  <c r="Z89" i="26"/>
  <c r="Y89" i="26"/>
  <c r="X89" i="26"/>
  <c r="W89" i="26"/>
  <c r="W90" i="26" s="1"/>
  <c r="V89" i="26"/>
  <c r="V90" i="26" s="1"/>
  <c r="U89" i="26"/>
  <c r="U90" i="26" s="1"/>
  <c r="T89" i="26"/>
  <c r="S89" i="26"/>
  <c r="S90" i="26" s="1"/>
  <c r="R89" i="26"/>
  <c r="R90" i="26" s="1"/>
  <c r="Q89" i="26"/>
  <c r="P89" i="26"/>
  <c r="P90" i="26" s="1"/>
  <c r="J89" i="26"/>
  <c r="G89" i="26"/>
  <c r="AE88" i="26"/>
  <c r="I88" i="26"/>
  <c r="F88" i="26"/>
  <c r="AE87" i="26"/>
  <c r="I87" i="26"/>
  <c r="F87" i="26"/>
  <c r="AE86" i="26"/>
  <c r="I86" i="26"/>
  <c r="F86" i="26"/>
  <c r="AE85" i="26"/>
  <c r="I85" i="26"/>
  <c r="F85" i="26"/>
  <c r="AE84" i="26"/>
  <c r="I84" i="26"/>
  <c r="F84" i="26"/>
  <c r="AE83" i="26"/>
  <c r="I83" i="26"/>
  <c r="F83" i="26"/>
  <c r="AE82" i="26"/>
  <c r="I82" i="26"/>
  <c r="F82" i="26"/>
  <c r="AE81" i="26"/>
  <c r="I81" i="26"/>
  <c r="F81" i="26"/>
  <c r="AE80" i="26"/>
  <c r="I80" i="26"/>
  <c r="F80" i="26"/>
  <c r="AE79" i="26"/>
  <c r="I79" i="26"/>
  <c r="F79" i="26"/>
  <c r="AE78" i="26"/>
  <c r="I78" i="26"/>
  <c r="F78" i="26"/>
  <c r="AE77" i="26"/>
  <c r="I77" i="26"/>
  <c r="F77" i="26"/>
  <c r="AD75" i="26"/>
  <c r="X75" i="26"/>
  <c r="V75" i="26"/>
  <c r="S75" i="26"/>
  <c r="R75" i="26"/>
  <c r="AD74" i="26"/>
  <c r="AC74" i="26"/>
  <c r="AC75" i="26" s="1"/>
  <c r="AB74" i="26"/>
  <c r="AB75" i="26" s="1"/>
  <c r="AA74" i="26"/>
  <c r="AA75" i="26" s="1"/>
  <c r="Z74" i="26"/>
  <c r="Z75" i="26" s="1"/>
  <c r="Y74" i="26"/>
  <c r="Y75" i="26" s="1"/>
  <c r="X74" i="26"/>
  <c r="W74" i="26"/>
  <c r="W75" i="26" s="1"/>
  <c r="V74" i="26"/>
  <c r="U74" i="26"/>
  <c r="U75" i="26" s="1"/>
  <c r="T74" i="26"/>
  <c r="T75" i="26" s="1"/>
  <c r="S74" i="26"/>
  <c r="R74" i="26"/>
  <c r="Q74" i="26"/>
  <c r="Q75" i="26" s="1"/>
  <c r="P74" i="26"/>
  <c r="P75" i="26" s="1"/>
  <c r="J74" i="26"/>
  <c r="G74" i="26"/>
  <c r="AE73" i="26"/>
  <c r="I73" i="26"/>
  <c r="F73" i="26"/>
  <c r="AE72" i="26"/>
  <c r="I72" i="26"/>
  <c r="F72" i="26"/>
  <c r="AE71" i="26"/>
  <c r="I71" i="26"/>
  <c r="F71" i="26"/>
  <c r="AE70" i="26"/>
  <c r="I70" i="26"/>
  <c r="F70" i="26"/>
  <c r="AE69" i="26"/>
  <c r="I69" i="26"/>
  <c r="F69" i="26"/>
  <c r="AE68" i="26"/>
  <c r="I68" i="26"/>
  <c r="F68" i="26"/>
  <c r="AE67" i="26"/>
  <c r="I67" i="26"/>
  <c r="F67" i="26"/>
  <c r="F74" i="26" s="1"/>
  <c r="AE66" i="26"/>
  <c r="I66" i="26"/>
  <c r="F66" i="26"/>
  <c r="AE65" i="26"/>
  <c r="I65" i="26"/>
  <c r="F65" i="26"/>
  <c r="AE64" i="26"/>
  <c r="I64" i="26"/>
  <c r="F64" i="26"/>
  <c r="AE63" i="26"/>
  <c r="I63" i="26"/>
  <c r="F63" i="26"/>
  <c r="AE62" i="26"/>
  <c r="AE74" i="26" s="1"/>
  <c r="AE75" i="26" s="1"/>
  <c r="I62" i="26"/>
  <c r="F62" i="26"/>
  <c r="AB60" i="26"/>
  <c r="X60" i="26"/>
  <c r="T60" i="26"/>
  <c r="R60" i="26"/>
  <c r="AE59" i="26"/>
  <c r="AE60" i="26" s="1"/>
  <c r="AD59" i="26"/>
  <c r="AD60" i="26" s="1"/>
  <c r="AC59" i="26"/>
  <c r="AC60" i="26" s="1"/>
  <c r="AB59" i="26"/>
  <c r="AA59" i="26"/>
  <c r="AA60" i="26" s="1"/>
  <c r="Z59" i="26"/>
  <c r="Z60" i="26" s="1"/>
  <c r="Y59" i="26"/>
  <c r="Y60" i="26" s="1"/>
  <c r="X59" i="26"/>
  <c r="W59" i="26"/>
  <c r="W60" i="26" s="1"/>
  <c r="V59" i="26"/>
  <c r="V60" i="26" s="1"/>
  <c r="U59" i="26"/>
  <c r="U60" i="26" s="1"/>
  <c r="T59" i="26"/>
  <c r="S59" i="26"/>
  <c r="S60" i="26" s="1"/>
  <c r="R59" i="26"/>
  <c r="Q59" i="26"/>
  <c r="Q60" i="26" s="1"/>
  <c r="P59" i="26"/>
  <c r="P60" i="26" s="1"/>
  <c r="J59" i="26"/>
  <c r="G59" i="26"/>
  <c r="AE58" i="26"/>
  <c r="I58" i="26"/>
  <c r="F58" i="26"/>
  <c r="AE57" i="26"/>
  <c r="I57" i="26"/>
  <c r="F57" i="26"/>
  <c r="AE56" i="26"/>
  <c r="I56" i="26"/>
  <c r="F56" i="26"/>
  <c r="AE55" i="26"/>
  <c r="I55" i="26"/>
  <c r="F55" i="26"/>
  <c r="AE54" i="26"/>
  <c r="I54" i="26"/>
  <c r="F54" i="26"/>
  <c r="AE53" i="26"/>
  <c r="I53" i="26"/>
  <c r="F53" i="26"/>
  <c r="AE52" i="26"/>
  <c r="I52" i="26"/>
  <c r="F52" i="26"/>
  <c r="AE51" i="26"/>
  <c r="I51" i="26"/>
  <c r="F51" i="26"/>
  <c r="AE50" i="26"/>
  <c r="I50" i="26"/>
  <c r="I59" i="26" s="1"/>
  <c r="F50" i="26"/>
  <c r="AE49" i="26"/>
  <c r="I49" i="26"/>
  <c r="F49" i="26"/>
  <c r="AE48" i="26"/>
  <c r="I48" i="26"/>
  <c r="F48" i="26"/>
  <c r="AE47" i="26"/>
  <c r="I47" i="26"/>
  <c r="F47" i="26"/>
  <c r="F59" i="26" s="1"/>
  <c r="D47" i="26"/>
  <c r="O43" i="26"/>
  <c r="B43" i="26"/>
  <c r="C36" i="26"/>
  <c r="C37" i="26" s="1"/>
  <c r="C38" i="26" s="1"/>
  <c r="C39" i="26" s="1"/>
  <c r="C40" i="26" s="1"/>
  <c r="C41" i="26" s="1"/>
  <c r="C35" i="26"/>
  <c r="B32" i="26"/>
  <c r="B28" i="26"/>
  <c r="A28" i="26"/>
  <c r="B26" i="26"/>
  <c r="A26" i="26"/>
  <c r="B24" i="26"/>
  <c r="A24" i="26"/>
  <c r="B22" i="26"/>
  <c r="A22" i="26"/>
  <c r="B20" i="26"/>
  <c r="A20" i="26"/>
  <c r="M19" i="26"/>
  <c r="O16" i="26"/>
  <c r="B16" i="26"/>
  <c r="AE13" i="26"/>
  <c r="AE12" i="26"/>
  <c r="AE11" i="26"/>
  <c r="AE10" i="26"/>
  <c r="AE9" i="26"/>
  <c r="J9" i="26"/>
  <c r="AE8" i="26"/>
  <c r="AE7" i="26"/>
  <c r="AE6" i="26"/>
  <c r="AE5" i="26"/>
  <c r="O3" i="26"/>
  <c r="B3" i="26"/>
  <c r="AA150" i="25"/>
  <c r="W150" i="25"/>
  <c r="V150" i="25"/>
  <c r="U150" i="25"/>
  <c r="T150" i="25"/>
  <c r="AD149" i="25"/>
  <c r="AD150" i="25" s="1"/>
  <c r="AC149" i="25"/>
  <c r="AC150" i="25" s="1"/>
  <c r="AB149" i="25"/>
  <c r="AB150" i="25" s="1"/>
  <c r="AA149" i="25"/>
  <c r="Z149" i="25"/>
  <c r="Z150" i="25" s="1"/>
  <c r="Y149" i="25"/>
  <c r="Y150" i="25" s="1"/>
  <c r="X149" i="25"/>
  <c r="X150" i="25" s="1"/>
  <c r="W149" i="25"/>
  <c r="V149" i="25"/>
  <c r="U149" i="25"/>
  <c r="T149" i="25"/>
  <c r="S149" i="25"/>
  <c r="S150" i="25" s="1"/>
  <c r="R149" i="25"/>
  <c r="R150" i="25" s="1"/>
  <c r="Q149" i="25"/>
  <c r="Q150" i="25" s="1"/>
  <c r="P149" i="25"/>
  <c r="P150" i="25" s="1"/>
  <c r="J149" i="25"/>
  <c r="G149" i="25"/>
  <c r="AE148" i="25"/>
  <c r="I148" i="25"/>
  <c r="F148" i="25"/>
  <c r="AE147" i="25"/>
  <c r="I147" i="25"/>
  <c r="F147" i="25"/>
  <c r="AE146" i="25"/>
  <c r="I146" i="25"/>
  <c r="F146" i="25"/>
  <c r="AE145" i="25"/>
  <c r="I145" i="25"/>
  <c r="F145" i="25"/>
  <c r="AE144" i="25"/>
  <c r="I144" i="25"/>
  <c r="F144" i="25"/>
  <c r="AE143" i="25"/>
  <c r="I143" i="25"/>
  <c r="F143" i="25"/>
  <c r="AE142" i="25"/>
  <c r="I142" i="25"/>
  <c r="F142" i="25"/>
  <c r="AE141" i="25"/>
  <c r="I141" i="25"/>
  <c r="F141" i="25"/>
  <c r="AE140" i="25"/>
  <c r="I140" i="25"/>
  <c r="F140" i="25"/>
  <c r="AE139" i="25"/>
  <c r="I139" i="25"/>
  <c r="F139" i="25"/>
  <c r="AE138" i="25"/>
  <c r="I138" i="25"/>
  <c r="F138" i="25"/>
  <c r="AE137" i="25"/>
  <c r="I137" i="25"/>
  <c r="F137" i="25"/>
  <c r="AA135" i="25"/>
  <c r="Z135" i="25"/>
  <c r="Y135" i="25"/>
  <c r="U135" i="25"/>
  <c r="Q135" i="25"/>
  <c r="AE134" i="25"/>
  <c r="AE135" i="25" s="1"/>
  <c r="AD134" i="25"/>
  <c r="AD135" i="25" s="1"/>
  <c r="AC134" i="25"/>
  <c r="AC135" i="25" s="1"/>
  <c r="AB134" i="25"/>
  <c r="AB135" i="25" s="1"/>
  <c r="AA134" i="25"/>
  <c r="Z134" i="25"/>
  <c r="Y134" i="25"/>
  <c r="X134" i="25"/>
  <c r="X135" i="25" s="1"/>
  <c r="W134" i="25"/>
  <c r="W135" i="25" s="1"/>
  <c r="V134" i="25"/>
  <c r="V135" i="25" s="1"/>
  <c r="U134" i="25"/>
  <c r="T134" i="25"/>
  <c r="T135" i="25" s="1"/>
  <c r="S134" i="25"/>
  <c r="S135" i="25" s="1"/>
  <c r="R134" i="25"/>
  <c r="R135" i="25" s="1"/>
  <c r="Q134" i="25"/>
  <c r="P134" i="25"/>
  <c r="P135" i="25" s="1"/>
  <c r="J134" i="25"/>
  <c r="G134" i="25"/>
  <c r="AE133" i="25"/>
  <c r="I133" i="25"/>
  <c r="F133" i="25"/>
  <c r="AE132" i="25"/>
  <c r="I132" i="25"/>
  <c r="F132" i="25"/>
  <c r="AE131" i="25"/>
  <c r="I131" i="25"/>
  <c r="F131" i="25"/>
  <c r="AE130" i="25"/>
  <c r="I130" i="25"/>
  <c r="F130" i="25"/>
  <c r="AE129" i="25"/>
  <c r="I129" i="25"/>
  <c r="F129" i="25"/>
  <c r="AE128" i="25"/>
  <c r="I128" i="25"/>
  <c r="F128" i="25"/>
  <c r="AE127" i="25"/>
  <c r="I127" i="25"/>
  <c r="F127" i="25"/>
  <c r="AE126" i="25"/>
  <c r="I126" i="25"/>
  <c r="F126" i="25"/>
  <c r="AE125" i="25"/>
  <c r="I125" i="25"/>
  <c r="F125" i="25"/>
  <c r="F134" i="25" s="1"/>
  <c r="AE124" i="25"/>
  <c r="I124" i="25"/>
  <c r="F124" i="25"/>
  <c r="AE123" i="25"/>
  <c r="I123" i="25"/>
  <c r="F123" i="25"/>
  <c r="AE122" i="25"/>
  <c r="I122" i="25"/>
  <c r="F122" i="25"/>
  <c r="AA120" i="25"/>
  <c r="Z120" i="25"/>
  <c r="X120" i="25"/>
  <c r="W120" i="25"/>
  <c r="V120" i="25"/>
  <c r="AD119" i="25"/>
  <c r="AD120" i="25" s="1"/>
  <c r="AC119" i="25"/>
  <c r="AC120" i="25" s="1"/>
  <c r="AB119" i="25"/>
  <c r="AB120" i="25" s="1"/>
  <c r="AA119" i="25"/>
  <c r="Z119" i="25"/>
  <c r="Y119" i="25"/>
  <c r="Y120" i="25" s="1"/>
  <c r="X119" i="25"/>
  <c r="W119" i="25"/>
  <c r="V119" i="25"/>
  <c r="U119" i="25"/>
  <c r="U120" i="25" s="1"/>
  <c r="T119" i="25"/>
  <c r="T120" i="25" s="1"/>
  <c r="S119" i="25"/>
  <c r="S120" i="25" s="1"/>
  <c r="R119" i="25"/>
  <c r="R120" i="25" s="1"/>
  <c r="Q119" i="25"/>
  <c r="Q120" i="25" s="1"/>
  <c r="P119" i="25"/>
  <c r="P120" i="25" s="1"/>
  <c r="J119" i="25"/>
  <c r="G119" i="25"/>
  <c r="AE118" i="25"/>
  <c r="I118" i="25"/>
  <c r="F118" i="25"/>
  <c r="AE117" i="25"/>
  <c r="I117" i="25"/>
  <c r="F117" i="25"/>
  <c r="AE116" i="25"/>
  <c r="I116" i="25"/>
  <c r="F116" i="25"/>
  <c r="AE115" i="25"/>
  <c r="I115" i="25"/>
  <c r="F115" i="25"/>
  <c r="AE114" i="25"/>
  <c r="I114" i="25"/>
  <c r="F114" i="25"/>
  <c r="AE113" i="25"/>
  <c r="I113" i="25"/>
  <c r="F113" i="25"/>
  <c r="AE112" i="25"/>
  <c r="I112" i="25"/>
  <c r="F112" i="25"/>
  <c r="AE111" i="25"/>
  <c r="I111" i="25"/>
  <c r="F111" i="25"/>
  <c r="AE110" i="25"/>
  <c r="I110" i="25"/>
  <c r="F110" i="25"/>
  <c r="AE109" i="25"/>
  <c r="I109" i="25"/>
  <c r="F109" i="25"/>
  <c r="AE108" i="25"/>
  <c r="I108" i="25"/>
  <c r="F108" i="25"/>
  <c r="AE107" i="25"/>
  <c r="AE119" i="25" s="1"/>
  <c r="AE120" i="25" s="1"/>
  <c r="I107" i="25"/>
  <c r="F107" i="25"/>
  <c r="F119" i="25" s="1"/>
  <c r="AC105" i="25"/>
  <c r="AD104" i="25"/>
  <c r="AD105" i="25" s="1"/>
  <c r="AC104" i="25"/>
  <c r="AB104" i="25"/>
  <c r="AB105" i="25" s="1"/>
  <c r="AA104" i="25"/>
  <c r="AA105" i="25" s="1"/>
  <c r="Z104" i="25"/>
  <c r="Z105" i="25" s="1"/>
  <c r="Y104" i="25"/>
  <c r="Y105" i="25" s="1"/>
  <c r="X104" i="25"/>
  <c r="X105" i="25" s="1"/>
  <c r="W104" i="25"/>
  <c r="W105" i="25" s="1"/>
  <c r="V104" i="25"/>
  <c r="V105" i="25" s="1"/>
  <c r="U104" i="25"/>
  <c r="U105" i="25" s="1"/>
  <c r="T104" i="25"/>
  <c r="T105" i="25" s="1"/>
  <c r="S104" i="25"/>
  <c r="S105" i="25" s="1"/>
  <c r="R104" i="25"/>
  <c r="R105" i="25" s="1"/>
  <c r="Q104" i="25"/>
  <c r="Q105" i="25" s="1"/>
  <c r="P104" i="25"/>
  <c r="P105" i="25" s="1"/>
  <c r="J104" i="25"/>
  <c r="G104" i="25"/>
  <c r="AE103" i="25"/>
  <c r="I103" i="25"/>
  <c r="F103" i="25"/>
  <c r="AE102" i="25"/>
  <c r="I102" i="25"/>
  <c r="F102" i="25"/>
  <c r="AE101" i="25"/>
  <c r="I101" i="25"/>
  <c r="F101" i="25"/>
  <c r="AE100" i="25"/>
  <c r="I100" i="25"/>
  <c r="F100" i="25"/>
  <c r="AE99" i="25"/>
  <c r="I99" i="25"/>
  <c r="F99" i="25"/>
  <c r="AE98" i="25"/>
  <c r="AE104" i="25" s="1"/>
  <c r="AE105" i="25" s="1"/>
  <c r="I98" i="25"/>
  <c r="F98" i="25"/>
  <c r="AE97" i="25"/>
  <c r="I97" i="25"/>
  <c r="F97" i="25"/>
  <c r="AE96" i="25"/>
  <c r="I96" i="25"/>
  <c r="I104" i="25" s="1"/>
  <c r="F96" i="25"/>
  <c r="AE95" i="25"/>
  <c r="I95" i="25"/>
  <c r="F95" i="25"/>
  <c r="AE94" i="25"/>
  <c r="I94" i="25"/>
  <c r="F94" i="25"/>
  <c r="AE93" i="25"/>
  <c r="I93" i="25"/>
  <c r="F93" i="25"/>
  <c r="AE92" i="25"/>
  <c r="I92" i="25"/>
  <c r="F92" i="25"/>
  <c r="AB90" i="25"/>
  <c r="AA90" i="25"/>
  <c r="W90" i="25"/>
  <c r="S90" i="25"/>
  <c r="AD89" i="25"/>
  <c r="AD90" i="25" s="1"/>
  <c r="AC89" i="25"/>
  <c r="AC90" i="25" s="1"/>
  <c r="AB89" i="25"/>
  <c r="AA89" i="25"/>
  <c r="Z89" i="25"/>
  <c r="Z90" i="25" s="1"/>
  <c r="Y89" i="25"/>
  <c r="Y90" i="25" s="1"/>
  <c r="X89" i="25"/>
  <c r="X90" i="25" s="1"/>
  <c r="W89" i="25"/>
  <c r="V89" i="25"/>
  <c r="V90" i="25" s="1"/>
  <c r="U89" i="25"/>
  <c r="U90" i="25" s="1"/>
  <c r="T89" i="25"/>
  <c r="T90" i="25" s="1"/>
  <c r="S89" i="25"/>
  <c r="R89" i="25"/>
  <c r="R90" i="25" s="1"/>
  <c r="Q89" i="25"/>
  <c r="Q90" i="25" s="1"/>
  <c r="P89" i="25"/>
  <c r="P90" i="25" s="1"/>
  <c r="J89" i="25"/>
  <c r="G89" i="25"/>
  <c r="AE88" i="25"/>
  <c r="I88" i="25"/>
  <c r="F88" i="25"/>
  <c r="AE87" i="25"/>
  <c r="I87" i="25"/>
  <c r="F87" i="25"/>
  <c r="AE86" i="25"/>
  <c r="I86" i="25"/>
  <c r="F86" i="25"/>
  <c r="AE85" i="25"/>
  <c r="I85" i="25"/>
  <c r="F85" i="25"/>
  <c r="AE84" i="25"/>
  <c r="I84" i="25"/>
  <c r="F84" i="25"/>
  <c r="AE83" i="25"/>
  <c r="I83" i="25"/>
  <c r="F83" i="25"/>
  <c r="AE82" i="25"/>
  <c r="I82" i="25"/>
  <c r="F82" i="25"/>
  <c r="AE81" i="25"/>
  <c r="I81" i="25"/>
  <c r="F81" i="25"/>
  <c r="AE80" i="25"/>
  <c r="I80" i="25"/>
  <c r="F80" i="25"/>
  <c r="AE79" i="25"/>
  <c r="I79" i="25"/>
  <c r="F79" i="25"/>
  <c r="AE78" i="25"/>
  <c r="I78" i="25"/>
  <c r="F78" i="25"/>
  <c r="AE77" i="25"/>
  <c r="I77" i="25"/>
  <c r="I89" i="25" s="1"/>
  <c r="F77" i="25"/>
  <c r="AC75" i="25"/>
  <c r="Y75" i="25"/>
  <c r="V75" i="25"/>
  <c r="U75" i="25"/>
  <c r="S75" i="25"/>
  <c r="R75" i="25"/>
  <c r="AD74" i="25"/>
  <c r="AD75" i="25" s="1"/>
  <c r="AC74" i="25"/>
  <c r="AB74" i="25"/>
  <c r="AB75" i="25" s="1"/>
  <c r="AA74" i="25"/>
  <c r="AA75" i="25" s="1"/>
  <c r="Z74" i="25"/>
  <c r="Z75" i="25" s="1"/>
  <c r="Y74" i="25"/>
  <c r="X74" i="25"/>
  <c r="X75" i="25" s="1"/>
  <c r="W74" i="25"/>
  <c r="W75" i="25" s="1"/>
  <c r="V74" i="25"/>
  <c r="U74" i="25"/>
  <c r="T74" i="25"/>
  <c r="T75" i="25" s="1"/>
  <c r="S74" i="25"/>
  <c r="R74" i="25"/>
  <c r="Q74" i="25"/>
  <c r="Q75" i="25" s="1"/>
  <c r="P74" i="25"/>
  <c r="P75" i="25" s="1"/>
  <c r="J74" i="25"/>
  <c r="G74" i="25"/>
  <c r="AE73" i="25"/>
  <c r="I73" i="25"/>
  <c r="F73" i="25"/>
  <c r="AE72" i="25"/>
  <c r="I72" i="25"/>
  <c r="F72" i="25"/>
  <c r="AE71" i="25"/>
  <c r="I71" i="25"/>
  <c r="F71" i="25"/>
  <c r="AE70" i="25"/>
  <c r="I70" i="25"/>
  <c r="F70" i="25"/>
  <c r="AE69" i="25"/>
  <c r="I69" i="25"/>
  <c r="F69" i="25"/>
  <c r="AE68" i="25"/>
  <c r="I68" i="25"/>
  <c r="F68" i="25"/>
  <c r="AE67" i="25"/>
  <c r="I67" i="25"/>
  <c r="F67" i="25"/>
  <c r="AE66" i="25"/>
  <c r="I66" i="25"/>
  <c r="F66" i="25"/>
  <c r="AE65" i="25"/>
  <c r="I65" i="25"/>
  <c r="F65" i="25"/>
  <c r="AE64" i="25"/>
  <c r="I64" i="25"/>
  <c r="F64" i="25"/>
  <c r="AE63" i="25"/>
  <c r="I63" i="25"/>
  <c r="F63" i="25"/>
  <c r="AE62" i="25"/>
  <c r="I62" i="25"/>
  <c r="F62" i="25"/>
  <c r="W60" i="25"/>
  <c r="U60" i="25"/>
  <c r="T60" i="25"/>
  <c r="R60" i="25"/>
  <c r="AD59" i="25"/>
  <c r="AD60" i="25" s="1"/>
  <c r="AC59" i="25"/>
  <c r="AC60" i="25" s="1"/>
  <c r="AB59" i="25"/>
  <c r="AB60" i="25" s="1"/>
  <c r="AA59" i="25"/>
  <c r="AA60" i="25" s="1"/>
  <c r="Z59" i="25"/>
  <c r="Z60" i="25" s="1"/>
  <c r="Y59" i="25"/>
  <c r="Y60" i="25" s="1"/>
  <c r="X59" i="25"/>
  <c r="X60" i="25" s="1"/>
  <c r="W59" i="25"/>
  <c r="V59" i="25"/>
  <c r="V60" i="25" s="1"/>
  <c r="U59" i="25"/>
  <c r="T59" i="25"/>
  <c r="S59" i="25"/>
  <c r="S60" i="25" s="1"/>
  <c r="R59" i="25"/>
  <c r="Q59" i="25"/>
  <c r="Q60" i="25" s="1"/>
  <c r="P59" i="25"/>
  <c r="P60" i="25" s="1"/>
  <c r="J59" i="25"/>
  <c r="G59" i="25"/>
  <c r="AE58" i="25"/>
  <c r="I58" i="25"/>
  <c r="F58" i="25"/>
  <c r="AE57" i="25"/>
  <c r="I57" i="25"/>
  <c r="F57" i="25"/>
  <c r="AE56" i="25"/>
  <c r="I56" i="25"/>
  <c r="F56" i="25"/>
  <c r="AE55" i="25"/>
  <c r="I55" i="25"/>
  <c r="F55" i="25"/>
  <c r="AE54" i="25"/>
  <c r="I54" i="25"/>
  <c r="F54" i="25"/>
  <c r="AE53" i="25"/>
  <c r="I53" i="25"/>
  <c r="F53" i="25"/>
  <c r="AE52" i="25"/>
  <c r="I52" i="25"/>
  <c r="F52" i="25"/>
  <c r="AE51" i="25"/>
  <c r="I51" i="25"/>
  <c r="F51" i="25"/>
  <c r="AE50" i="25"/>
  <c r="I50" i="25"/>
  <c r="F50" i="25"/>
  <c r="F59" i="25" s="1"/>
  <c r="AE49" i="25"/>
  <c r="I49" i="25"/>
  <c r="F49" i="25"/>
  <c r="AE48" i="25"/>
  <c r="I48" i="25"/>
  <c r="F48" i="25"/>
  <c r="D48" i="25"/>
  <c r="AE47" i="25"/>
  <c r="O47" i="25"/>
  <c r="I47" i="25"/>
  <c r="F47" i="25"/>
  <c r="D47" i="25"/>
  <c r="C47" i="25"/>
  <c r="B47" i="25"/>
  <c r="O43" i="25"/>
  <c r="B43" i="25"/>
  <c r="C37" i="25"/>
  <c r="C38" i="25" s="1"/>
  <c r="C39" i="25" s="1"/>
  <c r="C40" i="25" s="1"/>
  <c r="C41" i="25" s="1"/>
  <c r="C36" i="25"/>
  <c r="C35" i="25"/>
  <c r="B32" i="25"/>
  <c r="B28" i="25"/>
  <c r="A28" i="25"/>
  <c r="B26" i="25"/>
  <c r="A26" i="25"/>
  <c r="B24" i="25"/>
  <c r="A24" i="25"/>
  <c r="B22" i="25"/>
  <c r="A22" i="25"/>
  <c r="B20" i="25"/>
  <c r="A20" i="25"/>
  <c r="M19" i="25"/>
  <c r="O16" i="25"/>
  <c r="B16" i="25"/>
  <c r="AE13" i="25"/>
  <c r="AE12" i="25"/>
  <c r="AE11" i="25"/>
  <c r="AE10" i="25"/>
  <c r="AE9" i="25"/>
  <c r="J9" i="25"/>
  <c r="AE8" i="25"/>
  <c r="AE7" i="25"/>
  <c r="AE6" i="25"/>
  <c r="AE5" i="25"/>
  <c r="O3" i="25"/>
  <c r="B3" i="25"/>
  <c r="AA150" i="24"/>
  <c r="Z150" i="24"/>
  <c r="Y150" i="24"/>
  <c r="U150" i="24"/>
  <c r="S150" i="24"/>
  <c r="R150" i="24"/>
  <c r="AD149" i="24"/>
  <c r="AD150" i="24" s="1"/>
  <c r="AC149" i="24"/>
  <c r="AC150" i="24" s="1"/>
  <c r="AB149" i="24"/>
  <c r="AB150" i="24" s="1"/>
  <c r="AA149" i="24"/>
  <c r="Z149" i="24"/>
  <c r="Y149" i="24"/>
  <c r="X149" i="24"/>
  <c r="X150" i="24" s="1"/>
  <c r="W149" i="24"/>
  <c r="W150" i="24" s="1"/>
  <c r="V149" i="24"/>
  <c r="V150" i="24" s="1"/>
  <c r="U149" i="24"/>
  <c r="T149" i="24"/>
  <c r="T150" i="24" s="1"/>
  <c r="S149" i="24"/>
  <c r="R149" i="24"/>
  <c r="Q149" i="24"/>
  <c r="Q150" i="24" s="1"/>
  <c r="P149" i="24"/>
  <c r="P150" i="24" s="1"/>
  <c r="J149" i="24"/>
  <c r="G149" i="24"/>
  <c r="AE148" i="24"/>
  <c r="I148" i="24"/>
  <c r="F148" i="24"/>
  <c r="AE147" i="24"/>
  <c r="I147" i="24"/>
  <c r="F147" i="24"/>
  <c r="AE146" i="24"/>
  <c r="I146" i="24"/>
  <c r="F146" i="24"/>
  <c r="AE145" i="24"/>
  <c r="I145" i="24"/>
  <c r="F145" i="24"/>
  <c r="AE144" i="24"/>
  <c r="I144" i="24"/>
  <c r="F144" i="24"/>
  <c r="AE143" i="24"/>
  <c r="I143" i="24"/>
  <c r="F143" i="24"/>
  <c r="AE142" i="24"/>
  <c r="I142" i="24"/>
  <c r="F142" i="24"/>
  <c r="AE141" i="24"/>
  <c r="I141" i="24"/>
  <c r="F141" i="24"/>
  <c r="AE140" i="24"/>
  <c r="I140" i="24"/>
  <c r="F140" i="24"/>
  <c r="AE139" i="24"/>
  <c r="I139" i="24"/>
  <c r="F139" i="24"/>
  <c r="AE138" i="24"/>
  <c r="I138" i="24"/>
  <c r="F138" i="24"/>
  <c r="F149" i="24" s="1"/>
  <c r="AE137" i="24"/>
  <c r="I137" i="24"/>
  <c r="F137" i="24"/>
  <c r="AC135" i="24"/>
  <c r="AB135" i="24"/>
  <c r="AA135" i="24"/>
  <c r="Y135" i="24"/>
  <c r="X135" i="24"/>
  <c r="AD134" i="24"/>
  <c r="AD135" i="24" s="1"/>
  <c r="AC134" i="24"/>
  <c r="AB134" i="24"/>
  <c r="AA134" i="24"/>
  <c r="Z134" i="24"/>
  <c r="Z135" i="24" s="1"/>
  <c r="Y134" i="24"/>
  <c r="X134" i="24"/>
  <c r="W134" i="24"/>
  <c r="W135" i="24" s="1"/>
  <c r="V134" i="24"/>
  <c r="V135" i="24" s="1"/>
  <c r="U134" i="24"/>
  <c r="U135" i="24" s="1"/>
  <c r="T134" i="24"/>
  <c r="T135" i="24" s="1"/>
  <c r="S134" i="24"/>
  <c r="S135" i="24" s="1"/>
  <c r="R134" i="24"/>
  <c r="R135" i="24" s="1"/>
  <c r="Q134" i="24"/>
  <c r="Q135" i="24" s="1"/>
  <c r="P134" i="24"/>
  <c r="P135" i="24" s="1"/>
  <c r="J134" i="24"/>
  <c r="G134" i="24"/>
  <c r="AE133" i="24"/>
  <c r="I133" i="24"/>
  <c r="F133" i="24"/>
  <c r="AE132" i="24"/>
  <c r="I132" i="24"/>
  <c r="F132" i="24"/>
  <c r="AE131" i="24"/>
  <c r="I131" i="24"/>
  <c r="F131" i="24"/>
  <c r="AE130" i="24"/>
  <c r="I130" i="24"/>
  <c r="F130" i="24"/>
  <c r="AE129" i="24"/>
  <c r="I129" i="24"/>
  <c r="F129" i="24"/>
  <c r="AE128" i="24"/>
  <c r="I128" i="24"/>
  <c r="F128" i="24"/>
  <c r="F134" i="24" s="1"/>
  <c r="AE127" i="24"/>
  <c r="I127" i="24"/>
  <c r="F127" i="24"/>
  <c r="AE126" i="24"/>
  <c r="I126" i="24"/>
  <c r="F126" i="24"/>
  <c r="AE125" i="24"/>
  <c r="I125" i="24"/>
  <c r="F125" i="24"/>
  <c r="AE124" i="24"/>
  <c r="I124" i="24"/>
  <c r="F124" i="24"/>
  <c r="AE123" i="24"/>
  <c r="I123" i="24"/>
  <c r="F123" i="24"/>
  <c r="AE122" i="24"/>
  <c r="I122" i="24"/>
  <c r="F122" i="24"/>
  <c r="V120" i="24"/>
  <c r="U120" i="24"/>
  <c r="R120" i="24"/>
  <c r="Q120" i="24"/>
  <c r="AD119" i="24"/>
  <c r="AD120" i="24" s="1"/>
  <c r="AC119" i="24"/>
  <c r="AC120" i="24" s="1"/>
  <c r="AB119" i="24"/>
  <c r="AB120" i="24" s="1"/>
  <c r="AA119" i="24"/>
  <c r="AA120" i="24" s="1"/>
  <c r="Z119" i="24"/>
  <c r="Z120" i="24" s="1"/>
  <c r="Y119" i="24"/>
  <c r="Y120" i="24" s="1"/>
  <c r="X119" i="24"/>
  <c r="X120" i="24" s="1"/>
  <c r="W119" i="24"/>
  <c r="W120" i="24" s="1"/>
  <c r="V119" i="24"/>
  <c r="U119" i="24"/>
  <c r="T119" i="24"/>
  <c r="T120" i="24" s="1"/>
  <c r="S119" i="24"/>
  <c r="S120" i="24" s="1"/>
  <c r="R119" i="24"/>
  <c r="Q119" i="24"/>
  <c r="P119" i="24"/>
  <c r="P120" i="24" s="1"/>
  <c r="J119" i="24"/>
  <c r="G119" i="24"/>
  <c r="AE118" i="24"/>
  <c r="I118" i="24"/>
  <c r="F118" i="24"/>
  <c r="AE117" i="24"/>
  <c r="I117" i="24"/>
  <c r="F117" i="24"/>
  <c r="AE116" i="24"/>
  <c r="I116" i="24"/>
  <c r="F116" i="24"/>
  <c r="AE115" i="24"/>
  <c r="I115" i="24"/>
  <c r="F115" i="24"/>
  <c r="AE114" i="24"/>
  <c r="I114" i="24"/>
  <c r="F114" i="24"/>
  <c r="AE113" i="24"/>
  <c r="I113" i="24"/>
  <c r="F113" i="24"/>
  <c r="AE112" i="24"/>
  <c r="I112" i="24"/>
  <c r="F112" i="24"/>
  <c r="AE111" i="24"/>
  <c r="I111" i="24"/>
  <c r="F111" i="24"/>
  <c r="AE110" i="24"/>
  <c r="I110" i="24"/>
  <c r="F110" i="24"/>
  <c r="AE109" i="24"/>
  <c r="I109" i="24"/>
  <c r="F109" i="24"/>
  <c r="AE108" i="24"/>
  <c r="I108" i="24"/>
  <c r="I119" i="24" s="1"/>
  <c r="F108" i="24"/>
  <c r="AE107" i="24"/>
  <c r="I107" i="24"/>
  <c r="F107" i="24"/>
  <c r="AD105" i="24"/>
  <c r="AC105" i="24"/>
  <c r="Y105" i="24"/>
  <c r="X105" i="24"/>
  <c r="W105" i="24"/>
  <c r="T105" i="24"/>
  <c r="S105" i="24"/>
  <c r="AD104" i="24"/>
  <c r="AC104" i="24"/>
  <c r="AB104" i="24"/>
  <c r="AB105" i="24" s="1"/>
  <c r="AA104" i="24"/>
  <c r="AA105" i="24" s="1"/>
  <c r="Z104" i="24"/>
  <c r="Z105" i="24" s="1"/>
  <c r="Y104" i="24"/>
  <c r="X104" i="24"/>
  <c r="W104" i="24"/>
  <c r="V104" i="24"/>
  <c r="V105" i="24" s="1"/>
  <c r="U104" i="24"/>
  <c r="U105" i="24" s="1"/>
  <c r="T104" i="24"/>
  <c r="S104" i="24"/>
  <c r="R104" i="24"/>
  <c r="R105" i="24" s="1"/>
  <c r="Q104" i="24"/>
  <c r="Q105" i="24" s="1"/>
  <c r="P104" i="24"/>
  <c r="P105" i="24" s="1"/>
  <c r="J104" i="24"/>
  <c r="G104" i="24"/>
  <c r="AE103" i="24"/>
  <c r="I103" i="24"/>
  <c r="F103" i="24"/>
  <c r="AE102" i="24"/>
  <c r="I102" i="24"/>
  <c r="F102" i="24"/>
  <c r="AE101" i="24"/>
  <c r="I101" i="24"/>
  <c r="F101" i="24"/>
  <c r="AE100" i="24"/>
  <c r="I100" i="24"/>
  <c r="F100" i="24"/>
  <c r="AE99" i="24"/>
  <c r="I99" i="24"/>
  <c r="F99" i="24"/>
  <c r="AE98" i="24"/>
  <c r="I98" i="24"/>
  <c r="F98" i="24"/>
  <c r="AE97" i="24"/>
  <c r="I97" i="24"/>
  <c r="F97" i="24"/>
  <c r="AE96" i="24"/>
  <c r="I96" i="24"/>
  <c r="F96" i="24"/>
  <c r="AE95" i="24"/>
  <c r="I95" i="24"/>
  <c r="F95" i="24"/>
  <c r="AE94" i="24"/>
  <c r="I94" i="24"/>
  <c r="F94" i="24"/>
  <c r="AE93" i="24"/>
  <c r="I93" i="24"/>
  <c r="F93" i="24"/>
  <c r="AE92" i="24"/>
  <c r="I92" i="24"/>
  <c r="F92" i="24"/>
  <c r="AD90" i="24"/>
  <c r="AA90" i="24"/>
  <c r="Z90" i="24"/>
  <c r="W90" i="24"/>
  <c r="V90" i="24"/>
  <c r="U90" i="24"/>
  <c r="T90" i="24"/>
  <c r="Q90" i="24"/>
  <c r="AD89" i="24"/>
  <c r="AC89" i="24"/>
  <c r="AC90" i="24" s="1"/>
  <c r="AB89" i="24"/>
  <c r="AB90" i="24" s="1"/>
  <c r="AA89" i="24"/>
  <c r="Z89" i="24"/>
  <c r="Y89" i="24"/>
  <c r="Y90" i="24" s="1"/>
  <c r="X89" i="24"/>
  <c r="X90" i="24" s="1"/>
  <c r="W89" i="24"/>
  <c r="V89" i="24"/>
  <c r="U89" i="24"/>
  <c r="T89" i="24"/>
  <c r="S89" i="24"/>
  <c r="S90" i="24" s="1"/>
  <c r="R89" i="24"/>
  <c r="R90" i="24" s="1"/>
  <c r="Q89" i="24"/>
  <c r="P89" i="24"/>
  <c r="P90" i="24" s="1"/>
  <c r="J89" i="24"/>
  <c r="G89" i="24"/>
  <c r="AE88" i="24"/>
  <c r="I88" i="24"/>
  <c r="F88" i="24"/>
  <c r="AE87" i="24"/>
  <c r="I87" i="24"/>
  <c r="F87" i="24"/>
  <c r="AE86" i="24"/>
  <c r="I86" i="24"/>
  <c r="F86" i="24"/>
  <c r="AE85" i="24"/>
  <c r="I85" i="24"/>
  <c r="F85" i="24"/>
  <c r="AE84" i="24"/>
  <c r="I84" i="24"/>
  <c r="F84" i="24"/>
  <c r="AE83" i="24"/>
  <c r="I83" i="24"/>
  <c r="F83" i="24"/>
  <c r="AE82" i="24"/>
  <c r="I82" i="24"/>
  <c r="F82" i="24"/>
  <c r="AE81" i="24"/>
  <c r="I81" i="24"/>
  <c r="F81" i="24"/>
  <c r="AE80" i="24"/>
  <c r="I80" i="24"/>
  <c r="F80" i="24"/>
  <c r="AE79" i="24"/>
  <c r="I79" i="24"/>
  <c r="F79" i="24"/>
  <c r="AE78" i="24"/>
  <c r="I78" i="24"/>
  <c r="F78" i="24"/>
  <c r="AE77" i="24"/>
  <c r="I77" i="24"/>
  <c r="F77" i="24"/>
  <c r="AC75" i="24"/>
  <c r="AB75" i="24"/>
  <c r="X75" i="24"/>
  <c r="W75" i="24"/>
  <c r="V75" i="24"/>
  <c r="P75" i="24"/>
  <c r="AD74" i="24"/>
  <c r="AD75" i="24" s="1"/>
  <c r="AC74" i="24"/>
  <c r="AB74" i="24"/>
  <c r="AA74" i="24"/>
  <c r="AA75" i="24" s="1"/>
  <c r="Z74" i="24"/>
  <c r="Z75" i="24" s="1"/>
  <c r="Y74" i="24"/>
  <c r="Y75" i="24" s="1"/>
  <c r="X74" i="24"/>
  <c r="W74" i="24"/>
  <c r="V74" i="24"/>
  <c r="U74" i="24"/>
  <c r="U75" i="24" s="1"/>
  <c r="T74" i="24"/>
  <c r="T75" i="24" s="1"/>
  <c r="S74" i="24"/>
  <c r="S75" i="24" s="1"/>
  <c r="R74" i="24"/>
  <c r="R75" i="24" s="1"/>
  <c r="Q74" i="24"/>
  <c r="Q75" i="24" s="1"/>
  <c r="P74" i="24"/>
  <c r="J74" i="24"/>
  <c r="G74" i="24"/>
  <c r="AE73" i="24"/>
  <c r="I73" i="24"/>
  <c r="F73" i="24"/>
  <c r="AE72" i="24"/>
  <c r="I72" i="24"/>
  <c r="F72" i="24"/>
  <c r="AE71" i="24"/>
  <c r="I71" i="24"/>
  <c r="F71" i="24"/>
  <c r="AE70" i="24"/>
  <c r="I70" i="24"/>
  <c r="F70" i="24"/>
  <c r="AE69" i="24"/>
  <c r="I69" i="24"/>
  <c r="F69" i="24"/>
  <c r="AE68" i="24"/>
  <c r="I68" i="24"/>
  <c r="F68" i="24"/>
  <c r="AE67" i="24"/>
  <c r="I67" i="24"/>
  <c r="F67" i="24"/>
  <c r="AE66" i="24"/>
  <c r="I66" i="24"/>
  <c r="F66" i="24"/>
  <c r="AE65" i="24"/>
  <c r="I65" i="24"/>
  <c r="F65" i="24"/>
  <c r="AE64" i="24"/>
  <c r="I64" i="24"/>
  <c r="F64" i="24"/>
  <c r="AE63" i="24"/>
  <c r="I63" i="24"/>
  <c r="F63" i="24"/>
  <c r="AE62" i="24"/>
  <c r="I62" i="24"/>
  <c r="F62" i="24"/>
  <c r="AD60" i="24"/>
  <c r="AA60" i="24"/>
  <c r="Z60" i="24"/>
  <c r="Y60" i="24"/>
  <c r="X60" i="24"/>
  <c r="W60" i="24"/>
  <c r="V60" i="24"/>
  <c r="Q60" i="24"/>
  <c r="AD59" i="24"/>
  <c r="AC59" i="24"/>
  <c r="AC60" i="24" s="1"/>
  <c r="AB59" i="24"/>
  <c r="AB60" i="24" s="1"/>
  <c r="AA59" i="24"/>
  <c r="Z59" i="24"/>
  <c r="Y59" i="24"/>
  <c r="X59" i="24"/>
  <c r="W59" i="24"/>
  <c r="V59" i="24"/>
  <c r="U59" i="24"/>
  <c r="U60" i="24" s="1"/>
  <c r="T59" i="24"/>
  <c r="T60" i="24" s="1"/>
  <c r="S59" i="24"/>
  <c r="S60" i="24" s="1"/>
  <c r="R59" i="24"/>
  <c r="R60" i="24" s="1"/>
  <c r="Q59" i="24"/>
  <c r="P59" i="24"/>
  <c r="P60" i="24" s="1"/>
  <c r="J59" i="24"/>
  <c r="G59" i="24"/>
  <c r="AE58" i="24"/>
  <c r="I58" i="24"/>
  <c r="F58" i="24"/>
  <c r="AE57" i="24"/>
  <c r="I57" i="24"/>
  <c r="F57" i="24"/>
  <c r="AE56" i="24"/>
  <c r="I56" i="24"/>
  <c r="F56" i="24"/>
  <c r="AE55" i="24"/>
  <c r="I55" i="24"/>
  <c r="F55" i="24"/>
  <c r="AE54" i="24"/>
  <c r="I54" i="24"/>
  <c r="F54" i="24"/>
  <c r="AE53" i="24"/>
  <c r="I53" i="24"/>
  <c r="F53" i="24"/>
  <c r="AE52" i="24"/>
  <c r="I52" i="24"/>
  <c r="F52" i="24"/>
  <c r="AE51" i="24"/>
  <c r="I51" i="24"/>
  <c r="F51" i="24"/>
  <c r="AE50" i="24"/>
  <c r="I50" i="24"/>
  <c r="F50" i="24"/>
  <c r="AE49" i="24"/>
  <c r="I49" i="24"/>
  <c r="F49" i="24"/>
  <c r="AE48" i="24"/>
  <c r="I48" i="24"/>
  <c r="F48" i="24"/>
  <c r="D48" i="24"/>
  <c r="D49" i="24" s="1"/>
  <c r="C48" i="24"/>
  <c r="C49" i="24" s="1"/>
  <c r="B48" i="24"/>
  <c r="AE47" i="24"/>
  <c r="O47" i="24"/>
  <c r="I47" i="24"/>
  <c r="F47" i="24"/>
  <c r="D47" i="24"/>
  <c r="C47" i="24"/>
  <c r="B47" i="24"/>
  <c r="O43" i="24"/>
  <c r="B43" i="24"/>
  <c r="C36" i="24"/>
  <c r="C37" i="24" s="1"/>
  <c r="C38" i="24" s="1"/>
  <c r="C39" i="24" s="1"/>
  <c r="C40" i="24" s="1"/>
  <c r="C41" i="24" s="1"/>
  <c r="C35" i="24"/>
  <c r="B32" i="24"/>
  <c r="B28" i="24"/>
  <c r="A28" i="24"/>
  <c r="B26" i="24"/>
  <c r="A26" i="24"/>
  <c r="B24" i="24"/>
  <c r="A24" i="24"/>
  <c r="B22" i="24"/>
  <c r="A22" i="24"/>
  <c r="B20" i="24"/>
  <c r="A20" i="24"/>
  <c r="M19" i="24"/>
  <c r="O16" i="24"/>
  <c r="B16" i="24"/>
  <c r="AE13" i="24"/>
  <c r="AE12" i="24"/>
  <c r="AE11" i="24"/>
  <c r="AE10" i="24"/>
  <c r="AE9" i="24"/>
  <c r="J9" i="24"/>
  <c r="AE8" i="24"/>
  <c r="AE7" i="24"/>
  <c r="AE6" i="24"/>
  <c r="AE5" i="24"/>
  <c r="O3" i="24"/>
  <c r="B3" i="24"/>
  <c r="AD150" i="23"/>
  <c r="AC150" i="23"/>
  <c r="Z150" i="23"/>
  <c r="Y150" i="23"/>
  <c r="X150" i="23"/>
  <c r="U150" i="23"/>
  <c r="T150" i="23"/>
  <c r="AD149" i="23"/>
  <c r="AC149" i="23"/>
  <c r="AB149" i="23"/>
  <c r="AB150" i="23" s="1"/>
  <c r="AA149" i="23"/>
  <c r="AA150" i="23" s="1"/>
  <c r="Z149" i="23"/>
  <c r="Y149" i="23"/>
  <c r="X149" i="23"/>
  <c r="W149" i="23"/>
  <c r="W150" i="23" s="1"/>
  <c r="V149" i="23"/>
  <c r="V150" i="23" s="1"/>
  <c r="U149" i="23"/>
  <c r="T149" i="23"/>
  <c r="S149" i="23"/>
  <c r="S150" i="23" s="1"/>
  <c r="R149" i="23"/>
  <c r="R150" i="23" s="1"/>
  <c r="Q149" i="23"/>
  <c r="Q150" i="23" s="1"/>
  <c r="P149" i="23"/>
  <c r="P150" i="23" s="1"/>
  <c r="J149" i="23"/>
  <c r="G149" i="23"/>
  <c r="F149" i="23"/>
  <c r="AE148" i="23"/>
  <c r="I148" i="23"/>
  <c r="F148" i="23"/>
  <c r="AE147" i="23"/>
  <c r="I147" i="23"/>
  <c r="F147" i="23"/>
  <c r="AE146" i="23"/>
  <c r="I146" i="23"/>
  <c r="F146" i="23"/>
  <c r="AE145" i="23"/>
  <c r="I145" i="23"/>
  <c r="F145" i="23"/>
  <c r="AE144" i="23"/>
  <c r="I144" i="23"/>
  <c r="F144" i="23"/>
  <c r="AE143" i="23"/>
  <c r="I143" i="23"/>
  <c r="F143" i="23"/>
  <c r="AE142" i="23"/>
  <c r="I142" i="23"/>
  <c r="F142" i="23"/>
  <c r="AE141" i="23"/>
  <c r="I141" i="23"/>
  <c r="F141" i="23"/>
  <c r="AE140" i="23"/>
  <c r="AE149" i="23" s="1"/>
  <c r="AE150" i="23" s="1"/>
  <c r="I140" i="23"/>
  <c r="F140" i="23"/>
  <c r="AE139" i="23"/>
  <c r="I139" i="23"/>
  <c r="F139" i="23"/>
  <c r="AE138" i="23"/>
  <c r="I138" i="23"/>
  <c r="F138" i="23"/>
  <c r="AE137" i="23"/>
  <c r="I137" i="23"/>
  <c r="F137" i="23"/>
  <c r="AD135" i="23"/>
  <c r="AC135" i="23"/>
  <c r="AB135" i="23"/>
  <c r="V135" i="23"/>
  <c r="S135" i="23"/>
  <c r="R135" i="23"/>
  <c r="AD134" i="23"/>
  <c r="AC134" i="23"/>
  <c r="AB134" i="23"/>
  <c r="AA134" i="23"/>
  <c r="AA135" i="23" s="1"/>
  <c r="Z134" i="23"/>
  <c r="Z135" i="23" s="1"/>
  <c r="Y134" i="23"/>
  <c r="Y135" i="23" s="1"/>
  <c r="X134" i="23"/>
  <c r="X135" i="23" s="1"/>
  <c r="W134" i="23"/>
  <c r="W135" i="23" s="1"/>
  <c r="V134" i="23"/>
  <c r="U134" i="23"/>
  <c r="U135" i="23" s="1"/>
  <c r="T134" i="23"/>
  <c r="T135" i="23" s="1"/>
  <c r="S134" i="23"/>
  <c r="R134" i="23"/>
  <c r="Q134" i="23"/>
  <c r="Q135" i="23" s="1"/>
  <c r="P134" i="23"/>
  <c r="P135" i="23" s="1"/>
  <c r="J134" i="23"/>
  <c r="G134" i="23"/>
  <c r="AE133" i="23"/>
  <c r="I133" i="23"/>
  <c r="F133" i="23"/>
  <c r="AE132" i="23"/>
  <c r="I132" i="23"/>
  <c r="F132" i="23"/>
  <c r="AE131" i="23"/>
  <c r="I131" i="23"/>
  <c r="F131" i="23"/>
  <c r="AE130" i="23"/>
  <c r="I130" i="23"/>
  <c r="F130" i="23"/>
  <c r="AE129" i="23"/>
  <c r="I129" i="23"/>
  <c r="F129" i="23"/>
  <c r="AE128" i="23"/>
  <c r="I128" i="23"/>
  <c r="F128" i="23"/>
  <c r="AE127" i="23"/>
  <c r="I127" i="23"/>
  <c r="F127" i="23"/>
  <c r="AE126" i="23"/>
  <c r="I126" i="23"/>
  <c r="F126" i="23"/>
  <c r="AE125" i="23"/>
  <c r="I125" i="23"/>
  <c r="F125" i="23"/>
  <c r="AE124" i="23"/>
  <c r="I124" i="23"/>
  <c r="I134" i="23" s="1"/>
  <c r="F124" i="23"/>
  <c r="AE123" i="23"/>
  <c r="I123" i="23"/>
  <c r="F123" i="23"/>
  <c r="AE122" i="23"/>
  <c r="I122" i="23"/>
  <c r="F122" i="23"/>
  <c r="AD120" i="23"/>
  <c r="Z120" i="23"/>
  <c r="X120" i="23"/>
  <c r="W120" i="23"/>
  <c r="Q120" i="23"/>
  <c r="AE119" i="23"/>
  <c r="AE120" i="23" s="1"/>
  <c r="AD119" i="23"/>
  <c r="AC119" i="23"/>
  <c r="AC120" i="23" s="1"/>
  <c r="AB119" i="23"/>
  <c r="AB120" i="23" s="1"/>
  <c r="AA119" i="23"/>
  <c r="AA120" i="23" s="1"/>
  <c r="Z119" i="23"/>
  <c r="Y119" i="23"/>
  <c r="Y120" i="23" s="1"/>
  <c r="X119" i="23"/>
  <c r="W119" i="23"/>
  <c r="V119" i="23"/>
  <c r="V120" i="23" s="1"/>
  <c r="U119" i="23"/>
  <c r="U120" i="23" s="1"/>
  <c r="T119" i="23"/>
  <c r="T120" i="23" s="1"/>
  <c r="S119" i="23"/>
  <c r="S120" i="23" s="1"/>
  <c r="R119" i="23"/>
  <c r="R120" i="23" s="1"/>
  <c r="Q119" i="23"/>
  <c r="P119" i="23"/>
  <c r="P120" i="23" s="1"/>
  <c r="J119" i="23"/>
  <c r="G119" i="23"/>
  <c r="F119" i="23"/>
  <c r="AE118" i="23"/>
  <c r="I118" i="23"/>
  <c r="F118" i="23"/>
  <c r="AE117" i="23"/>
  <c r="I117" i="23"/>
  <c r="F117" i="23"/>
  <c r="AE116" i="23"/>
  <c r="I116" i="23"/>
  <c r="F116" i="23"/>
  <c r="AE115" i="23"/>
  <c r="I115" i="23"/>
  <c r="F115" i="23"/>
  <c r="AE114" i="23"/>
  <c r="I114" i="23"/>
  <c r="F114" i="23"/>
  <c r="AE113" i="23"/>
  <c r="I113" i="23"/>
  <c r="F113" i="23"/>
  <c r="AE112" i="23"/>
  <c r="I112" i="23"/>
  <c r="F112" i="23"/>
  <c r="AE111" i="23"/>
  <c r="I111" i="23"/>
  <c r="F111" i="23"/>
  <c r="AE110" i="23"/>
  <c r="I110" i="23"/>
  <c r="F110" i="23"/>
  <c r="AE109" i="23"/>
  <c r="I109" i="23"/>
  <c r="F109" i="23"/>
  <c r="AE108" i="23"/>
  <c r="I108" i="23"/>
  <c r="F108" i="23"/>
  <c r="AE107" i="23"/>
  <c r="I107" i="23"/>
  <c r="F107" i="23"/>
  <c r="AD105" i="23"/>
  <c r="AC105" i="23"/>
  <c r="AB105" i="23"/>
  <c r="AA105" i="23"/>
  <c r="Z105" i="23"/>
  <c r="R105" i="23"/>
  <c r="AD104" i="23"/>
  <c r="AC104" i="23"/>
  <c r="AB104" i="23"/>
  <c r="AA104" i="23"/>
  <c r="Z104" i="23"/>
  <c r="Y104" i="23"/>
  <c r="Y105" i="23" s="1"/>
  <c r="X104" i="23"/>
  <c r="X105" i="23" s="1"/>
  <c r="W104" i="23"/>
  <c r="W105" i="23" s="1"/>
  <c r="V104" i="23"/>
  <c r="V105" i="23" s="1"/>
  <c r="U104" i="23"/>
  <c r="U105" i="23" s="1"/>
  <c r="T104" i="23"/>
  <c r="T105" i="23" s="1"/>
  <c r="S104" i="23"/>
  <c r="S105" i="23" s="1"/>
  <c r="R104" i="23"/>
  <c r="Q104" i="23"/>
  <c r="Q105" i="23" s="1"/>
  <c r="P104" i="23"/>
  <c r="P105" i="23" s="1"/>
  <c r="J104" i="23"/>
  <c r="G104" i="23"/>
  <c r="AE103" i="23"/>
  <c r="I103" i="23"/>
  <c r="F103" i="23"/>
  <c r="AE102" i="23"/>
  <c r="I102" i="23"/>
  <c r="F102" i="23"/>
  <c r="AE101" i="23"/>
  <c r="I101" i="23"/>
  <c r="F101" i="23"/>
  <c r="AE100" i="23"/>
  <c r="I100" i="23"/>
  <c r="F100" i="23"/>
  <c r="AE99" i="23"/>
  <c r="I99" i="23"/>
  <c r="F99" i="23"/>
  <c r="AE98" i="23"/>
  <c r="I98" i="23"/>
  <c r="F98" i="23"/>
  <c r="AE97" i="23"/>
  <c r="I97" i="23"/>
  <c r="F97" i="23"/>
  <c r="AE96" i="23"/>
  <c r="I96" i="23"/>
  <c r="F96" i="23"/>
  <c r="AE95" i="23"/>
  <c r="I95" i="23"/>
  <c r="F95" i="23"/>
  <c r="F104" i="23" s="1"/>
  <c r="AE94" i="23"/>
  <c r="I94" i="23"/>
  <c r="F94" i="23"/>
  <c r="AE93" i="23"/>
  <c r="I93" i="23"/>
  <c r="F93" i="23"/>
  <c r="AE92" i="23"/>
  <c r="I92" i="23"/>
  <c r="I104" i="23" s="1"/>
  <c r="F92" i="23"/>
  <c r="AD90" i="23"/>
  <c r="AA90" i="23"/>
  <c r="Z90" i="23"/>
  <c r="S90" i="23"/>
  <c r="R90" i="23"/>
  <c r="AD89" i="23"/>
  <c r="AC89" i="23"/>
  <c r="AC90" i="23" s="1"/>
  <c r="AB89" i="23"/>
  <c r="AB90" i="23" s="1"/>
  <c r="AA89" i="23"/>
  <c r="Z89" i="23"/>
  <c r="Y89" i="23"/>
  <c r="Y90" i="23" s="1"/>
  <c r="X89" i="23"/>
  <c r="X90" i="23" s="1"/>
  <c r="W89" i="23"/>
  <c r="W90" i="23" s="1"/>
  <c r="V89" i="23"/>
  <c r="V90" i="23" s="1"/>
  <c r="U89" i="23"/>
  <c r="U90" i="23" s="1"/>
  <c r="T89" i="23"/>
  <c r="T90" i="23" s="1"/>
  <c r="S89" i="23"/>
  <c r="R89" i="23"/>
  <c r="Q89" i="23"/>
  <c r="Q90" i="23" s="1"/>
  <c r="P89" i="23"/>
  <c r="P90" i="23" s="1"/>
  <c r="J89" i="23"/>
  <c r="G89" i="23"/>
  <c r="AE88" i="23"/>
  <c r="I88" i="23"/>
  <c r="F88" i="23"/>
  <c r="AE87" i="23"/>
  <c r="I87" i="23"/>
  <c r="F87" i="23"/>
  <c r="AE86" i="23"/>
  <c r="I86" i="23"/>
  <c r="F86" i="23"/>
  <c r="AE85" i="23"/>
  <c r="I85" i="23"/>
  <c r="F85" i="23"/>
  <c r="AE84" i="23"/>
  <c r="I84" i="23"/>
  <c r="F84" i="23"/>
  <c r="AE83" i="23"/>
  <c r="I83" i="23"/>
  <c r="F83" i="23"/>
  <c r="AE82" i="23"/>
  <c r="I82" i="23"/>
  <c r="F82" i="23"/>
  <c r="AE81" i="23"/>
  <c r="I81" i="23"/>
  <c r="F81" i="23"/>
  <c r="AE80" i="23"/>
  <c r="I80" i="23"/>
  <c r="F80" i="23"/>
  <c r="AE79" i="23"/>
  <c r="I79" i="23"/>
  <c r="F79" i="23"/>
  <c r="AE78" i="23"/>
  <c r="I78" i="23"/>
  <c r="F78" i="23"/>
  <c r="AE77" i="23"/>
  <c r="AE89" i="23" s="1"/>
  <c r="AE90" i="23" s="1"/>
  <c r="I77" i="23"/>
  <c r="F77" i="23"/>
  <c r="AB75" i="23"/>
  <c r="X75" i="23"/>
  <c r="V75" i="23"/>
  <c r="U75" i="23"/>
  <c r="T75" i="23"/>
  <c r="S75" i="23"/>
  <c r="AD74" i="23"/>
  <c r="AD75" i="23" s="1"/>
  <c r="AC74" i="23"/>
  <c r="AC75" i="23" s="1"/>
  <c r="AB74" i="23"/>
  <c r="AA74" i="23"/>
  <c r="AA75" i="23" s="1"/>
  <c r="Z74" i="23"/>
  <c r="Z75" i="23" s="1"/>
  <c r="Y74" i="23"/>
  <c r="Y75" i="23" s="1"/>
  <c r="X74" i="23"/>
  <c r="W74" i="23"/>
  <c r="W75" i="23" s="1"/>
  <c r="V74" i="23"/>
  <c r="U74" i="23"/>
  <c r="T74" i="23"/>
  <c r="S74" i="23"/>
  <c r="R74" i="23"/>
  <c r="R75" i="23" s="1"/>
  <c r="Q74" i="23"/>
  <c r="Q75" i="23" s="1"/>
  <c r="P74" i="23"/>
  <c r="P75" i="23" s="1"/>
  <c r="J74" i="23"/>
  <c r="G74" i="23"/>
  <c r="AE73" i="23"/>
  <c r="I73" i="23"/>
  <c r="F73" i="23"/>
  <c r="AE72" i="23"/>
  <c r="I72" i="23"/>
  <c r="F72" i="23"/>
  <c r="AE71" i="23"/>
  <c r="I71" i="23"/>
  <c r="F71" i="23"/>
  <c r="AE70" i="23"/>
  <c r="I70" i="23"/>
  <c r="F70" i="23"/>
  <c r="AE69" i="23"/>
  <c r="I69" i="23"/>
  <c r="F69" i="23"/>
  <c r="AE68" i="23"/>
  <c r="I68" i="23"/>
  <c r="F68" i="23"/>
  <c r="AE67" i="23"/>
  <c r="AE74" i="23" s="1"/>
  <c r="AE75" i="23" s="1"/>
  <c r="I67" i="23"/>
  <c r="F67" i="23"/>
  <c r="AE66" i="23"/>
  <c r="I66" i="23"/>
  <c r="F66" i="23"/>
  <c r="AE65" i="23"/>
  <c r="I65" i="23"/>
  <c r="F65" i="23"/>
  <c r="AE64" i="23"/>
  <c r="I64" i="23"/>
  <c r="F64" i="23"/>
  <c r="AE63" i="23"/>
  <c r="I63" i="23"/>
  <c r="F63" i="23"/>
  <c r="AE62" i="23"/>
  <c r="I62" i="23"/>
  <c r="F62" i="23"/>
  <c r="AD60" i="23"/>
  <c r="AC60" i="23"/>
  <c r="AB60" i="23"/>
  <c r="X60" i="23"/>
  <c r="W60" i="23"/>
  <c r="V60" i="23"/>
  <c r="S60" i="23"/>
  <c r="AD59" i="23"/>
  <c r="AC59" i="23"/>
  <c r="AB59" i="23"/>
  <c r="AA59" i="23"/>
  <c r="AA60" i="23" s="1"/>
  <c r="Z59" i="23"/>
  <c r="Z60" i="23" s="1"/>
  <c r="Y59" i="23"/>
  <c r="Y60" i="23" s="1"/>
  <c r="X59" i="23"/>
  <c r="W59" i="23"/>
  <c r="V59" i="23"/>
  <c r="U59" i="23"/>
  <c r="U60" i="23" s="1"/>
  <c r="T59" i="23"/>
  <c r="T60" i="23" s="1"/>
  <c r="S59" i="23"/>
  <c r="R59" i="23"/>
  <c r="R60" i="23" s="1"/>
  <c r="Q59" i="23"/>
  <c r="Q60" i="23" s="1"/>
  <c r="P59" i="23"/>
  <c r="P60" i="23" s="1"/>
  <c r="J59" i="23"/>
  <c r="G59" i="23"/>
  <c r="AE58" i="23"/>
  <c r="I58" i="23"/>
  <c r="F58" i="23"/>
  <c r="AE57" i="23"/>
  <c r="I57" i="23"/>
  <c r="F57" i="23"/>
  <c r="AE56" i="23"/>
  <c r="I56" i="23"/>
  <c r="F56" i="23"/>
  <c r="AE55" i="23"/>
  <c r="I55" i="23"/>
  <c r="F55" i="23"/>
  <c r="AE54" i="23"/>
  <c r="I54" i="23"/>
  <c r="F54" i="23"/>
  <c r="AE53" i="23"/>
  <c r="I53" i="23"/>
  <c r="F53" i="23"/>
  <c r="AE52" i="23"/>
  <c r="I52" i="23"/>
  <c r="F52" i="23"/>
  <c r="AE51" i="23"/>
  <c r="I51" i="23"/>
  <c r="F51" i="23"/>
  <c r="AE50" i="23"/>
  <c r="I50" i="23"/>
  <c r="F50" i="23"/>
  <c r="AE49" i="23"/>
  <c r="I49" i="23"/>
  <c r="F49" i="23"/>
  <c r="AE48" i="23"/>
  <c r="I48" i="23"/>
  <c r="F48" i="23"/>
  <c r="AE47" i="23"/>
  <c r="I47" i="23"/>
  <c r="F47" i="23"/>
  <c r="F59" i="23" s="1"/>
  <c r="D47" i="23"/>
  <c r="C47" i="23"/>
  <c r="B47" i="23"/>
  <c r="O43" i="23"/>
  <c r="B43" i="23"/>
  <c r="C39" i="23"/>
  <c r="C40" i="23" s="1"/>
  <c r="C41" i="23" s="1"/>
  <c r="C37" i="23"/>
  <c r="C38" i="23" s="1"/>
  <c r="C35" i="23"/>
  <c r="C36" i="23" s="1"/>
  <c r="B32" i="23"/>
  <c r="B28" i="23"/>
  <c r="A28" i="23"/>
  <c r="B26" i="23"/>
  <c r="A26" i="23"/>
  <c r="B24" i="23"/>
  <c r="A24" i="23"/>
  <c r="B22" i="23"/>
  <c r="A22" i="23"/>
  <c r="B20" i="23"/>
  <c r="A20" i="23"/>
  <c r="M19" i="23"/>
  <c r="O16" i="23"/>
  <c r="B16" i="23"/>
  <c r="AE13" i="23"/>
  <c r="AE12" i="23"/>
  <c r="AE11" i="23"/>
  <c r="AE10" i="23"/>
  <c r="AE9" i="23"/>
  <c r="J9" i="23"/>
  <c r="AE8" i="23"/>
  <c r="AE7" i="23"/>
  <c r="AE6" i="23"/>
  <c r="AE5" i="23"/>
  <c r="O3" i="23"/>
  <c r="B3" i="23"/>
  <c r="X150" i="22"/>
  <c r="T150" i="22"/>
  <c r="S150" i="22"/>
  <c r="R150" i="22"/>
  <c r="Q150" i="22"/>
  <c r="P150" i="22"/>
  <c r="AD149" i="22"/>
  <c r="AD150" i="22" s="1"/>
  <c r="AC149" i="22"/>
  <c r="AC150" i="22" s="1"/>
  <c r="AB149" i="22"/>
  <c r="AB150" i="22" s="1"/>
  <c r="AA149" i="22"/>
  <c r="AA150" i="22" s="1"/>
  <c r="Z149" i="22"/>
  <c r="Z150" i="22" s="1"/>
  <c r="Y149" i="22"/>
  <c r="Y150" i="22" s="1"/>
  <c r="X149" i="22"/>
  <c r="W149" i="22"/>
  <c r="W150" i="22" s="1"/>
  <c r="V149" i="22"/>
  <c r="V150" i="22" s="1"/>
  <c r="U149" i="22"/>
  <c r="U150" i="22" s="1"/>
  <c r="T149" i="22"/>
  <c r="S149" i="22"/>
  <c r="R149" i="22"/>
  <c r="Q149" i="22"/>
  <c r="P149" i="22"/>
  <c r="J149" i="22"/>
  <c r="G149" i="22"/>
  <c r="AE148" i="22"/>
  <c r="I148" i="22"/>
  <c r="F148" i="22"/>
  <c r="AE147" i="22"/>
  <c r="I147" i="22"/>
  <c r="F147" i="22"/>
  <c r="AE146" i="22"/>
  <c r="I146" i="22"/>
  <c r="F146" i="22"/>
  <c r="AE145" i="22"/>
  <c r="I145" i="22"/>
  <c r="F145" i="22"/>
  <c r="AE144" i="22"/>
  <c r="I144" i="22"/>
  <c r="F144" i="22"/>
  <c r="AE143" i="22"/>
  <c r="I143" i="22"/>
  <c r="F143" i="22"/>
  <c r="AE142" i="22"/>
  <c r="I142" i="22"/>
  <c r="F142" i="22"/>
  <c r="AE141" i="22"/>
  <c r="I141" i="22"/>
  <c r="F141" i="22"/>
  <c r="AE140" i="22"/>
  <c r="I140" i="22"/>
  <c r="F140" i="22"/>
  <c r="AE139" i="22"/>
  <c r="I139" i="22"/>
  <c r="F139" i="22"/>
  <c r="AE138" i="22"/>
  <c r="I138" i="22"/>
  <c r="F138" i="22"/>
  <c r="AE137" i="22"/>
  <c r="I137" i="22"/>
  <c r="F137" i="22"/>
  <c r="Z135" i="22"/>
  <c r="V135" i="22"/>
  <c r="T135" i="22"/>
  <c r="S135" i="22"/>
  <c r="AD134" i="22"/>
  <c r="AD135" i="22" s="1"/>
  <c r="AC134" i="22"/>
  <c r="AC135" i="22" s="1"/>
  <c r="AB134" i="22"/>
  <c r="AB135" i="22" s="1"/>
  <c r="AA134" i="22"/>
  <c r="AA135" i="22" s="1"/>
  <c r="Z134" i="22"/>
  <c r="Y134" i="22"/>
  <c r="Y135" i="22" s="1"/>
  <c r="X134" i="22"/>
  <c r="X135" i="22" s="1"/>
  <c r="W134" i="22"/>
  <c r="W135" i="22" s="1"/>
  <c r="V134" i="22"/>
  <c r="U134" i="22"/>
  <c r="U135" i="22" s="1"/>
  <c r="T134" i="22"/>
  <c r="S134" i="22"/>
  <c r="R134" i="22"/>
  <c r="R135" i="22" s="1"/>
  <c r="Q134" i="22"/>
  <c r="Q135" i="22" s="1"/>
  <c r="P134" i="22"/>
  <c r="P135" i="22" s="1"/>
  <c r="J134" i="22"/>
  <c r="G134" i="22"/>
  <c r="AE133" i="22"/>
  <c r="I133" i="22"/>
  <c r="F133" i="22"/>
  <c r="AE132" i="22"/>
  <c r="I132" i="22"/>
  <c r="F132" i="22"/>
  <c r="AE131" i="22"/>
  <c r="I131" i="22"/>
  <c r="F131" i="22"/>
  <c r="AE130" i="22"/>
  <c r="I130" i="22"/>
  <c r="F130" i="22"/>
  <c r="AE129" i="22"/>
  <c r="I129" i="22"/>
  <c r="F129" i="22"/>
  <c r="AE128" i="22"/>
  <c r="I128" i="22"/>
  <c r="F128" i="22"/>
  <c r="AE127" i="22"/>
  <c r="I127" i="22"/>
  <c r="F127" i="22"/>
  <c r="AE126" i="22"/>
  <c r="I126" i="22"/>
  <c r="F126" i="22"/>
  <c r="AE125" i="22"/>
  <c r="I125" i="22"/>
  <c r="F125" i="22"/>
  <c r="AE124" i="22"/>
  <c r="I124" i="22"/>
  <c r="F124" i="22"/>
  <c r="AE123" i="22"/>
  <c r="I123" i="22"/>
  <c r="F123" i="22"/>
  <c r="AE122" i="22"/>
  <c r="I122" i="22"/>
  <c r="I134" i="22" s="1"/>
  <c r="F122" i="22"/>
  <c r="AD120" i="22"/>
  <c r="AC120" i="22"/>
  <c r="AB120" i="22"/>
  <c r="Z120" i="22"/>
  <c r="X120" i="22"/>
  <c r="W120" i="22"/>
  <c r="V120" i="22"/>
  <c r="AD119" i="22"/>
  <c r="AC119" i="22"/>
  <c r="AB119" i="22"/>
  <c r="AA119" i="22"/>
  <c r="AA120" i="22" s="1"/>
  <c r="Z119" i="22"/>
  <c r="Y119" i="22"/>
  <c r="Y120" i="22" s="1"/>
  <c r="X119" i="22"/>
  <c r="W119" i="22"/>
  <c r="V119" i="22"/>
  <c r="U119" i="22"/>
  <c r="U120" i="22" s="1"/>
  <c r="T119" i="22"/>
  <c r="T120" i="22" s="1"/>
  <c r="S119" i="22"/>
  <c r="S120" i="22" s="1"/>
  <c r="R119" i="22"/>
  <c r="R120" i="22" s="1"/>
  <c r="Q119" i="22"/>
  <c r="Q120" i="22" s="1"/>
  <c r="P119" i="22"/>
  <c r="P120" i="22" s="1"/>
  <c r="J119" i="22"/>
  <c r="G119" i="22"/>
  <c r="AE118" i="22"/>
  <c r="I118" i="22"/>
  <c r="F118" i="22"/>
  <c r="AE117" i="22"/>
  <c r="I117" i="22"/>
  <c r="F117" i="22"/>
  <c r="AE116" i="22"/>
  <c r="I116" i="22"/>
  <c r="F116" i="22"/>
  <c r="AE115" i="22"/>
  <c r="I115" i="22"/>
  <c r="F115" i="22"/>
  <c r="AE114" i="22"/>
  <c r="I114" i="22"/>
  <c r="F114" i="22"/>
  <c r="AE113" i="22"/>
  <c r="I113" i="22"/>
  <c r="F113" i="22"/>
  <c r="AE112" i="22"/>
  <c r="I112" i="22"/>
  <c r="F112" i="22"/>
  <c r="AE111" i="22"/>
  <c r="I111" i="22"/>
  <c r="F111" i="22"/>
  <c r="AE110" i="22"/>
  <c r="I110" i="22"/>
  <c r="F110" i="22"/>
  <c r="AE109" i="22"/>
  <c r="I109" i="22"/>
  <c r="F109" i="22"/>
  <c r="AE108" i="22"/>
  <c r="I108" i="22"/>
  <c r="F108" i="22"/>
  <c r="AE107" i="22"/>
  <c r="I107" i="22"/>
  <c r="F107" i="22"/>
  <c r="R105" i="22"/>
  <c r="AE104" i="22"/>
  <c r="AE105" i="22" s="1"/>
  <c r="AD104" i="22"/>
  <c r="AD105" i="22" s="1"/>
  <c r="AC104" i="22"/>
  <c r="AC105" i="22" s="1"/>
  <c r="AB104" i="22"/>
  <c r="AB105" i="22" s="1"/>
  <c r="AA104" i="22"/>
  <c r="AA105" i="22" s="1"/>
  <c r="Z104" i="22"/>
  <c r="Z105" i="22" s="1"/>
  <c r="Y104" i="22"/>
  <c r="Y105" i="22" s="1"/>
  <c r="X104" i="22"/>
  <c r="X105" i="22" s="1"/>
  <c r="W104" i="22"/>
  <c r="W105" i="22" s="1"/>
  <c r="V104" i="22"/>
  <c r="V105" i="22" s="1"/>
  <c r="U104" i="22"/>
  <c r="U105" i="22" s="1"/>
  <c r="T104" i="22"/>
  <c r="T105" i="22" s="1"/>
  <c r="S104" i="22"/>
  <c r="S105" i="22" s="1"/>
  <c r="R104" i="22"/>
  <c r="Q104" i="22"/>
  <c r="Q105" i="22" s="1"/>
  <c r="P104" i="22"/>
  <c r="P105" i="22" s="1"/>
  <c r="J104" i="22"/>
  <c r="G104" i="22"/>
  <c r="AE103" i="22"/>
  <c r="I103" i="22"/>
  <c r="F103" i="22"/>
  <c r="AE102" i="22"/>
  <c r="I102" i="22"/>
  <c r="F102" i="22"/>
  <c r="AE101" i="22"/>
  <c r="I101" i="22"/>
  <c r="F101" i="22"/>
  <c r="AE100" i="22"/>
  <c r="I100" i="22"/>
  <c r="F100" i="22"/>
  <c r="AE99" i="22"/>
  <c r="I99" i="22"/>
  <c r="F99" i="22"/>
  <c r="AE98" i="22"/>
  <c r="I98" i="22"/>
  <c r="F98" i="22"/>
  <c r="AE97" i="22"/>
  <c r="I97" i="22"/>
  <c r="F97" i="22"/>
  <c r="AE96" i="22"/>
  <c r="I96" i="22"/>
  <c r="F96" i="22"/>
  <c r="AE95" i="22"/>
  <c r="I95" i="22"/>
  <c r="F95" i="22"/>
  <c r="AE94" i="22"/>
  <c r="I94" i="22"/>
  <c r="F94" i="22"/>
  <c r="AE93" i="22"/>
  <c r="I93" i="22"/>
  <c r="F93" i="22"/>
  <c r="AE92" i="22"/>
  <c r="I92" i="22"/>
  <c r="F92" i="22"/>
  <c r="R90" i="22"/>
  <c r="P90" i="22"/>
  <c r="AD89" i="22"/>
  <c r="AD90" i="22" s="1"/>
  <c r="AC89" i="22"/>
  <c r="AC90" i="22" s="1"/>
  <c r="AB89" i="22"/>
  <c r="AB90" i="22" s="1"/>
  <c r="AA89" i="22"/>
  <c r="AA90" i="22" s="1"/>
  <c r="Z89" i="22"/>
  <c r="Z90" i="22" s="1"/>
  <c r="Y89" i="22"/>
  <c r="Y90" i="22" s="1"/>
  <c r="X89" i="22"/>
  <c r="X90" i="22" s="1"/>
  <c r="W89" i="22"/>
  <c r="W90" i="22" s="1"/>
  <c r="V89" i="22"/>
  <c r="V90" i="22" s="1"/>
  <c r="U89" i="22"/>
  <c r="U90" i="22" s="1"/>
  <c r="T89" i="22"/>
  <c r="T90" i="22" s="1"/>
  <c r="S89" i="22"/>
  <c r="S90" i="22" s="1"/>
  <c r="R89" i="22"/>
  <c r="Q89" i="22"/>
  <c r="Q90" i="22" s="1"/>
  <c r="P89" i="22"/>
  <c r="J89" i="22"/>
  <c r="G89" i="22"/>
  <c r="F89" i="22"/>
  <c r="AE88" i="22"/>
  <c r="I88" i="22"/>
  <c r="F88" i="22"/>
  <c r="AE87" i="22"/>
  <c r="I87" i="22"/>
  <c r="F87" i="22"/>
  <c r="AE86" i="22"/>
  <c r="I86" i="22"/>
  <c r="F86" i="22"/>
  <c r="AE85" i="22"/>
  <c r="I85" i="22"/>
  <c r="I89" i="22" s="1"/>
  <c r="F85" i="22"/>
  <c r="AE84" i="22"/>
  <c r="I84" i="22"/>
  <c r="F84" i="22"/>
  <c r="AE83" i="22"/>
  <c r="I83" i="22"/>
  <c r="F83" i="22"/>
  <c r="AE82" i="22"/>
  <c r="I82" i="22"/>
  <c r="F82" i="22"/>
  <c r="AE81" i="22"/>
  <c r="I81" i="22"/>
  <c r="F81" i="22"/>
  <c r="AE80" i="22"/>
  <c r="I80" i="22"/>
  <c r="F80" i="22"/>
  <c r="AE79" i="22"/>
  <c r="I79" i="22"/>
  <c r="F79" i="22"/>
  <c r="AE78" i="22"/>
  <c r="I78" i="22"/>
  <c r="F78" i="22"/>
  <c r="AE77" i="22"/>
  <c r="I77" i="22"/>
  <c r="F77" i="22"/>
  <c r="AA75" i="22"/>
  <c r="W75" i="22"/>
  <c r="V75" i="22"/>
  <c r="U75" i="22"/>
  <c r="T75" i="22"/>
  <c r="S75" i="22"/>
  <c r="AD74" i="22"/>
  <c r="AD75" i="22" s="1"/>
  <c r="AC74" i="22"/>
  <c r="AC75" i="22" s="1"/>
  <c r="AB74" i="22"/>
  <c r="AB75" i="22" s="1"/>
  <c r="AA74" i="22"/>
  <c r="Z74" i="22"/>
  <c r="Z75" i="22" s="1"/>
  <c r="Y74" i="22"/>
  <c r="Y75" i="22" s="1"/>
  <c r="X74" i="22"/>
  <c r="X75" i="22" s="1"/>
  <c r="W74" i="22"/>
  <c r="V74" i="22"/>
  <c r="U74" i="22"/>
  <c r="T74" i="22"/>
  <c r="S74" i="22"/>
  <c r="R74" i="22"/>
  <c r="R75" i="22" s="1"/>
  <c r="Q74" i="22"/>
  <c r="Q75" i="22" s="1"/>
  <c r="P74" i="22"/>
  <c r="P75" i="22" s="1"/>
  <c r="J74" i="22"/>
  <c r="G74" i="22"/>
  <c r="AE73" i="22"/>
  <c r="I73" i="22"/>
  <c r="F73" i="22"/>
  <c r="AE72" i="22"/>
  <c r="I72" i="22"/>
  <c r="F72" i="22"/>
  <c r="AE71" i="22"/>
  <c r="I71" i="22"/>
  <c r="F71" i="22"/>
  <c r="AE70" i="22"/>
  <c r="I70" i="22"/>
  <c r="F70" i="22"/>
  <c r="AE69" i="22"/>
  <c r="I69" i="22"/>
  <c r="F69" i="22"/>
  <c r="AE68" i="22"/>
  <c r="I68" i="22"/>
  <c r="F68" i="22"/>
  <c r="AE67" i="22"/>
  <c r="I67" i="22"/>
  <c r="F67" i="22"/>
  <c r="AE66" i="22"/>
  <c r="I66" i="22"/>
  <c r="F66" i="22"/>
  <c r="AE65" i="22"/>
  <c r="I65" i="22"/>
  <c r="F65" i="22"/>
  <c r="AE64" i="22"/>
  <c r="I64" i="22"/>
  <c r="F64" i="22"/>
  <c r="AE63" i="22"/>
  <c r="I63" i="22"/>
  <c r="F63" i="22"/>
  <c r="AE62" i="22"/>
  <c r="AE74" i="22" s="1"/>
  <c r="AE75" i="22" s="1"/>
  <c r="I62" i="22"/>
  <c r="F62" i="22"/>
  <c r="AD60" i="22"/>
  <c r="AB60" i="22"/>
  <c r="X60" i="22"/>
  <c r="V60" i="22"/>
  <c r="U60" i="22"/>
  <c r="T60" i="22"/>
  <c r="AD59" i="22"/>
  <c r="AC59" i="22"/>
  <c r="AC60" i="22" s="1"/>
  <c r="AB59" i="22"/>
  <c r="AA59" i="22"/>
  <c r="AA60" i="22" s="1"/>
  <c r="Z59" i="22"/>
  <c r="Z60" i="22" s="1"/>
  <c r="Y59" i="22"/>
  <c r="Y60" i="22" s="1"/>
  <c r="X59" i="22"/>
  <c r="W59" i="22"/>
  <c r="W60" i="22" s="1"/>
  <c r="V59" i="22"/>
  <c r="U59" i="22"/>
  <c r="T59" i="22"/>
  <c r="S59" i="22"/>
  <c r="S60" i="22" s="1"/>
  <c r="R59" i="22"/>
  <c r="R60" i="22" s="1"/>
  <c r="Q59" i="22"/>
  <c r="Q60" i="22" s="1"/>
  <c r="P59" i="22"/>
  <c r="P60" i="22" s="1"/>
  <c r="J59" i="22"/>
  <c r="I59" i="22"/>
  <c r="G59" i="22"/>
  <c r="AE58" i="22"/>
  <c r="I58" i="22"/>
  <c r="F58" i="22"/>
  <c r="AE57" i="22"/>
  <c r="I57" i="22"/>
  <c r="F57" i="22"/>
  <c r="AE56" i="22"/>
  <c r="I56" i="22"/>
  <c r="F56" i="22"/>
  <c r="AE55" i="22"/>
  <c r="I55" i="22"/>
  <c r="F55" i="22"/>
  <c r="AE54" i="22"/>
  <c r="I54" i="22"/>
  <c r="F54" i="22"/>
  <c r="AE53" i="22"/>
  <c r="I53" i="22"/>
  <c r="F53" i="22"/>
  <c r="AE52" i="22"/>
  <c r="I52" i="22"/>
  <c r="F52" i="22"/>
  <c r="AE51" i="22"/>
  <c r="I51" i="22"/>
  <c r="F51" i="22"/>
  <c r="AE50" i="22"/>
  <c r="I50" i="22"/>
  <c r="F50" i="22"/>
  <c r="AE49" i="22"/>
  <c r="I49" i="22"/>
  <c r="F49" i="22"/>
  <c r="AE48" i="22"/>
  <c r="I48" i="22"/>
  <c r="F48" i="22"/>
  <c r="AE47" i="22"/>
  <c r="I47" i="22"/>
  <c r="F47" i="22"/>
  <c r="D47" i="22"/>
  <c r="O43" i="22"/>
  <c r="B43" i="22"/>
  <c r="C40" i="22"/>
  <c r="C41" i="22" s="1"/>
  <c r="C38" i="22"/>
  <c r="C39" i="22" s="1"/>
  <c r="C36" i="22"/>
  <c r="C37" i="22" s="1"/>
  <c r="C35" i="22"/>
  <c r="B32" i="22"/>
  <c r="B28" i="22"/>
  <c r="A28" i="22"/>
  <c r="B26" i="22"/>
  <c r="A26" i="22"/>
  <c r="B24" i="22"/>
  <c r="A24" i="22"/>
  <c r="B22" i="22"/>
  <c r="A22" i="22"/>
  <c r="B20" i="22"/>
  <c r="A20" i="22"/>
  <c r="M19" i="22"/>
  <c r="O16" i="22"/>
  <c r="B16" i="22"/>
  <c r="AE13" i="22"/>
  <c r="AE12" i="22"/>
  <c r="AE11" i="22"/>
  <c r="AE10" i="22"/>
  <c r="AE9" i="22"/>
  <c r="J9" i="22"/>
  <c r="AE8" i="22"/>
  <c r="AE7" i="22"/>
  <c r="AE6" i="22"/>
  <c r="AE5" i="22"/>
  <c r="O3" i="22"/>
  <c r="B3" i="22"/>
  <c r="Y150" i="21"/>
  <c r="X150" i="21"/>
  <c r="W150" i="21"/>
  <c r="U150" i="21"/>
  <c r="T150" i="21"/>
  <c r="R150" i="21"/>
  <c r="Q150" i="21"/>
  <c r="P150" i="21"/>
  <c r="AD149" i="21"/>
  <c r="AD150" i="21" s="1"/>
  <c r="AC149" i="21"/>
  <c r="AC150" i="21" s="1"/>
  <c r="AB149" i="21"/>
  <c r="AB150" i="21" s="1"/>
  <c r="AA149" i="21"/>
  <c r="AA150" i="21" s="1"/>
  <c r="Z149" i="21"/>
  <c r="Z150" i="21" s="1"/>
  <c r="Y149" i="21"/>
  <c r="X149" i="21"/>
  <c r="W149" i="21"/>
  <c r="V149" i="21"/>
  <c r="V150" i="21" s="1"/>
  <c r="U149" i="21"/>
  <c r="T149" i="21"/>
  <c r="S149" i="21"/>
  <c r="S150" i="21" s="1"/>
  <c r="R149" i="21"/>
  <c r="Q149" i="21"/>
  <c r="P149" i="21"/>
  <c r="J149" i="21"/>
  <c r="G149" i="21"/>
  <c r="F149" i="21"/>
  <c r="AE148" i="21"/>
  <c r="I148" i="21"/>
  <c r="F148" i="21"/>
  <c r="AE147" i="21"/>
  <c r="I147" i="21"/>
  <c r="F147" i="21"/>
  <c r="AE146" i="21"/>
  <c r="I146" i="21"/>
  <c r="F146" i="21"/>
  <c r="AE145" i="21"/>
  <c r="I145" i="21"/>
  <c r="F145" i="21"/>
  <c r="AE144" i="21"/>
  <c r="I144" i="21"/>
  <c r="F144" i="21"/>
  <c r="AE143" i="21"/>
  <c r="I143" i="21"/>
  <c r="F143" i="21"/>
  <c r="AE142" i="21"/>
  <c r="I142" i="21"/>
  <c r="F142" i="21"/>
  <c r="AE141" i="21"/>
  <c r="I141" i="21"/>
  <c r="F141" i="21"/>
  <c r="AE140" i="21"/>
  <c r="I140" i="21"/>
  <c r="F140" i="21"/>
  <c r="AE139" i="21"/>
  <c r="I139" i="21"/>
  <c r="F139" i="21"/>
  <c r="AE138" i="21"/>
  <c r="I138" i="21"/>
  <c r="F138" i="21"/>
  <c r="AE137" i="21"/>
  <c r="I137" i="21"/>
  <c r="F137" i="21"/>
  <c r="AD135" i="21"/>
  <c r="U135" i="21"/>
  <c r="AD134" i="21"/>
  <c r="AC134" i="21"/>
  <c r="AC135" i="21" s="1"/>
  <c r="AB134" i="21"/>
  <c r="AB135" i="21" s="1"/>
  <c r="AA134" i="21"/>
  <c r="AA135" i="21" s="1"/>
  <c r="Z134" i="21"/>
  <c r="Z135" i="21" s="1"/>
  <c r="Y134" i="21"/>
  <c r="Y135" i="21" s="1"/>
  <c r="X134" i="21"/>
  <c r="X135" i="21" s="1"/>
  <c r="W134" i="21"/>
  <c r="W135" i="21" s="1"/>
  <c r="V134" i="21"/>
  <c r="V135" i="21" s="1"/>
  <c r="U134" i="21"/>
  <c r="T134" i="21"/>
  <c r="T135" i="21" s="1"/>
  <c r="S134" i="21"/>
  <c r="S135" i="21" s="1"/>
  <c r="R134" i="21"/>
  <c r="R135" i="21" s="1"/>
  <c r="Q134" i="21"/>
  <c r="Q135" i="21" s="1"/>
  <c r="P134" i="21"/>
  <c r="P135" i="21" s="1"/>
  <c r="J134" i="21"/>
  <c r="G134" i="21"/>
  <c r="AE133" i="21"/>
  <c r="I133" i="21"/>
  <c r="F133" i="21"/>
  <c r="AE132" i="21"/>
  <c r="I132" i="21"/>
  <c r="F132" i="21"/>
  <c r="AE131" i="21"/>
  <c r="I131" i="21"/>
  <c r="F131" i="21"/>
  <c r="AE130" i="21"/>
  <c r="I130" i="21"/>
  <c r="F130" i="21"/>
  <c r="AE129" i="21"/>
  <c r="I129" i="21"/>
  <c r="I134" i="21" s="1"/>
  <c r="F129" i="21"/>
  <c r="AE128" i="21"/>
  <c r="I128" i="21"/>
  <c r="F128" i="21"/>
  <c r="AE127" i="21"/>
  <c r="I127" i="21"/>
  <c r="F127" i="21"/>
  <c r="AE126" i="21"/>
  <c r="I126" i="21"/>
  <c r="F126" i="21"/>
  <c r="AE125" i="21"/>
  <c r="I125" i="21"/>
  <c r="F125" i="21"/>
  <c r="AE124" i="21"/>
  <c r="I124" i="21"/>
  <c r="F124" i="21"/>
  <c r="AE123" i="21"/>
  <c r="I123" i="21"/>
  <c r="F123" i="21"/>
  <c r="AE122" i="21"/>
  <c r="I122" i="21"/>
  <c r="F122" i="21"/>
  <c r="AB120" i="21"/>
  <c r="AA120" i="21"/>
  <c r="Z120" i="21"/>
  <c r="Y120" i="21"/>
  <c r="U120" i="21"/>
  <c r="T120" i="21"/>
  <c r="AD119" i="21"/>
  <c r="AD120" i="21" s="1"/>
  <c r="AC119" i="21"/>
  <c r="AC120" i="21" s="1"/>
  <c r="AB119" i="21"/>
  <c r="AA119" i="21"/>
  <c r="Z119" i="21"/>
  <c r="Y119" i="21"/>
  <c r="X119" i="21"/>
  <c r="X120" i="21" s="1"/>
  <c r="W119" i="21"/>
  <c r="W120" i="21" s="1"/>
  <c r="V119" i="21"/>
  <c r="V120" i="21" s="1"/>
  <c r="U119" i="21"/>
  <c r="T119" i="21"/>
  <c r="S119" i="21"/>
  <c r="S120" i="21" s="1"/>
  <c r="R119" i="21"/>
  <c r="R120" i="21" s="1"/>
  <c r="Q119" i="21"/>
  <c r="Q120" i="21" s="1"/>
  <c r="P119" i="21"/>
  <c r="P120" i="21" s="1"/>
  <c r="J119" i="21"/>
  <c r="G119" i="21"/>
  <c r="AE118" i="21"/>
  <c r="I118" i="21"/>
  <c r="F118" i="21"/>
  <c r="AE117" i="21"/>
  <c r="I117" i="21"/>
  <c r="F117" i="21"/>
  <c r="AE116" i="21"/>
  <c r="I116" i="21"/>
  <c r="F116" i="21"/>
  <c r="AE115" i="21"/>
  <c r="I115" i="21"/>
  <c r="F115" i="21"/>
  <c r="AE114" i="21"/>
  <c r="I114" i="21"/>
  <c r="F114" i="21"/>
  <c r="AE113" i="21"/>
  <c r="I113" i="21"/>
  <c r="F113" i="21"/>
  <c r="AE112" i="21"/>
  <c r="I112" i="21"/>
  <c r="F112" i="21"/>
  <c r="AE111" i="21"/>
  <c r="I111" i="21"/>
  <c r="F111" i="21"/>
  <c r="AE110" i="21"/>
  <c r="I110" i="21"/>
  <c r="F110" i="21"/>
  <c r="AE109" i="21"/>
  <c r="I109" i="21"/>
  <c r="F109" i="21"/>
  <c r="AE108" i="21"/>
  <c r="I108" i="21"/>
  <c r="F108" i="21"/>
  <c r="AE107" i="21"/>
  <c r="I107" i="21"/>
  <c r="I119" i="21" s="1"/>
  <c r="F107" i="21"/>
  <c r="Y105" i="21"/>
  <c r="AD104" i="21"/>
  <c r="AD105" i="21" s="1"/>
  <c r="AC104" i="21"/>
  <c r="AC105" i="21" s="1"/>
  <c r="AB104" i="21"/>
  <c r="AB105" i="21" s="1"/>
  <c r="AA104" i="21"/>
  <c r="AA105" i="21" s="1"/>
  <c r="Z104" i="21"/>
  <c r="Z105" i="21" s="1"/>
  <c r="Y104" i="21"/>
  <c r="X104" i="21"/>
  <c r="X105" i="21" s="1"/>
  <c r="W104" i="21"/>
  <c r="W105" i="21" s="1"/>
  <c r="V104" i="21"/>
  <c r="V105" i="21" s="1"/>
  <c r="U104" i="21"/>
  <c r="U105" i="21" s="1"/>
  <c r="T104" i="21"/>
  <c r="T105" i="21" s="1"/>
  <c r="S104" i="21"/>
  <c r="S105" i="21" s="1"/>
  <c r="R104" i="21"/>
  <c r="R105" i="21" s="1"/>
  <c r="Q104" i="21"/>
  <c r="Q105" i="21" s="1"/>
  <c r="P104" i="21"/>
  <c r="P105" i="21" s="1"/>
  <c r="J104" i="21"/>
  <c r="G104" i="21"/>
  <c r="AE103" i="21"/>
  <c r="I103" i="21"/>
  <c r="F103" i="21"/>
  <c r="AE102" i="21"/>
  <c r="I102" i="21"/>
  <c r="F102" i="21"/>
  <c r="AE101" i="21"/>
  <c r="I101" i="21"/>
  <c r="F101" i="21"/>
  <c r="AE100" i="21"/>
  <c r="I100" i="21"/>
  <c r="F100" i="21"/>
  <c r="AE99" i="21"/>
  <c r="AE104" i="21" s="1"/>
  <c r="AE105" i="21" s="1"/>
  <c r="I99" i="21"/>
  <c r="F99" i="21"/>
  <c r="AE98" i="21"/>
  <c r="I98" i="21"/>
  <c r="F98" i="21"/>
  <c r="AE97" i="21"/>
  <c r="I97" i="21"/>
  <c r="F97" i="21"/>
  <c r="AE96" i="21"/>
  <c r="I96" i="21"/>
  <c r="F96" i="21"/>
  <c r="AE95" i="21"/>
  <c r="I95" i="21"/>
  <c r="F95" i="21"/>
  <c r="AE94" i="21"/>
  <c r="I94" i="21"/>
  <c r="F94" i="21"/>
  <c r="AE93" i="21"/>
  <c r="I93" i="21"/>
  <c r="I104" i="21" s="1"/>
  <c r="F93" i="21"/>
  <c r="AE92" i="21"/>
  <c r="I92" i="21"/>
  <c r="F92" i="21"/>
  <c r="AD90" i="21"/>
  <c r="AC90" i="21"/>
  <c r="AB90" i="21"/>
  <c r="AA90" i="21"/>
  <c r="Z90" i="21"/>
  <c r="Y90" i="21"/>
  <c r="Q90" i="21"/>
  <c r="P90" i="21"/>
  <c r="AD89" i="21"/>
  <c r="AC89" i="21"/>
  <c r="AB89" i="21"/>
  <c r="AA89" i="21"/>
  <c r="Z89" i="21"/>
  <c r="Y89" i="21"/>
  <c r="X89" i="21"/>
  <c r="X90" i="21" s="1"/>
  <c r="W89" i="21"/>
  <c r="W90" i="21" s="1"/>
  <c r="V89" i="21"/>
  <c r="V90" i="21" s="1"/>
  <c r="U89" i="21"/>
  <c r="U90" i="21" s="1"/>
  <c r="T89" i="21"/>
  <c r="T90" i="21" s="1"/>
  <c r="S89" i="21"/>
  <c r="S90" i="21" s="1"/>
  <c r="R89" i="21"/>
  <c r="R90" i="21" s="1"/>
  <c r="Q89" i="21"/>
  <c r="P89" i="21"/>
  <c r="J89" i="21"/>
  <c r="I89" i="21"/>
  <c r="G89" i="21"/>
  <c r="AE88" i="21"/>
  <c r="I88" i="21"/>
  <c r="F88" i="21"/>
  <c r="AE87" i="21"/>
  <c r="I87" i="21"/>
  <c r="F87" i="21"/>
  <c r="AE86" i="21"/>
  <c r="I86" i="21"/>
  <c r="F86" i="21"/>
  <c r="AE85" i="21"/>
  <c r="I85" i="21"/>
  <c r="F85" i="21"/>
  <c r="AE84" i="21"/>
  <c r="I84" i="21"/>
  <c r="F84" i="21"/>
  <c r="AE83" i="21"/>
  <c r="I83" i="21"/>
  <c r="F83" i="21"/>
  <c r="AE82" i="21"/>
  <c r="I82" i="21"/>
  <c r="F82" i="21"/>
  <c r="AE81" i="21"/>
  <c r="I81" i="21"/>
  <c r="F81" i="21"/>
  <c r="AE80" i="21"/>
  <c r="I80" i="21"/>
  <c r="F80" i="21"/>
  <c r="AE79" i="21"/>
  <c r="I79" i="21"/>
  <c r="F79" i="21"/>
  <c r="AE78" i="21"/>
  <c r="I78" i="21"/>
  <c r="F78" i="21"/>
  <c r="AE77" i="21"/>
  <c r="I77" i="21"/>
  <c r="F77" i="21"/>
  <c r="AA75" i="21"/>
  <c r="Z75" i="21"/>
  <c r="W75" i="21"/>
  <c r="V75" i="21"/>
  <c r="R75" i="21"/>
  <c r="Q75" i="21"/>
  <c r="AD74" i="21"/>
  <c r="AD75" i="21" s="1"/>
  <c r="AC74" i="21"/>
  <c r="AC75" i="21" s="1"/>
  <c r="AB74" i="21"/>
  <c r="AB75" i="21" s="1"/>
  <c r="AA74" i="21"/>
  <c r="Z74" i="21"/>
  <c r="Y74" i="21"/>
  <c r="Y75" i="21" s="1"/>
  <c r="X74" i="21"/>
  <c r="X75" i="21" s="1"/>
  <c r="W74" i="21"/>
  <c r="V74" i="21"/>
  <c r="U74" i="21"/>
  <c r="U75" i="21" s="1"/>
  <c r="T74" i="21"/>
  <c r="T75" i="21" s="1"/>
  <c r="S74" i="21"/>
  <c r="S75" i="21" s="1"/>
  <c r="R74" i="21"/>
  <c r="Q74" i="21"/>
  <c r="P74" i="21"/>
  <c r="P75" i="21" s="1"/>
  <c r="J74" i="21"/>
  <c r="G74" i="21"/>
  <c r="AE73" i="21"/>
  <c r="I73" i="21"/>
  <c r="F73" i="21"/>
  <c r="AE72" i="21"/>
  <c r="I72" i="21"/>
  <c r="F72" i="21"/>
  <c r="AE71" i="21"/>
  <c r="I71" i="21"/>
  <c r="F71" i="21"/>
  <c r="AE70" i="21"/>
  <c r="I70" i="21"/>
  <c r="F70" i="21"/>
  <c r="AE69" i="21"/>
  <c r="I69" i="21"/>
  <c r="F69" i="21"/>
  <c r="F74" i="21" s="1"/>
  <c r="AE68" i="21"/>
  <c r="I68" i="21"/>
  <c r="F68" i="21"/>
  <c r="AE67" i="21"/>
  <c r="I67" i="21"/>
  <c r="F67" i="21"/>
  <c r="AE66" i="21"/>
  <c r="I66" i="21"/>
  <c r="F66" i="21"/>
  <c r="AE65" i="21"/>
  <c r="I65" i="21"/>
  <c r="F65" i="21"/>
  <c r="AE64" i="21"/>
  <c r="I64" i="21"/>
  <c r="F64" i="21"/>
  <c r="AE63" i="21"/>
  <c r="I63" i="21"/>
  <c r="F63" i="21"/>
  <c r="AE62" i="21"/>
  <c r="I62" i="21"/>
  <c r="F62" i="21"/>
  <c r="W60" i="21"/>
  <c r="U60" i="21"/>
  <c r="Q60" i="21"/>
  <c r="AD59" i="21"/>
  <c r="AD60" i="21" s="1"/>
  <c r="AC59" i="21"/>
  <c r="AC60" i="21" s="1"/>
  <c r="AB59" i="21"/>
  <c r="AB60" i="21" s="1"/>
  <c r="AA59" i="21"/>
  <c r="AA60" i="21" s="1"/>
  <c r="Z59" i="21"/>
  <c r="Z60" i="21" s="1"/>
  <c r="Y59" i="21"/>
  <c r="Y60" i="21" s="1"/>
  <c r="X59" i="21"/>
  <c r="X60" i="21" s="1"/>
  <c r="W59" i="21"/>
  <c r="V59" i="21"/>
  <c r="V60" i="21" s="1"/>
  <c r="U59" i="21"/>
  <c r="T59" i="21"/>
  <c r="T60" i="21" s="1"/>
  <c r="S59" i="21"/>
  <c r="S60" i="21" s="1"/>
  <c r="R59" i="21"/>
  <c r="R60" i="21" s="1"/>
  <c r="Q59" i="21"/>
  <c r="P59" i="21"/>
  <c r="P60" i="21" s="1"/>
  <c r="J59" i="21"/>
  <c r="G59" i="21"/>
  <c r="AE58" i="21"/>
  <c r="I58" i="21"/>
  <c r="F58" i="21"/>
  <c r="AE57" i="21"/>
  <c r="I57" i="21"/>
  <c r="F57" i="21"/>
  <c r="AE56" i="21"/>
  <c r="I56" i="21"/>
  <c r="F56" i="21"/>
  <c r="AE55" i="21"/>
  <c r="I55" i="21"/>
  <c r="F55" i="21"/>
  <c r="AE54" i="21"/>
  <c r="I54" i="21"/>
  <c r="F54" i="21"/>
  <c r="AE53" i="21"/>
  <c r="I53" i="21"/>
  <c r="F53" i="21"/>
  <c r="AE52" i="21"/>
  <c r="I52" i="21"/>
  <c r="F52" i="21"/>
  <c r="D52" i="21"/>
  <c r="AE51" i="21"/>
  <c r="I51" i="21"/>
  <c r="F51" i="21"/>
  <c r="AE50" i="21"/>
  <c r="O50" i="21"/>
  <c r="I50" i="21"/>
  <c r="F50" i="21"/>
  <c r="D50" i="21"/>
  <c r="D51" i="21" s="1"/>
  <c r="O51" i="21" s="1"/>
  <c r="AE49" i="21"/>
  <c r="I49" i="21"/>
  <c r="F49" i="21"/>
  <c r="AE48" i="21"/>
  <c r="O48" i="21"/>
  <c r="I48" i="21"/>
  <c r="F48" i="21"/>
  <c r="D48" i="21"/>
  <c r="D49" i="21" s="1"/>
  <c r="O49" i="21" s="1"/>
  <c r="AE47" i="21"/>
  <c r="O47" i="21"/>
  <c r="I47" i="21"/>
  <c r="F47" i="21"/>
  <c r="D47" i="21"/>
  <c r="C47" i="21"/>
  <c r="O43" i="21"/>
  <c r="B43" i="21"/>
  <c r="C40" i="21"/>
  <c r="C41" i="21" s="1"/>
  <c r="C36" i="21"/>
  <c r="C37" i="21" s="1"/>
  <c r="C38" i="21" s="1"/>
  <c r="C39" i="21" s="1"/>
  <c r="C35" i="21"/>
  <c r="B32" i="21"/>
  <c r="B28" i="21"/>
  <c r="A28" i="21"/>
  <c r="B26" i="21"/>
  <c r="A26" i="21"/>
  <c r="B24" i="21"/>
  <c r="A24" i="21"/>
  <c r="B22" i="21"/>
  <c r="A22" i="21"/>
  <c r="B20" i="21"/>
  <c r="A20" i="21"/>
  <c r="M19" i="21"/>
  <c r="O16" i="21"/>
  <c r="B16" i="21"/>
  <c r="AE13" i="21"/>
  <c r="AE12" i="21"/>
  <c r="AE11" i="21"/>
  <c r="AE10" i="21"/>
  <c r="AE9" i="21"/>
  <c r="J9" i="21"/>
  <c r="AE8" i="21"/>
  <c r="AE7" i="21"/>
  <c r="AE6" i="21"/>
  <c r="AE5" i="21"/>
  <c r="O3" i="21"/>
  <c r="B3" i="21"/>
  <c r="AD150" i="20"/>
  <c r="AB150" i="20"/>
  <c r="P150" i="20"/>
  <c r="AD149" i="20"/>
  <c r="AC149" i="20"/>
  <c r="AC150" i="20" s="1"/>
  <c r="AB149" i="20"/>
  <c r="AA149" i="20"/>
  <c r="AA150" i="20" s="1"/>
  <c r="Z149" i="20"/>
  <c r="Z150" i="20" s="1"/>
  <c r="Y149" i="20"/>
  <c r="Y150" i="20" s="1"/>
  <c r="X149" i="20"/>
  <c r="X150" i="20" s="1"/>
  <c r="W149" i="20"/>
  <c r="W150" i="20" s="1"/>
  <c r="V149" i="20"/>
  <c r="V150" i="20" s="1"/>
  <c r="U149" i="20"/>
  <c r="U150" i="20" s="1"/>
  <c r="T149" i="20"/>
  <c r="T150" i="20" s="1"/>
  <c r="S149" i="20"/>
  <c r="S150" i="20" s="1"/>
  <c r="R149" i="20"/>
  <c r="R150" i="20" s="1"/>
  <c r="Q149" i="20"/>
  <c r="Q150" i="20" s="1"/>
  <c r="P149" i="20"/>
  <c r="J149" i="20"/>
  <c r="G149" i="20"/>
  <c r="AE148" i="20"/>
  <c r="I148" i="20"/>
  <c r="F148" i="20"/>
  <c r="AE147" i="20"/>
  <c r="I147" i="20"/>
  <c r="F147" i="20"/>
  <c r="AE146" i="20"/>
  <c r="I146" i="20"/>
  <c r="F146" i="20"/>
  <c r="AE145" i="20"/>
  <c r="I145" i="20"/>
  <c r="I149" i="20" s="1"/>
  <c r="F145" i="20"/>
  <c r="AE144" i="20"/>
  <c r="I144" i="20"/>
  <c r="F144" i="20"/>
  <c r="AE143" i="20"/>
  <c r="I143" i="20"/>
  <c r="F143" i="20"/>
  <c r="AE142" i="20"/>
  <c r="I142" i="20"/>
  <c r="F142" i="20"/>
  <c r="AE141" i="20"/>
  <c r="I141" i="20"/>
  <c r="F141" i="20"/>
  <c r="AE140" i="20"/>
  <c r="I140" i="20"/>
  <c r="F140" i="20"/>
  <c r="AE139" i="20"/>
  <c r="I139" i="20"/>
  <c r="F139" i="20"/>
  <c r="AE138" i="20"/>
  <c r="I138" i="20"/>
  <c r="F138" i="20"/>
  <c r="AE137" i="20"/>
  <c r="I137" i="20"/>
  <c r="F137" i="20"/>
  <c r="AB135" i="20"/>
  <c r="AA135" i="20"/>
  <c r="Z135" i="20"/>
  <c r="Y135" i="20"/>
  <c r="W135" i="20"/>
  <c r="V135" i="20"/>
  <c r="S135" i="20"/>
  <c r="R135" i="20"/>
  <c r="AD134" i="20"/>
  <c r="AD135" i="20" s="1"/>
  <c r="AC134" i="20"/>
  <c r="AC135" i="20" s="1"/>
  <c r="AB134" i="20"/>
  <c r="AA134" i="20"/>
  <c r="Z134" i="20"/>
  <c r="Y134" i="20"/>
  <c r="X134" i="20"/>
  <c r="X135" i="20" s="1"/>
  <c r="W134" i="20"/>
  <c r="V134" i="20"/>
  <c r="U134" i="20"/>
  <c r="U135" i="20" s="1"/>
  <c r="T134" i="20"/>
  <c r="T135" i="20" s="1"/>
  <c r="S134" i="20"/>
  <c r="R134" i="20"/>
  <c r="Q134" i="20"/>
  <c r="Q135" i="20" s="1"/>
  <c r="P134" i="20"/>
  <c r="P135" i="20" s="1"/>
  <c r="J134" i="20"/>
  <c r="G134" i="20"/>
  <c r="AE133" i="20"/>
  <c r="I133" i="20"/>
  <c r="F133" i="20"/>
  <c r="AE132" i="20"/>
  <c r="I132" i="20"/>
  <c r="F132" i="20"/>
  <c r="AE131" i="20"/>
  <c r="I131" i="20"/>
  <c r="F131" i="20"/>
  <c r="AE130" i="20"/>
  <c r="I130" i="20"/>
  <c r="F130" i="20"/>
  <c r="AE129" i="20"/>
  <c r="I129" i="20"/>
  <c r="F129" i="20"/>
  <c r="AE128" i="20"/>
  <c r="I128" i="20"/>
  <c r="F128" i="20"/>
  <c r="AE127" i="20"/>
  <c r="I127" i="20"/>
  <c r="F127" i="20"/>
  <c r="AE126" i="20"/>
  <c r="I126" i="20"/>
  <c r="F126" i="20"/>
  <c r="AE125" i="20"/>
  <c r="I125" i="20"/>
  <c r="F125" i="20"/>
  <c r="AE124" i="20"/>
  <c r="I124" i="20"/>
  <c r="F124" i="20"/>
  <c r="AE123" i="20"/>
  <c r="AE134" i="20" s="1"/>
  <c r="AE135" i="20" s="1"/>
  <c r="I123" i="20"/>
  <c r="F123" i="20"/>
  <c r="AE122" i="20"/>
  <c r="I122" i="20"/>
  <c r="F122" i="20"/>
  <c r="AC120" i="20"/>
  <c r="AB120" i="20"/>
  <c r="AA120" i="20"/>
  <c r="Z120" i="20"/>
  <c r="Y120" i="20"/>
  <c r="X120" i="20"/>
  <c r="P120" i="20"/>
  <c r="AD119" i="20"/>
  <c r="AD120" i="20" s="1"/>
  <c r="AC119" i="20"/>
  <c r="AB119" i="20"/>
  <c r="AA119" i="20"/>
  <c r="Z119" i="20"/>
  <c r="Y119" i="20"/>
  <c r="X119" i="20"/>
  <c r="W119" i="20"/>
  <c r="W120" i="20" s="1"/>
  <c r="V119" i="20"/>
  <c r="V120" i="20" s="1"/>
  <c r="U119" i="20"/>
  <c r="U120" i="20" s="1"/>
  <c r="T119" i="20"/>
  <c r="T120" i="20" s="1"/>
  <c r="S119" i="20"/>
  <c r="S120" i="20" s="1"/>
  <c r="R119" i="20"/>
  <c r="R120" i="20" s="1"/>
  <c r="Q119" i="20"/>
  <c r="Q120" i="20" s="1"/>
  <c r="P119" i="20"/>
  <c r="J119" i="20"/>
  <c r="I119" i="20"/>
  <c r="G119" i="20"/>
  <c r="AE118" i="20"/>
  <c r="I118" i="20"/>
  <c r="F118" i="20"/>
  <c r="AE117" i="20"/>
  <c r="I117" i="20"/>
  <c r="F117" i="20"/>
  <c r="AE116" i="20"/>
  <c r="I116" i="20"/>
  <c r="F116" i="20"/>
  <c r="AE115" i="20"/>
  <c r="I115" i="20"/>
  <c r="F115" i="20"/>
  <c r="AE114" i="20"/>
  <c r="I114" i="20"/>
  <c r="F114" i="20"/>
  <c r="AE113" i="20"/>
  <c r="I113" i="20"/>
  <c r="F113" i="20"/>
  <c r="AE112" i="20"/>
  <c r="I112" i="20"/>
  <c r="F112" i="20"/>
  <c r="AE111" i="20"/>
  <c r="I111" i="20"/>
  <c r="F111" i="20"/>
  <c r="AE110" i="20"/>
  <c r="I110" i="20"/>
  <c r="F110" i="20"/>
  <c r="AE109" i="20"/>
  <c r="I109" i="20"/>
  <c r="F109" i="20"/>
  <c r="AE108" i="20"/>
  <c r="I108" i="20"/>
  <c r="F108" i="20"/>
  <c r="AE107" i="20"/>
  <c r="I107" i="20"/>
  <c r="F107" i="20"/>
  <c r="AB105" i="20"/>
  <c r="AA105" i="20"/>
  <c r="Z105" i="20"/>
  <c r="V105" i="20"/>
  <c r="U105" i="20"/>
  <c r="R105" i="20"/>
  <c r="Q105" i="20"/>
  <c r="AD104" i="20"/>
  <c r="AD105" i="20" s="1"/>
  <c r="AC104" i="20"/>
  <c r="AC105" i="20" s="1"/>
  <c r="AB104" i="20"/>
  <c r="AA104" i="20"/>
  <c r="Z104" i="20"/>
  <c r="Y104" i="20"/>
  <c r="Y105" i="20" s="1"/>
  <c r="X104" i="20"/>
  <c r="X105" i="20" s="1"/>
  <c r="W104" i="20"/>
  <c r="W105" i="20" s="1"/>
  <c r="V104" i="20"/>
  <c r="U104" i="20"/>
  <c r="T104" i="20"/>
  <c r="T105" i="20" s="1"/>
  <c r="S104" i="20"/>
  <c r="S105" i="20" s="1"/>
  <c r="R104" i="20"/>
  <c r="Q104" i="20"/>
  <c r="P104" i="20"/>
  <c r="P105" i="20" s="1"/>
  <c r="J104" i="20"/>
  <c r="G104" i="20"/>
  <c r="AE103" i="20"/>
  <c r="I103" i="20"/>
  <c r="F103" i="20"/>
  <c r="AE102" i="20"/>
  <c r="I102" i="20"/>
  <c r="F102" i="20"/>
  <c r="AE101" i="20"/>
  <c r="I101" i="20"/>
  <c r="F101" i="20"/>
  <c r="AE100" i="20"/>
  <c r="I100" i="20"/>
  <c r="F100" i="20"/>
  <c r="AE99" i="20"/>
  <c r="I99" i="20"/>
  <c r="F99" i="20"/>
  <c r="AE98" i="20"/>
  <c r="I98" i="20"/>
  <c r="F98" i="20"/>
  <c r="AE97" i="20"/>
  <c r="I97" i="20"/>
  <c r="F97" i="20"/>
  <c r="AE96" i="20"/>
  <c r="I96" i="20"/>
  <c r="F96" i="20"/>
  <c r="AE95" i="20"/>
  <c r="I95" i="20"/>
  <c r="F95" i="20"/>
  <c r="AE94" i="20"/>
  <c r="I94" i="20"/>
  <c r="F94" i="20"/>
  <c r="AE93" i="20"/>
  <c r="I93" i="20"/>
  <c r="F93" i="20"/>
  <c r="AE92" i="20"/>
  <c r="I92" i="20"/>
  <c r="F92" i="20"/>
  <c r="F104" i="20" s="1"/>
  <c r="AB90" i="20"/>
  <c r="U90" i="20"/>
  <c r="T90" i="20"/>
  <c r="Q90" i="20"/>
  <c r="AE89" i="20"/>
  <c r="AE90" i="20" s="1"/>
  <c r="AD89" i="20"/>
  <c r="AD90" i="20" s="1"/>
  <c r="AC89" i="20"/>
  <c r="AC90" i="20" s="1"/>
  <c r="AB89" i="20"/>
  <c r="AA89" i="20"/>
  <c r="AA90" i="20" s="1"/>
  <c r="Z89" i="20"/>
  <c r="Z90" i="20" s="1"/>
  <c r="Y89" i="20"/>
  <c r="Y90" i="20" s="1"/>
  <c r="X89" i="20"/>
  <c r="X90" i="20" s="1"/>
  <c r="W89" i="20"/>
  <c r="W90" i="20" s="1"/>
  <c r="V89" i="20"/>
  <c r="V90" i="20" s="1"/>
  <c r="U89" i="20"/>
  <c r="T89" i="20"/>
  <c r="S89" i="20"/>
  <c r="S90" i="20" s="1"/>
  <c r="R89" i="20"/>
  <c r="R90" i="20" s="1"/>
  <c r="Q89" i="20"/>
  <c r="P89" i="20"/>
  <c r="P90" i="20" s="1"/>
  <c r="J89" i="20"/>
  <c r="G89" i="20"/>
  <c r="AE88" i="20"/>
  <c r="I88" i="20"/>
  <c r="F88" i="20"/>
  <c r="AE87" i="20"/>
  <c r="I87" i="20"/>
  <c r="F87" i="20"/>
  <c r="AE86" i="20"/>
  <c r="I86" i="20"/>
  <c r="F86" i="20"/>
  <c r="AE85" i="20"/>
  <c r="I85" i="20"/>
  <c r="F85" i="20"/>
  <c r="AE84" i="20"/>
  <c r="I84" i="20"/>
  <c r="F84" i="20"/>
  <c r="AE83" i="20"/>
  <c r="I83" i="20"/>
  <c r="F83" i="20"/>
  <c r="AE82" i="20"/>
  <c r="I82" i="20"/>
  <c r="F82" i="20"/>
  <c r="AE81" i="20"/>
  <c r="I81" i="20"/>
  <c r="F81" i="20"/>
  <c r="AE80" i="20"/>
  <c r="I80" i="20"/>
  <c r="F80" i="20"/>
  <c r="AE79" i="20"/>
  <c r="I79" i="20"/>
  <c r="F79" i="20"/>
  <c r="AE78" i="20"/>
  <c r="I78" i="20"/>
  <c r="F78" i="20"/>
  <c r="F89" i="20" s="1"/>
  <c r="AE77" i="20"/>
  <c r="I77" i="20"/>
  <c r="F77" i="20"/>
  <c r="AD75" i="20"/>
  <c r="AC75" i="20"/>
  <c r="AA75" i="20"/>
  <c r="Z75" i="20"/>
  <c r="W75" i="20"/>
  <c r="P75" i="20"/>
  <c r="AD74" i="20"/>
  <c r="AC74" i="20"/>
  <c r="AB74" i="20"/>
  <c r="AB75" i="20" s="1"/>
  <c r="AA74" i="20"/>
  <c r="Z74" i="20"/>
  <c r="Y74" i="20"/>
  <c r="Y75" i="20" s="1"/>
  <c r="X74" i="20"/>
  <c r="X75" i="20" s="1"/>
  <c r="W74" i="20"/>
  <c r="V74" i="20"/>
  <c r="V75" i="20" s="1"/>
  <c r="U74" i="20"/>
  <c r="U75" i="20" s="1"/>
  <c r="T74" i="20"/>
  <c r="T75" i="20" s="1"/>
  <c r="S74" i="20"/>
  <c r="S75" i="20" s="1"/>
  <c r="R74" i="20"/>
  <c r="R75" i="20" s="1"/>
  <c r="Q74" i="20"/>
  <c r="Q75" i="20" s="1"/>
  <c r="P74" i="20"/>
  <c r="J74" i="20"/>
  <c r="G74" i="20"/>
  <c r="AE73" i="20"/>
  <c r="I73" i="20"/>
  <c r="F73" i="20"/>
  <c r="AE72" i="20"/>
  <c r="I72" i="20"/>
  <c r="F72" i="20"/>
  <c r="AE71" i="20"/>
  <c r="I71" i="20"/>
  <c r="F71" i="20"/>
  <c r="AE70" i="20"/>
  <c r="I70" i="20"/>
  <c r="F70" i="20"/>
  <c r="AE69" i="20"/>
  <c r="I69" i="20"/>
  <c r="F69" i="20"/>
  <c r="AE68" i="20"/>
  <c r="I68" i="20"/>
  <c r="F68" i="20"/>
  <c r="AE67" i="20"/>
  <c r="I67" i="20"/>
  <c r="F67" i="20"/>
  <c r="AE66" i="20"/>
  <c r="I66" i="20"/>
  <c r="F66" i="20"/>
  <c r="AE65" i="20"/>
  <c r="I65" i="20"/>
  <c r="F65" i="20"/>
  <c r="AE64" i="20"/>
  <c r="I64" i="20"/>
  <c r="F64" i="20"/>
  <c r="AE63" i="20"/>
  <c r="I63" i="20"/>
  <c r="F63" i="20"/>
  <c r="AE62" i="20"/>
  <c r="I62" i="20"/>
  <c r="F62" i="20"/>
  <c r="S60" i="20"/>
  <c r="AD59" i="20"/>
  <c r="AD60" i="20" s="1"/>
  <c r="AC59" i="20"/>
  <c r="AC60" i="20" s="1"/>
  <c r="AB59" i="20"/>
  <c r="AB60" i="20" s="1"/>
  <c r="AA59" i="20"/>
  <c r="AA60" i="20" s="1"/>
  <c r="Z59" i="20"/>
  <c r="Z60" i="20" s="1"/>
  <c r="Y59" i="20"/>
  <c r="Y60" i="20" s="1"/>
  <c r="X59" i="20"/>
  <c r="X60" i="20" s="1"/>
  <c r="W59" i="20"/>
  <c r="W60" i="20" s="1"/>
  <c r="V59" i="20"/>
  <c r="V60" i="20" s="1"/>
  <c r="U59" i="20"/>
  <c r="U60" i="20" s="1"/>
  <c r="T59" i="20"/>
  <c r="T60" i="20" s="1"/>
  <c r="S59" i="20"/>
  <c r="R59" i="20"/>
  <c r="R60" i="20" s="1"/>
  <c r="Q59" i="20"/>
  <c r="Q60" i="20" s="1"/>
  <c r="P59" i="20"/>
  <c r="P60" i="20" s="1"/>
  <c r="J59" i="20"/>
  <c r="G59" i="20"/>
  <c r="AE58" i="20"/>
  <c r="I58" i="20"/>
  <c r="F58" i="20"/>
  <c r="AE57" i="20"/>
  <c r="I57" i="20"/>
  <c r="F57" i="20"/>
  <c r="AE56" i="20"/>
  <c r="I56" i="20"/>
  <c r="F56" i="20"/>
  <c r="AE55" i="20"/>
  <c r="I55" i="20"/>
  <c r="F55" i="20"/>
  <c r="AE54" i="20"/>
  <c r="I54" i="20"/>
  <c r="F54" i="20"/>
  <c r="AE53" i="20"/>
  <c r="I53" i="20"/>
  <c r="F53" i="20"/>
  <c r="AE52" i="20"/>
  <c r="I52" i="20"/>
  <c r="F52" i="20"/>
  <c r="AE51" i="20"/>
  <c r="I51" i="20"/>
  <c r="F51" i="20"/>
  <c r="AE50" i="20"/>
  <c r="I50" i="20"/>
  <c r="F50" i="20"/>
  <c r="AE49" i="20"/>
  <c r="AE59" i="20" s="1"/>
  <c r="AE60" i="20" s="1"/>
  <c r="I49" i="20"/>
  <c r="F49" i="20"/>
  <c r="AE48" i="20"/>
  <c r="I48" i="20"/>
  <c r="F48" i="20"/>
  <c r="D48" i="20"/>
  <c r="AE47" i="20"/>
  <c r="I47" i="20"/>
  <c r="F47" i="20"/>
  <c r="D47" i="20"/>
  <c r="O47" i="20" s="1"/>
  <c r="C47" i="20"/>
  <c r="O43" i="20"/>
  <c r="B43" i="20"/>
  <c r="C35" i="20"/>
  <c r="C36" i="20" s="1"/>
  <c r="C37" i="20" s="1"/>
  <c r="C38" i="20" s="1"/>
  <c r="C39" i="20" s="1"/>
  <c r="C40" i="20" s="1"/>
  <c r="C41" i="20" s="1"/>
  <c r="B32" i="20"/>
  <c r="B28" i="20"/>
  <c r="A28" i="20"/>
  <c r="B26" i="20"/>
  <c r="A26" i="20"/>
  <c r="B24" i="20"/>
  <c r="A24" i="20"/>
  <c r="B22" i="20"/>
  <c r="A22" i="20"/>
  <c r="B20" i="20"/>
  <c r="A20" i="20"/>
  <c r="M19" i="20"/>
  <c r="O16" i="20"/>
  <c r="B16" i="20"/>
  <c r="AE13" i="20"/>
  <c r="AE12" i="20"/>
  <c r="AE11" i="20"/>
  <c r="AE10" i="20"/>
  <c r="AE9" i="20"/>
  <c r="J9" i="20"/>
  <c r="AE8" i="20"/>
  <c r="AE7" i="20"/>
  <c r="AE6" i="20"/>
  <c r="AE5" i="20"/>
  <c r="O3" i="20"/>
  <c r="B3" i="20"/>
  <c r="U150" i="19"/>
  <c r="T150" i="19"/>
  <c r="R150" i="19"/>
  <c r="Q150" i="19"/>
  <c r="P150" i="19"/>
  <c r="AD149" i="19"/>
  <c r="AD150" i="19" s="1"/>
  <c r="AC149" i="19"/>
  <c r="AC150" i="19" s="1"/>
  <c r="AB149" i="19"/>
  <c r="AB150" i="19" s="1"/>
  <c r="AA149" i="19"/>
  <c r="AA150" i="19" s="1"/>
  <c r="Z149" i="19"/>
  <c r="Z150" i="19" s="1"/>
  <c r="Y149" i="19"/>
  <c r="Y150" i="19" s="1"/>
  <c r="X149" i="19"/>
  <c r="X150" i="19" s="1"/>
  <c r="W149" i="19"/>
  <c r="W150" i="19" s="1"/>
  <c r="V149" i="19"/>
  <c r="V150" i="19" s="1"/>
  <c r="U149" i="19"/>
  <c r="T149" i="19"/>
  <c r="S149" i="19"/>
  <c r="S150" i="19" s="1"/>
  <c r="R149" i="19"/>
  <c r="Q149" i="19"/>
  <c r="P149" i="19"/>
  <c r="J149" i="19"/>
  <c r="G149" i="19"/>
  <c r="AE148" i="19"/>
  <c r="I148" i="19"/>
  <c r="F148" i="19"/>
  <c r="AE147" i="19"/>
  <c r="I147" i="19"/>
  <c r="F147" i="19"/>
  <c r="AE146" i="19"/>
  <c r="I146" i="19"/>
  <c r="F146" i="19"/>
  <c r="AE145" i="19"/>
  <c r="I145" i="19"/>
  <c r="F145" i="19"/>
  <c r="AE144" i="19"/>
  <c r="I144" i="19"/>
  <c r="F144" i="19"/>
  <c r="AE143" i="19"/>
  <c r="I143" i="19"/>
  <c r="F143" i="19"/>
  <c r="AE142" i="19"/>
  <c r="I142" i="19"/>
  <c r="F142" i="19"/>
  <c r="AE141" i="19"/>
  <c r="I141" i="19"/>
  <c r="F141" i="19"/>
  <c r="AE140" i="19"/>
  <c r="I140" i="19"/>
  <c r="F140" i="19"/>
  <c r="AE139" i="19"/>
  <c r="I139" i="19"/>
  <c r="F139" i="19"/>
  <c r="AE138" i="19"/>
  <c r="I138" i="19"/>
  <c r="I149" i="19" s="1"/>
  <c r="F138" i="19"/>
  <c r="AE137" i="19"/>
  <c r="I137" i="19"/>
  <c r="F137" i="19"/>
  <c r="AC135" i="19"/>
  <c r="AB135" i="19"/>
  <c r="AA135" i="19"/>
  <c r="Z135" i="19"/>
  <c r="P135" i="19"/>
  <c r="AD134" i="19"/>
  <c r="AD135" i="19" s="1"/>
  <c r="AC134" i="19"/>
  <c r="AB134" i="19"/>
  <c r="AA134" i="19"/>
  <c r="Z134" i="19"/>
  <c r="Y134" i="19"/>
  <c r="Y135" i="19" s="1"/>
  <c r="X134" i="19"/>
  <c r="X135" i="19" s="1"/>
  <c r="W134" i="19"/>
  <c r="W135" i="19" s="1"/>
  <c r="V134" i="19"/>
  <c r="V135" i="19" s="1"/>
  <c r="U134" i="19"/>
  <c r="U135" i="19" s="1"/>
  <c r="T134" i="19"/>
  <c r="T135" i="19" s="1"/>
  <c r="S134" i="19"/>
  <c r="S135" i="19" s="1"/>
  <c r="R134" i="19"/>
  <c r="R135" i="19" s="1"/>
  <c r="Q134" i="19"/>
  <c r="Q135" i="19" s="1"/>
  <c r="P134" i="19"/>
  <c r="J134" i="19"/>
  <c r="G134" i="19"/>
  <c r="AE133" i="19"/>
  <c r="I133" i="19"/>
  <c r="F133" i="19"/>
  <c r="AE132" i="19"/>
  <c r="I132" i="19"/>
  <c r="F132" i="19"/>
  <c r="AE131" i="19"/>
  <c r="AE134" i="19" s="1"/>
  <c r="AE135" i="19" s="1"/>
  <c r="I131" i="19"/>
  <c r="F131" i="19"/>
  <c r="AE130" i="19"/>
  <c r="I130" i="19"/>
  <c r="F130" i="19"/>
  <c r="AE129" i="19"/>
  <c r="I129" i="19"/>
  <c r="F129" i="19"/>
  <c r="AE128" i="19"/>
  <c r="I128" i="19"/>
  <c r="F128" i="19"/>
  <c r="AE127" i="19"/>
  <c r="I127" i="19"/>
  <c r="F127" i="19"/>
  <c r="AE126" i="19"/>
  <c r="I126" i="19"/>
  <c r="F126" i="19"/>
  <c r="AE125" i="19"/>
  <c r="I125" i="19"/>
  <c r="F125" i="19"/>
  <c r="AE124" i="19"/>
  <c r="I124" i="19"/>
  <c r="F124" i="19"/>
  <c r="AE123" i="19"/>
  <c r="I123" i="19"/>
  <c r="F123" i="19"/>
  <c r="F134" i="19" s="1"/>
  <c r="AE122" i="19"/>
  <c r="I122" i="19"/>
  <c r="I134" i="19" s="1"/>
  <c r="F122" i="19"/>
  <c r="AA120" i="19"/>
  <c r="Z120" i="19"/>
  <c r="T120" i="19"/>
  <c r="AD119" i="19"/>
  <c r="AD120" i="19" s="1"/>
  <c r="AC119" i="19"/>
  <c r="AC120" i="19" s="1"/>
  <c r="AB119" i="19"/>
  <c r="AB120" i="19" s="1"/>
  <c r="AA119" i="19"/>
  <c r="Z119" i="19"/>
  <c r="Y119" i="19"/>
  <c r="Y120" i="19" s="1"/>
  <c r="X119" i="19"/>
  <c r="X120" i="19" s="1"/>
  <c r="W119" i="19"/>
  <c r="W120" i="19" s="1"/>
  <c r="V119" i="19"/>
  <c r="V120" i="19" s="1"/>
  <c r="U119" i="19"/>
  <c r="U120" i="19" s="1"/>
  <c r="T119" i="19"/>
  <c r="S119" i="19"/>
  <c r="S120" i="19" s="1"/>
  <c r="R119" i="19"/>
  <c r="R120" i="19" s="1"/>
  <c r="Q119" i="19"/>
  <c r="Q120" i="19" s="1"/>
  <c r="P119" i="19"/>
  <c r="P120" i="19" s="1"/>
  <c r="J119" i="19"/>
  <c r="G119" i="19"/>
  <c r="AE118" i="19"/>
  <c r="I118" i="19"/>
  <c r="F118" i="19"/>
  <c r="AE117" i="19"/>
  <c r="I117" i="19"/>
  <c r="F117" i="19"/>
  <c r="AE116" i="19"/>
  <c r="I116" i="19"/>
  <c r="F116" i="19"/>
  <c r="AE115" i="19"/>
  <c r="I115" i="19"/>
  <c r="F115" i="19"/>
  <c r="AE114" i="19"/>
  <c r="I114" i="19"/>
  <c r="F114" i="19"/>
  <c r="AE113" i="19"/>
  <c r="I113" i="19"/>
  <c r="F113" i="19"/>
  <c r="AE112" i="19"/>
  <c r="I112" i="19"/>
  <c r="F112" i="19"/>
  <c r="AE111" i="19"/>
  <c r="I111" i="19"/>
  <c r="F111" i="19"/>
  <c r="AE110" i="19"/>
  <c r="I110" i="19"/>
  <c r="F110" i="19"/>
  <c r="AE109" i="19"/>
  <c r="I109" i="19"/>
  <c r="F109" i="19"/>
  <c r="AE108" i="19"/>
  <c r="I108" i="19"/>
  <c r="F108" i="19"/>
  <c r="AE107" i="19"/>
  <c r="AE119" i="19" s="1"/>
  <c r="AE120" i="19" s="1"/>
  <c r="I107" i="19"/>
  <c r="F107" i="19"/>
  <c r="R105" i="19"/>
  <c r="P105" i="19"/>
  <c r="AE104" i="19"/>
  <c r="AE105" i="19" s="1"/>
  <c r="AD104" i="19"/>
  <c r="AD105" i="19" s="1"/>
  <c r="AC104" i="19"/>
  <c r="AC105" i="19" s="1"/>
  <c r="AB104" i="19"/>
  <c r="AB105" i="19" s="1"/>
  <c r="AA104" i="19"/>
  <c r="AA105" i="19" s="1"/>
  <c r="Z104" i="19"/>
  <c r="Z105" i="19" s="1"/>
  <c r="Y104" i="19"/>
  <c r="Y105" i="19" s="1"/>
  <c r="X104" i="19"/>
  <c r="X105" i="19" s="1"/>
  <c r="W104" i="19"/>
  <c r="W105" i="19" s="1"/>
  <c r="V104" i="19"/>
  <c r="V105" i="19" s="1"/>
  <c r="U104" i="19"/>
  <c r="U105" i="19" s="1"/>
  <c r="T104" i="19"/>
  <c r="T105" i="19" s="1"/>
  <c r="S104" i="19"/>
  <c r="S105" i="19" s="1"/>
  <c r="R104" i="19"/>
  <c r="Q104" i="19"/>
  <c r="Q105" i="19" s="1"/>
  <c r="P104" i="19"/>
  <c r="J104" i="19"/>
  <c r="G104" i="19"/>
  <c r="AE103" i="19"/>
  <c r="I103" i="19"/>
  <c r="F103" i="19"/>
  <c r="AE102" i="19"/>
  <c r="I102" i="19"/>
  <c r="F102" i="19"/>
  <c r="AE101" i="19"/>
  <c r="I101" i="19"/>
  <c r="F101" i="19"/>
  <c r="AE100" i="19"/>
  <c r="I100" i="19"/>
  <c r="F100" i="19"/>
  <c r="AE99" i="19"/>
  <c r="I99" i="19"/>
  <c r="F99" i="19"/>
  <c r="AE98" i="19"/>
  <c r="I98" i="19"/>
  <c r="F98" i="19"/>
  <c r="AE97" i="19"/>
  <c r="I97" i="19"/>
  <c r="F97" i="19"/>
  <c r="AE96" i="19"/>
  <c r="I96" i="19"/>
  <c r="F96" i="19"/>
  <c r="AE95" i="19"/>
  <c r="I95" i="19"/>
  <c r="F95" i="19"/>
  <c r="AE94" i="19"/>
  <c r="I94" i="19"/>
  <c r="F94" i="19"/>
  <c r="AE93" i="19"/>
  <c r="I93" i="19"/>
  <c r="F93" i="19"/>
  <c r="AE92" i="19"/>
  <c r="I92" i="19"/>
  <c r="F92" i="19"/>
  <c r="AD90" i="19"/>
  <c r="AC90" i="19"/>
  <c r="AD89" i="19"/>
  <c r="AC89" i="19"/>
  <c r="AB89" i="19"/>
  <c r="AB90" i="19" s="1"/>
  <c r="AA89" i="19"/>
  <c r="AA90" i="19" s="1"/>
  <c r="Z89" i="19"/>
  <c r="Z90" i="19" s="1"/>
  <c r="Y89" i="19"/>
  <c r="Y90" i="19" s="1"/>
  <c r="X89" i="19"/>
  <c r="X90" i="19" s="1"/>
  <c r="W89" i="19"/>
  <c r="W90" i="19" s="1"/>
  <c r="V89" i="19"/>
  <c r="V90" i="19" s="1"/>
  <c r="U89" i="19"/>
  <c r="U90" i="19" s="1"/>
  <c r="T89" i="19"/>
  <c r="T90" i="19" s="1"/>
  <c r="S89" i="19"/>
  <c r="S90" i="19" s="1"/>
  <c r="R89" i="19"/>
  <c r="R90" i="19" s="1"/>
  <c r="Q89" i="19"/>
  <c r="Q90" i="19" s="1"/>
  <c r="P89" i="19"/>
  <c r="P90" i="19" s="1"/>
  <c r="J89" i="19"/>
  <c r="G89" i="19"/>
  <c r="AE88" i="19"/>
  <c r="I88" i="19"/>
  <c r="F88" i="19"/>
  <c r="AE87" i="19"/>
  <c r="I87" i="19"/>
  <c r="F87" i="19"/>
  <c r="AE86" i="19"/>
  <c r="I86" i="19"/>
  <c r="I89" i="19" s="1"/>
  <c r="F86" i="19"/>
  <c r="AE85" i="19"/>
  <c r="I85" i="19"/>
  <c r="F85" i="19"/>
  <c r="AE84" i="19"/>
  <c r="I84" i="19"/>
  <c r="F84" i="19"/>
  <c r="AE83" i="19"/>
  <c r="I83" i="19"/>
  <c r="F83" i="19"/>
  <c r="AE82" i="19"/>
  <c r="I82" i="19"/>
  <c r="F82" i="19"/>
  <c r="F89" i="19" s="1"/>
  <c r="AE81" i="19"/>
  <c r="I81" i="19"/>
  <c r="F81" i="19"/>
  <c r="AE80" i="19"/>
  <c r="I80" i="19"/>
  <c r="F80" i="19"/>
  <c r="AE79" i="19"/>
  <c r="AE89" i="19" s="1"/>
  <c r="AE90" i="19" s="1"/>
  <c r="I79" i="19"/>
  <c r="F79" i="19"/>
  <c r="AE78" i="19"/>
  <c r="I78" i="19"/>
  <c r="F78" i="19"/>
  <c r="AE77" i="19"/>
  <c r="I77" i="19"/>
  <c r="F77" i="19"/>
  <c r="Z75" i="19"/>
  <c r="Y75" i="19"/>
  <c r="U75" i="19"/>
  <c r="T75" i="19"/>
  <c r="S75" i="19"/>
  <c r="R75" i="19"/>
  <c r="AD74" i="19"/>
  <c r="AD75" i="19" s="1"/>
  <c r="AC74" i="19"/>
  <c r="AC75" i="19" s="1"/>
  <c r="AB74" i="19"/>
  <c r="AB75" i="19" s="1"/>
  <c r="AA74" i="19"/>
  <c r="AA75" i="19" s="1"/>
  <c r="Z74" i="19"/>
  <c r="Y74" i="19"/>
  <c r="X74" i="19"/>
  <c r="X75" i="19" s="1"/>
  <c r="W74" i="19"/>
  <c r="W75" i="19" s="1"/>
  <c r="V74" i="19"/>
  <c r="V75" i="19" s="1"/>
  <c r="U74" i="19"/>
  <c r="T74" i="19"/>
  <c r="S74" i="19"/>
  <c r="R74" i="19"/>
  <c r="Q74" i="19"/>
  <c r="Q75" i="19" s="1"/>
  <c r="P74" i="19"/>
  <c r="P75" i="19" s="1"/>
  <c r="J74" i="19"/>
  <c r="G74" i="19"/>
  <c r="AE73" i="19"/>
  <c r="I73" i="19"/>
  <c r="F73" i="19"/>
  <c r="AE72" i="19"/>
  <c r="I72" i="19"/>
  <c r="F72" i="19"/>
  <c r="AE71" i="19"/>
  <c r="I71" i="19"/>
  <c r="F71" i="19"/>
  <c r="AE70" i="19"/>
  <c r="I70" i="19"/>
  <c r="F70" i="19"/>
  <c r="AE69" i="19"/>
  <c r="I69" i="19"/>
  <c r="F69" i="19"/>
  <c r="AE68" i="19"/>
  <c r="I68" i="19"/>
  <c r="F68" i="19"/>
  <c r="AE67" i="19"/>
  <c r="I67" i="19"/>
  <c r="F67" i="19"/>
  <c r="AE66" i="19"/>
  <c r="I66" i="19"/>
  <c r="F66" i="19"/>
  <c r="AE65" i="19"/>
  <c r="I65" i="19"/>
  <c r="F65" i="19"/>
  <c r="AE64" i="19"/>
  <c r="I64" i="19"/>
  <c r="F64" i="19"/>
  <c r="AE63" i="19"/>
  <c r="I63" i="19"/>
  <c r="F63" i="19"/>
  <c r="AE62" i="19"/>
  <c r="I62" i="19"/>
  <c r="F62" i="19"/>
  <c r="AD60" i="19"/>
  <c r="AD59" i="19"/>
  <c r="AC59" i="19"/>
  <c r="AC60" i="19" s="1"/>
  <c r="AB59" i="19"/>
  <c r="AB60" i="19" s="1"/>
  <c r="AA59" i="19"/>
  <c r="AA60" i="19" s="1"/>
  <c r="Z59" i="19"/>
  <c r="Z60" i="19" s="1"/>
  <c r="Y59" i="19"/>
  <c r="Y60" i="19" s="1"/>
  <c r="X59" i="19"/>
  <c r="X60" i="19" s="1"/>
  <c r="W59" i="19"/>
  <c r="W60" i="19" s="1"/>
  <c r="V59" i="19"/>
  <c r="V60" i="19" s="1"/>
  <c r="U59" i="19"/>
  <c r="U60" i="19" s="1"/>
  <c r="T59" i="19"/>
  <c r="T60" i="19" s="1"/>
  <c r="S59" i="19"/>
  <c r="S60" i="19" s="1"/>
  <c r="R59" i="19"/>
  <c r="R60" i="19" s="1"/>
  <c r="Q59" i="19"/>
  <c r="Q60" i="19" s="1"/>
  <c r="P59" i="19"/>
  <c r="P60" i="19" s="1"/>
  <c r="J59" i="19"/>
  <c r="G59" i="19"/>
  <c r="AE58" i="19"/>
  <c r="I58" i="19"/>
  <c r="F58" i="19"/>
  <c r="AE57" i="19"/>
  <c r="I57" i="19"/>
  <c r="F57" i="19"/>
  <c r="AE56" i="19"/>
  <c r="I56" i="19"/>
  <c r="F56" i="19"/>
  <c r="AE55" i="19"/>
  <c r="I55" i="19"/>
  <c r="F55" i="19"/>
  <c r="AE54" i="19"/>
  <c r="I54" i="19"/>
  <c r="F54" i="19"/>
  <c r="AE53" i="19"/>
  <c r="I53" i="19"/>
  <c r="F53" i="19"/>
  <c r="AE52" i="19"/>
  <c r="I52" i="19"/>
  <c r="F52" i="19"/>
  <c r="AE51" i="19"/>
  <c r="I51" i="19"/>
  <c r="F51" i="19"/>
  <c r="AE50" i="19"/>
  <c r="I50" i="19"/>
  <c r="F50" i="19"/>
  <c r="AE49" i="19"/>
  <c r="I49" i="19"/>
  <c r="F49" i="19"/>
  <c r="AE48" i="19"/>
  <c r="I48" i="19"/>
  <c r="I59" i="19" s="1"/>
  <c r="F48" i="19"/>
  <c r="D48" i="19"/>
  <c r="AE47" i="19"/>
  <c r="I47" i="19"/>
  <c r="F47" i="19"/>
  <c r="D47" i="19"/>
  <c r="O47" i="19" s="1"/>
  <c r="O43" i="19"/>
  <c r="B43" i="19"/>
  <c r="C36" i="19"/>
  <c r="C37" i="19" s="1"/>
  <c r="C38" i="19" s="1"/>
  <c r="C39" i="19" s="1"/>
  <c r="C40" i="19" s="1"/>
  <c r="C41" i="19" s="1"/>
  <c r="C35" i="19"/>
  <c r="B32" i="19"/>
  <c r="B28" i="19"/>
  <c r="A28" i="19"/>
  <c r="B26" i="19"/>
  <c r="A26" i="19"/>
  <c r="B24" i="19"/>
  <c r="A24" i="19"/>
  <c r="B22" i="19"/>
  <c r="A22" i="19"/>
  <c r="B20" i="19"/>
  <c r="A20" i="19"/>
  <c r="M19" i="19"/>
  <c r="O16" i="19"/>
  <c r="B16" i="19"/>
  <c r="AE13" i="19"/>
  <c r="AE12" i="19"/>
  <c r="AE11" i="19"/>
  <c r="AE10" i="19"/>
  <c r="AE9" i="19"/>
  <c r="J9" i="19"/>
  <c r="AE8" i="19"/>
  <c r="AE7" i="19"/>
  <c r="AE6" i="19"/>
  <c r="AE5" i="19"/>
  <c r="O3" i="19"/>
  <c r="B3" i="19"/>
  <c r="Y150" i="18"/>
  <c r="X150" i="18"/>
  <c r="W150" i="18"/>
  <c r="U150" i="18"/>
  <c r="T150" i="18"/>
  <c r="S150" i="18"/>
  <c r="R150" i="18"/>
  <c r="Q150" i="18"/>
  <c r="P150" i="18"/>
  <c r="AD149" i="18"/>
  <c r="AD150" i="18" s="1"/>
  <c r="AC149" i="18"/>
  <c r="AC150" i="18" s="1"/>
  <c r="AB149" i="18"/>
  <c r="AB150" i="18" s="1"/>
  <c r="AA149" i="18"/>
  <c r="AA150" i="18" s="1"/>
  <c r="Z149" i="18"/>
  <c r="Z150" i="18" s="1"/>
  <c r="Y149" i="18"/>
  <c r="X149" i="18"/>
  <c r="W149" i="18"/>
  <c r="V149" i="18"/>
  <c r="V150" i="18" s="1"/>
  <c r="U149" i="18"/>
  <c r="T149" i="18"/>
  <c r="S149" i="18"/>
  <c r="R149" i="18"/>
  <c r="Q149" i="18"/>
  <c r="P149" i="18"/>
  <c r="J149" i="18"/>
  <c r="G149" i="18"/>
  <c r="AE148" i="18"/>
  <c r="I148" i="18"/>
  <c r="F148" i="18"/>
  <c r="AE147" i="18"/>
  <c r="I147" i="18"/>
  <c r="F147" i="18"/>
  <c r="AE146" i="18"/>
  <c r="I146" i="18"/>
  <c r="F146" i="18"/>
  <c r="AE145" i="18"/>
  <c r="I145" i="18"/>
  <c r="F145" i="18"/>
  <c r="AE144" i="18"/>
  <c r="I144" i="18"/>
  <c r="F144" i="18"/>
  <c r="AE143" i="18"/>
  <c r="I143" i="18"/>
  <c r="F143" i="18"/>
  <c r="AE142" i="18"/>
  <c r="I142" i="18"/>
  <c r="F142" i="18"/>
  <c r="AE141" i="18"/>
  <c r="I141" i="18"/>
  <c r="F141" i="18"/>
  <c r="AE140" i="18"/>
  <c r="I140" i="18"/>
  <c r="F140" i="18"/>
  <c r="AE139" i="18"/>
  <c r="I139" i="18"/>
  <c r="F139" i="18"/>
  <c r="AE138" i="18"/>
  <c r="I138" i="18"/>
  <c r="F138" i="18"/>
  <c r="AE137" i="18"/>
  <c r="I137" i="18"/>
  <c r="F137" i="18"/>
  <c r="AB135" i="18"/>
  <c r="AA135" i="18"/>
  <c r="Z135" i="18"/>
  <c r="V135" i="18"/>
  <c r="AD134" i="18"/>
  <c r="AD135" i="18" s="1"/>
  <c r="AC134" i="18"/>
  <c r="AC135" i="18" s="1"/>
  <c r="AB134" i="18"/>
  <c r="AA134" i="18"/>
  <c r="Z134" i="18"/>
  <c r="Y134" i="18"/>
  <c r="Y135" i="18" s="1"/>
  <c r="X134" i="18"/>
  <c r="X135" i="18" s="1"/>
  <c r="W134" i="18"/>
  <c r="W135" i="18" s="1"/>
  <c r="V134" i="18"/>
  <c r="U134" i="18"/>
  <c r="U135" i="18" s="1"/>
  <c r="T134" i="18"/>
  <c r="T135" i="18" s="1"/>
  <c r="S134" i="18"/>
  <c r="S135" i="18" s="1"/>
  <c r="R134" i="18"/>
  <c r="R135" i="18" s="1"/>
  <c r="Q134" i="18"/>
  <c r="Q135" i="18" s="1"/>
  <c r="P134" i="18"/>
  <c r="P135" i="18" s="1"/>
  <c r="J134" i="18"/>
  <c r="G134" i="18"/>
  <c r="AE133" i="18"/>
  <c r="I133" i="18"/>
  <c r="F133" i="18"/>
  <c r="AE132" i="18"/>
  <c r="I132" i="18"/>
  <c r="F132" i="18"/>
  <c r="AE131" i="18"/>
  <c r="I131" i="18"/>
  <c r="F131" i="18"/>
  <c r="AE130" i="18"/>
  <c r="I130" i="18"/>
  <c r="F130" i="18"/>
  <c r="AE129" i="18"/>
  <c r="I129" i="18"/>
  <c r="F129" i="18"/>
  <c r="AE128" i="18"/>
  <c r="I128" i="18"/>
  <c r="F128" i="18"/>
  <c r="AE127" i="18"/>
  <c r="I127" i="18"/>
  <c r="F127" i="18"/>
  <c r="AE126" i="18"/>
  <c r="I126" i="18"/>
  <c r="I134" i="18" s="1"/>
  <c r="F126" i="18"/>
  <c r="AE125" i="18"/>
  <c r="AE134" i="18" s="1"/>
  <c r="AE135" i="18" s="1"/>
  <c r="I125" i="18"/>
  <c r="F125" i="18"/>
  <c r="AE124" i="18"/>
  <c r="I124" i="18"/>
  <c r="F124" i="18"/>
  <c r="AE123" i="18"/>
  <c r="I123" i="18"/>
  <c r="F123" i="18"/>
  <c r="F134" i="18" s="1"/>
  <c r="AE122" i="18"/>
  <c r="I122" i="18"/>
  <c r="F122" i="18"/>
  <c r="AC120" i="18"/>
  <c r="AB120" i="18"/>
  <c r="AA120" i="18"/>
  <c r="Z120" i="18"/>
  <c r="Y120" i="18"/>
  <c r="X120" i="18"/>
  <c r="V120" i="18"/>
  <c r="U120" i="18"/>
  <c r="T120" i="18"/>
  <c r="AD119" i="18"/>
  <c r="AD120" i="18" s="1"/>
  <c r="AC119" i="18"/>
  <c r="AB119" i="18"/>
  <c r="AA119" i="18"/>
  <c r="Z119" i="18"/>
  <c r="Y119" i="18"/>
  <c r="X119" i="18"/>
  <c r="W119" i="18"/>
  <c r="W120" i="18" s="1"/>
  <c r="V119" i="18"/>
  <c r="U119" i="18"/>
  <c r="T119" i="18"/>
  <c r="S119" i="18"/>
  <c r="S120" i="18" s="1"/>
  <c r="R119" i="18"/>
  <c r="R120" i="18" s="1"/>
  <c r="Q119" i="18"/>
  <c r="Q120" i="18" s="1"/>
  <c r="P119" i="18"/>
  <c r="P120" i="18" s="1"/>
  <c r="J119" i="18"/>
  <c r="G119" i="18"/>
  <c r="AE118" i="18"/>
  <c r="I118" i="18"/>
  <c r="F118" i="18"/>
  <c r="AE117" i="18"/>
  <c r="I117" i="18"/>
  <c r="F117" i="18"/>
  <c r="AE116" i="18"/>
  <c r="I116" i="18"/>
  <c r="F116" i="18"/>
  <c r="AE115" i="18"/>
  <c r="I115" i="18"/>
  <c r="F115" i="18"/>
  <c r="AE114" i="18"/>
  <c r="I114" i="18"/>
  <c r="F114" i="18"/>
  <c r="AE113" i="18"/>
  <c r="I113" i="18"/>
  <c r="F113" i="18"/>
  <c r="AE112" i="18"/>
  <c r="I112" i="18"/>
  <c r="F112" i="18"/>
  <c r="AE111" i="18"/>
  <c r="I111" i="18"/>
  <c r="F111" i="18"/>
  <c r="AE110" i="18"/>
  <c r="I110" i="18"/>
  <c r="F110" i="18"/>
  <c r="AE109" i="18"/>
  <c r="I109" i="18"/>
  <c r="F109" i="18"/>
  <c r="AE108" i="18"/>
  <c r="I108" i="18"/>
  <c r="F108" i="18"/>
  <c r="AE107" i="18"/>
  <c r="I107" i="18"/>
  <c r="F107" i="18"/>
  <c r="AD105" i="18"/>
  <c r="AD104" i="18"/>
  <c r="AC104" i="18"/>
  <c r="AC105" i="18" s="1"/>
  <c r="AB104" i="18"/>
  <c r="AB105" i="18" s="1"/>
  <c r="AA104" i="18"/>
  <c r="AA105" i="18" s="1"/>
  <c r="Z104" i="18"/>
  <c r="Z105" i="18" s="1"/>
  <c r="Y104" i="18"/>
  <c r="Y105" i="18" s="1"/>
  <c r="X104" i="18"/>
  <c r="X105" i="18" s="1"/>
  <c r="W104" i="18"/>
  <c r="W105" i="18" s="1"/>
  <c r="V104" i="18"/>
  <c r="V105" i="18" s="1"/>
  <c r="U104" i="18"/>
  <c r="U105" i="18" s="1"/>
  <c r="T104" i="18"/>
  <c r="T105" i="18" s="1"/>
  <c r="S104" i="18"/>
  <c r="S105" i="18" s="1"/>
  <c r="R104" i="18"/>
  <c r="R105" i="18" s="1"/>
  <c r="Q104" i="18"/>
  <c r="Q105" i="18" s="1"/>
  <c r="P104" i="18"/>
  <c r="P105" i="18" s="1"/>
  <c r="J104" i="18"/>
  <c r="G104" i="18"/>
  <c r="AE103" i="18"/>
  <c r="I103" i="18"/>
  <c r="F103" i="18"/>
  <c r="AE102" i="18"/>
  <c r="I102" i="18"/>
  <c r="F102" i="18"/>
  <c r="AE101" i="18"/>
  <c r="I101" i="18"/>
  <c r="F101" i="18"/>
  <c r="AE100" i="18"/>
  <c r="I100" i="18"/>
  <c r="F100" i="18"/>
  <c r="AE99" i="18"/>
  <c r="I99" i="18"/>
  <c r="F99" i="18"/>
  <c r="AE98" i="18"/>
  <c r="I98" i="18"/>
  <c r="F98" i="18"/>
  <c r="AE97" i="18"/>
  <c r="I97" i="18"/>
  <c r="F97" i="18"/>
  <c r="AE96" i="18"/>
  <c r="I96" i="18"/>
  <c r="F96" i="18"/>
  <c r="AE95" i="18"/>
  <c r="I95" i="18"/>
  <c r="F95" i="18"/>
  <c r="AE94" i="18"/>
  <c r="I94" i="18"/>
  <c r="F94" i="18"/>
  <c r="AE93" i="18"/>
  <c r="I93" i="18"/>
  <c r="F93" i="18"/>
  <c r="AE92" i="18"/>
  <c r="I92" i="18"/>
  <c r="F92" i="18"/>
  <c r="Y90" i="18"/>
  <c r="X90" i="18"/>
  <c r="T90" i="18"/>
  <c r="AD89" i="18"/>
  <c r="AD90" i="18" s="1"/>
  <c r="AC89" i="18"/>
  <c r="AC90" i="18" s="1"/>
  <c r="AB89" i="18"/>
  <c r="AB90" i="18" s="1"/>
  <c r="AA89" i="18"/>
  <c r="AA90" i="18" s="1"/>
  <c r="Z89" i="18"/>
  <c r="Z90" i="18" s="1"/>
  <c r="Y89" i="18"/>
  <c r="X89" i="18"/>
  <c r="W89" i="18"/>
  <c r="W90" i="18" s="1"/>
  <c r="V89" i="18"/>
  <c r="V90" i="18" s="1"/>
  <c r="U89" i="18"/>
  <c r="U90" i="18" s="1"/>
  <c r="T89" i="18"/>
  <c r="S89" i="18"/>
  <c r="S90" i="18" s="1"/>
  <c r="R89" i="18"/>
  <c r="R90" i="18" s="1"/>
  <c r="Q89" i="18"/>
  <c r="Q90" i="18" s="1"/>
  <c r="P89" i="18"/>
  <c r="P90" i="18" s="1"/>
  <c r="J89" i="18"/>
  <c r="G89" i="18"/>
  <c r="AE88" i="18"/>
  <c r="I88" i="18"/>
  <c r="F88" i="18"/>
  <c r="AE87" i="18"/>
  <c r="I87" i="18"/>
  <c r="F87" i="18"/>
  <c r="AE86" i="18"/>
  <c r="I86" i="18"/>
  <c r="F86" i="18"/>
  <c r="AE85" i="18"/>
  <c r="I85" i="18"/>
  <c r="F85" i="18"/>
  <c r="AE84" i="18"/>
  <c r="I84" i="18"/>
  <c r="F84" i="18"/>
  <c r="AE83" i="18"/>
  <c r="I83" i="18"/>
  <c r="F83" i="18"/>
  <c r="AE82" i="18"/>
  <c r="I82" i="18"/>
  <c r="F82" i="18"/>
  <c r="AE81" i="18"/>
  <c r="I81" i="18"/>
  <c r="F81" i="18"/>
  <c r="AE80" i="18"/>
  <c r="I80" i="18"/>
  <c r="I89" i="18" s="1"/>
  <c r="F80" i="18"/>
  <c r="F89" i="18" s="1"/>
  <c r="AE79" i="18"/>
  <c r="I79" i="18"/>
  <c r="F79" i="18"/>
  <c r="AE78" i="18"/>
  <c r="I78" i="18"/>
  <c r="F78" i="18"/>
  <c r="AE77" i="18"/>
  <c r="AE89" i="18" s="1"/>
  <c r="AE90" i="18" s="1"/>
  <c r="I77" i="18"/>
  <c r="F77" i="18"/>
  <c r="AA75" i="18"/>
  <c r="Z75" i="18"/>
  <c r="Y75" i="18"/>
  <c r="X75" i="18"/>
  <c r="W75" i="18"/>
  <c r="V75" i="18"/>
  <c r="U75" i="18"/>
  <c r="S75" i="18"/>
  <c r="R75" i="18"/>
  <c r="AD74" i="18"/>
  <c r="AD75" i="18" s="1"/>
  <c r="AC74" i="18"/>
  <c r="AC75" i="18" s="1"/>
  <c r="AB74" i="18"/>
  <c r="AB75" i="18" s="1"/>
  <c r="AA74" i="18"/>
  <c r="Z74" i="18"/>
  <c r="Y74" i="18"/>
  <c r="X74" i="18"/>
  <c r="W74" i="18"/>
  <c r="V74" i="18"/>
  <c r="U74" i="18"/>
  <c r="T74" i="18"/>
  <c r="T75" i="18" s="1"/>
  <c r="S74" i="18"/>
  <c r="R74" i="18"/>
  <c r="Q74" i="18"/>
  <c r="Q75" i="18" s="1"/>
  <c r="P74" i="18"/>
  <c r="P75" i="18" s="1"/>
  <c r="J74" i="18"/>
  <c r="G74" i="18"/>
  <c r="AE73" i="18"/>
  <c r="I73" i="18"/>
  <c r="F73" i="18"/>
  <c r="AE72" i="18"/>
  <c r="I72" i="18"/>
  <c r="F72" i="18"/>
  <c r="AE71" i="18"/>
  <c r="I71" i="18"/>
  <c r="F71" i="18"/>
  <c r="AE70" i="18"/>
  <c r="I70" i="18"/>
  <c r="F70" i="18"/>
  <c r="AE69" i="18"/>
  <c r="I69" i="18"/>
  <c r="F69" i="18"/>
  <c r="AE68" i="18"/>
  <c r="I68" i="18"/>
  <c r="F68" i="18"/>
  <c r="AE67" i="18"/>
  <c r="I67" i="18"/>
  <c r="F67" i="18"/>
  <c r="AE66" i="18"/>
  <c r="I66" i="18"/>
  <c r="F66" i="18"/>
  <c r="AE65" i="18"/>
  <c r="I65" i="18"/>
  <c r="F65" i="18"/>
  <c r="AE64" i="18"/>
  <c r="I64" i="18"/>
  <c r="F64" i="18"/>
  <c r="F74" i="18" s="1"/>
  <c r="AE63" i="18"/>
  <c r="I63" i="18"/>
  <c r="F63" i="18"/>
  <c r="AE62" i="18"/>
  <c r="I62" i="18"/>
  <c r="F62" i="18"/>
  <c r="AD60" i="18"/>
  <c r="AC60" i="18"/>
  <c r="AB60" i="18"/>
  <c r="X60" i="18"/>
  <c r="U60" i="18"/>
  <c r="AD59" i="18"/>
  <c r="AC59" i="18"/>
  <c r="AB59" i="18"/>
  <c r="AA59" i="18"/>
  <c r="AA60" i="18" s="1"/>
  <c r="Z59" i="18"/>
  <c r="Z60" i="18" s="1"/>
  <c r="Y59" i="18"/>
  <c r="Y60" i="18" s="1"/>
  <c r="X59" i="18"/>
  <c r="W59" i="18"/>
  <c r="W60" i="18" s="1"/>
  <c r="V59" i="18"/>
  <c r="V60" i="18" s="1"/>
  <c r="U59" i="18"/>
  <c r="T59" i="18"/>
  <c r="T60" i="18" s="1"/>
  <c r="S59" i="18"/>
  <c r="S60" i="18" s="1"/>
  <c r="R59" i="18"/>
  <c r="R60" i="18" s="1"/>
  <c r="Q59" i="18"/>
  <c r="Q60" i="18" s="1"/>
  <c r="P59" i="18"/>
  <c r="P60" i="18" s="1"/>
  <c r="J59" i="18"/>
  <c r="G59" i="18"/>
  <c r="AE58" i="18"/>
  <c r="I58" i="18"/>
  <c r="F58" i="18"/>
  <c r="AE57" i="18"/>
  <c r="I57" i="18"/>
  <c r="F57" i="18"/>
  <c r="AE56" i="18"/>
  <c r="I56" i="18"/>
  <c r="F56" i="18"/>
  <c r="AE55" i="18"/>
  <c r="I55" i="18"/>
  <c r="F55" i="18"/>
  <c r="AE54" i="18"/>
  <c r="I54" i="18"/>
  <c r="F54" i="18"/>
  <c r="AE53" i="18"/>
  <c r="I53" i="18"/>
  <c r="F53" i="18"/>
  <c r="AE52" i="18"/>
  <c r="I52" i="18"/>
  <c r="F52" i="18"/>
  <c r="AE51" i="18"/>
  <c r="I51" i="18"/>
  <c r="F51" i="18"/>
  <c r="AE50" i="18"/>
  <c r="I50" i="18"/>
  <c r="F50" i="18"/>
  <c r="AE49" i="18"/>
  <c r="I49" i="18"/>
  <c r="I59" i="18" s="1"/>
  <c r="F49" i="18"/>
  <c r="AE48" i="18"/>
  <c r="I48" i="18"/>
  <c r="F48" i="18"/>
  <c r="AE47" i="18"/>
  <c r="I47" i="18"/>
  <c r="F47" i="18"/>
  <c r="D47" i="18"/>
  <c r="O43" i="18"/>
  <c r="B43" i="18"/>
  <c r="C38" i="18"/>
  <c r="C39" i="18" s="1"/>
  <c r="C40" i="18" s="1"/>
  <c r="C41" i="18" s="1"/>
  <c r="C36" i="18"/>
  <c r="C37" i="18" s="1"/>
  <c r="C35" i="18"/>
  <c r="B32" i="18"/>
  <c r="B28" i="18"/>
  <c r="A28" i="18"/>
  <c r="B26" i="18"/>
  <c r="A26" i="18"/>
  <c r="B24" i="18"/>
  <c r="A24" i="18"/>
  <c r="B22" i="18"/>
  <c r="A22" i="18"/>
  <c r="B20" i="18"/>
  <c r="A20" i="18"/>
  <c r="M19" i="18"/>
  <c r="O16" i="18"/>
  <c r="B16" i="18"/>
  <c r="AE13" i="18"/>
  <c r="AE12" i="18"/>
  <c r="AE11" i="18"/>
  <c r="AE10" i="18"/>
  <c r="AE9" i="18"/>
  <c r="J9" i="18"/>
  <c r="AE8" i="18"/>
  <c r="AE7" i="18"/>
  <c r="AE6" i="18"/>
  <c r="AE5" i="18"/>
  <c r="O3" i="18"/>
  <c r="B3" i="18"/>
  <c r="E26" i="3"/>
  <c r="D26" i="3"/>
  <c r="E25" i="3"/>
  <c r="D25" i="3"/>
  <c r="E24" i="3"/>
  <c r="D24" i="3"/>
  <c r="E23" i="3"/>
  <c r="D23" i="3"/>
  <c r="E22" i="3"/>
  <c r="D22" i="3"/>
  <c r="E21" i="3"/>
  <c r="D21" i="3"/>
  <c r="E20" i="3"/>
  <c r="D20" i="3"/>
  <c r="D47" i="6"/>
  <c r="C47" i="6" s="1"/>
  <c r="O43" i="6"/>
  <c r="B43" i="6"/>
  <c r="C35" i="6"/>
  <c r="C36" i="6" s="1"/>
  <c r="C37" i="6" s="1"/>
  <c r="C38" i="6" s="1"/>
  <c r="C39" i="6" s="1"/>
  <c r="C40" i="6" s="1"/>
  <c r="C41" i="6" s="1"/>
  <c r="B32" i="6"/>
  <c r="O16" i="6"/>
  <c r="B16" i="6"/>
  <c r="O3" i="6"/>
  <c r="B3" i="6"/>
  <c r="AE148" i="6"/>
  <c r="AE147" i="6"/>
  <c r="AE146" i="6"/>
  <c r="AE145" i="6"/>
  <c r="AE144" i="6"/>
  <c r="AE143" i="6"/>
  <c r="AE142" i="6"/>
  <c r="AE141" i="6"/>
  <c r="AE140" i="6"/>
  <c r="AE139" i="6"/>
  <c r="AE138" i="6"/>
  <c r="AE137" i="6"/>
  <c r="AE149" i="6" s="1"/>
  <c r="AE150" i="6" s="1"/>
  <c r="AE133" i="6"/>
  <c r="AE132" i="6"/>
  <c r="AE131" i="6"/>
  <c r="AE130" i="6"/>
  <c r="AE129" i="6"/>
  <c r="AE128" i="6"/>
  <c r="AE127" i="6"/>
  <c r="AE126" i="6"/>
  <c r="AE125" i="6"/>
  <c r="AE124" i="6"/>
  <c r="AE123" i="6"/>
  <c r="AE122" i="6"/>
  <c r="AE118" i="6"/>
  <c r="AE117" i="6"/>
  <c r="AE116" i="6"/>
  <c r="AE115" i="6"/>
  <c r="AE114" i="6"/>
  <c r="AE113" i="6"/>
  <c r="AE112" i="6"/>
  <c r="AE111" i="6"/>
  <c r="AE110" i="6"/>
  <c r="AE109" i="6"/>
  <c r="AE108" i="6"/>
  <c r="AE107" i="6"/>
  <c r="AE119" i="6" s="1"/>
  <c r="AE120" i="6" s="1"/>
  <c r="AE103" i="6"/>
  <c r="AE102" i="6"/>
  <c r="AE101" i="6"/>
  <c r="AE100" i="6"/>
  <c r="AE99" i="6"/>
  <c r="AE98" i="6"/>
  <c r="AE97" i="6"/>
  <c r="AE96" i="6"/>
  <c r="AE95" i="6"/>
  <c r="AE94" i="6"/>
  <c r="AE93" i="6"/>
  <c r="AE92" i="6"/>
  <c r="AE104" i="6" s="1"/>
  <c r="AE105" i="6" s="1"/>
  <c r="AE88" i="6"/>
  <c r="AE87" i="6"/>
  <c r="AE86" i="6"/>
  <c r="AE85" i="6"/>
  <c r="AE84" i="6"/>
  <c r="AE83" i="6"/>
  <c r="AE82" i="6"/>
  <c r="AE81" i="6"/>
  <c r="AE80" i="6"/>
  <c r="AE79" i="6"/>
  <c r="AE78" i="6"/>
  <c r="AE77" i="6"/>
  <c r="AE73" i="6"/>
  <c r="AE72" i="6"/>
  <c r="AE71" i="6"/>
  <c r="AE70" i="6"/>
  <c r="AE69" i="6"/>
  <c r="AE68" i="6"/>
  <c r="AE67" i="6"/>
  <c r="AE66" i="6"/>
  <c r="AE65" i="6"/>
  <c r="AE64" i="6"/>
  <c r="AE63" i="6"/>
  <c r="AE62" i="6"/>
  <c r="AD149" i="6"/>
  <c r="AD150" i="6" s="1"/>
  <c r="AC149" i="6"/>
  <c r="AC150" i="6" s="1"/>
  <c r="AB149" i="6"/>
  <c r="AB150" i="6" s="1"/>
  <c r="AA149" i="6"/>
  <c r="AA150" i="6" s="1"/>
  <c r="Z149" i="6"/>
  <c r="Z150" i="6" s="1"/>
  <c r="Y149" i="6"/>
  <c r="Y150" i="6" s="1"/>
  <c r="X149" i="6"/>
  <c r="X150" i="6" s="1"/>
  <c r="W149" i="6"/>
  <c r="W150" i="6" s="1"/>
  <c r="V149" i="6"/>
  <c r="V150" i="6" s="1"/>
  <c r="U149" i="6"/>
  <c r="U150" i="6" s="1"/>
  <c r="T149" i="6"/>
  <c r="T150" i="6" s="1"/>
  <c r="S149" i="6"/>
  <c r="S150" i="6" s="1"/>
  <c r="R149" i="6"/>
  <c r="R150" i="6" s="1"/>
  <c r="Q149" i="6"/>
  <c r="Q150" i="6" s="1"/>
  <c r="P149" i="6"/>
  <c r="P150" i="6" s="1"/>
  <c r="AE134" i="6"/>
  <c r="AE135" i="6" s="1"/>
  <c r="AD134" i="6"/>
  <c r="AD135" i="6" s="1"/>
  <c r="AC134" i="6"/>
  <c r="AC135" i="6" s="1"/>
  <c r="AB134" i="6"/>
  <c r="AB135" i="6" s="1"/>
  <c r="AA134" i="6"/>
  <c r="AA135" i="6" s="1"/>
  <c r="Z134" i="6"/>
  <c r="Z135" i="6" s="1"/>
  <c r="Y134" i="6"/>
  <c r="Y135" i="6" s="1"/>
  <c r="X134" i="6"/>
  <c r="X135" i="6" s="1"/>
  <c r="W134" i="6"/>
  <c r="W135" i="6" s="1"/>
  <c r="V134" i="6"/>
  <c r="V135" i="6" s="1"/>
  <c r="U134" i="6"/>
  <c r="U135" i="6" s="1"/>
  <c r="T134" i="6"/>
  <c r="T135" i="6" s="1"/>
  <c r="S134" i="6"/>
  <c r="S135" i="6" s="1"/>
  <c r="R134" i="6"/>
  <c r="R135" i="6" s="1"/>
  <c r="Q134" i="6"/>
  <c r="Q135" i="6" s="1"/>
  <c r="P134" i="6"/>
  <c r="P135" i="6" s="1"/>
  <c r="AD119" i="6"/>
  <c r="AD120" i="6" s="1"/>
  <c r="AC119" i="6"/>
  <c r="AC120" i="6" s="1"/>
  <c r="AB119" i="6"/>
  <c r="AB120" i="6" s="1"/>
  <c r="AA119" i="6"/>
  <c r="AA120" i="6" s="1"/>
  <c r="Z119" i="6"/>
  <c r="Z120" i="6" s="1"/>
  <c r="Y119" i="6"/>
  <c r="Y120" i="6" s="1"/>
  <c r="X119" i="6"/>
  <c r="X120" i="6" s="1"/>
  <c r="W119" i="6"/>
  <c r="W120" i="6" s="1"/>
  <c r="V119" i="6"/>
  <c r="V120" i="6" s="1"/>
  <c r="U119" i="6"/>
  <c r="U120" i="6" s="1"/>
  <c r="T119" i="6"/>
  <c r="T120" i="6" s="1"/>
  <c r="S119" i="6"/>
  <c r="S120" i="6" s="1"/>
  <c r="R119" i="6"/>
  <c r="R120" i="6" s="1"/>
  <c r="Q119" i="6"/>
  <c r="Q120" i="6" s="1"/>
  <c r="P119" i="6"/>
  <c r="P120" i="6" s="1"/>
  <c r="AD104" i="6"/>
  <c r="AD105" i="6" s="1"/>
  <c r="AC104" i="6"/>
  <c r="AC105" i="6" s="1"/>
  <c r="AB104" i="6"/>
  <c r="AB105" i="6" s="1"/>
  <c r="AA104" i="6"/>
  <c r="AA105" i="6" s="1"/>
  <c r="Z104" i="6"/>
  <c r="Z105" i="6" s="1"/>
  <c r="Y104" i="6"/>
  <c r="Y105" i="6" s="1"/>
  <c r="X104" i="6"/>
  <c r="X105" i="6" s="1"/>
  <c r="W104" i="6"/>
  <c r="W105" i="6" s="1"/>
  <c r="V104" i="6"/>
  <c r="V105" i="6" s="1"/>
  <c r="U104" i="6"/>
  <c r="U105" i="6" s="1"/>
  <c r="T104" i="6"/>
  <c r="T105" i="6" s="1"/>
  <c r="S104" i="6"/>
  <c r="S105" i="6" s="1"/>
  <c r="R104" i="6"/>
  <c r="R105" i="6" s="1"/>
  <c r="Q104" i="6"/>
  <c r="Q105" i="6" s="1"/>
  <c r="P104" i="6"/>
  <c r="P105" i="6" s="1"/>
  <c r="P90" i="6"/>
  <c r="AA90" i="6"/>
  <c r="R90" i="6"/>
  <c r="AD89" i="6"/>
  <c r="AD90" i="6" s="1"/>
  <c r="AC89" i="6"/>
  <c r="AC90" i="6" s="1"/>
  <c r="AB89" i="6"/>
  <c r="AB90" i="6" s="1"/>
  <c r="AA89" i="6"/>
  <c r="Z89" i="6"/>
  <c r="Z90" i="6" s="1"/>
  <c r="Y89" i="6"/>
  <c r="Y90" i="6" s="1"/>
  <c r="X89" i="6"/>
  <c r="X90" i="6" s="1"/>
  <c r="W89" i="6"/>
  <c r="W90" i="6" s="1"/>
  <c r="V89" i="6"/>
  <c r="V90" i="6" s="1"/>
  <c r="U89" i="6"/>
  <c r="U90" i="6" s="1"/>
  <c r="T89" i="6"/>
  <c r="T90" i="6" s="1"/>
  <c r="S89" i="6"/>
  <c r="S90" i="6" s="1"/>
  <c r="R89" i="6"/>
  <c r="Q89" i="6"/>
  <c r="Q90" i="6" s="1"/>
  <c r="P89" i="6"/>
  <c r="AE74" i="6"/>
  <c r="AE75" i="6" s="1"/>
  <c r="AD74" i="6"/>
  <c r="AD75" i="6" s="1"/>
  <c r="AC74" i="6"/>
  <c r="AC75" i="6" s="1"/>
  <c r="AB74" i="6"/>
  <c r="AB75" i="6" s="1"/>
  <c r="AA74" i="6"/>
  <c r="AA75" i="6" s="1"/>
  <c r="Z74" i="6"/>
  <c r="Z75" i="6" s="1"/>
  <c r="Y74" i="6"/>
  <c r="Y75" i="6" s="1"/>
  <c r="X74" i="6"/>
  <c r="X75" i="6" s="1"/>
  <c r="W74" i="6"/>
  <c r="W75" i="6" s="1"/>
  <c r="V74" i="6"/>
  <c r="V75" i="6" s="1"/>
  <c r="U74" i="6"/>
  <c r="U75" i="6" s="1"/>
  <c r="T74" i="6"/>
  <c r="T75" i="6" s="1"/>
  <c r="S74" i="6"/>
  <c r="S75" i="6" s="1"/>
  <c r="R74" i="6"/>
  <c r="R75" i="6" s="1"/>
  <c r="Q74" i="6"/>
  <c r="Q75" i="6" s="1"/>
  <c r="P74" i="6"/>
  <c r="P75" i="6" s="1"/>
  <c r="AE47" i="6"/>
  <c r="AE48" i="6"/>
  <c r="AE49" i="6"/>
  <c r="AE50" i="6"/>
  <c r="AE51" i="6"/>
  <c r="AE52" i="6"/>
  <c r="AE53" i="6"/>
  <c r="AE54" i="6"/>
  <c r="AE55" i="6"/>
  <c r="AE56" i="6"/>
  <c r="AE57" i="6"/>
  <c r="AE58" i="6"/>
  <c r="P59" i="6"/>
  <c r="P60" i="6" s="1"/>
  <c r="Q59" i="6"/>
  <c r="R59" i="6"/>
  <c r="S59" i="6"/>
  <c r="T59" i="6"/>
  <c r="U59" i="6"/>
  <c r="V59" i="6"/>
  <c r="W59" i="6"/>
  <c r="X59" i="6"/>
  <c r="Y59" i="6"/>
  <c r="Z59" i="6"/>
  <c r="AA59" i="6"/>
  <c r="AA60" i="6" s="1"/>
  <c r="AB59" i="6"/>
  <c r="AC59" i="6"/>
  <c r="AD59" i="6"/>
  <c r="Q60" i="6"/>
  <c r="R60" i="6"/>
  <c r="S60" i="6"/>
  <c r="T60" i="6"/>
  <c r="U60" i="6"/>
  <c r="V60" i="6"/>
  <c r="W60" i="6"/>
  <c r="X60" i="6"/>
  <c r="Y60" i="6"/>
  <c r="Z60" i="6"/>
  <c r="AB60" i="6"/>
  <c r="AC60" i="6"/>
  <c r="AD60" i="6"/>
  <c r="I149" i="24" l="1"/>
  <c r="I119" i="25"/>
  <c r="B49" i="24"/>
  <c r="O49" i="24"/>
  <c r="D50" i="24"/>
  <c r="F134" i="23"/>
  <c r="I59" i="24"/>
  <c r="O48" i="24"/>
  <c r="F74" i="25"/>
  <c r="F119" i="24"/>
  <c r="AE134" i="24"/>
  <c r="AE135" i="24" s="1"/>
  <c r="I149" i="23"/>
  <c r="AE59" i="24"/>
  <c r="AE60" i="24" s="1"/>
  <c r="AE104" i="24"/>
  <c r="AE105" i="24" s="1"/>
  <c r="AE149" i="25"/>
  <c r="AE150" i="25" s="1"/>
  <c r="I89" i="26"/>
  <c r="AE59" i="25"/>
  <c r="AE60" i="25" s="1"/>
  <c r="O47" i="26"/>
  <c r="C47" i="26"/>
  <c r="D48" i="26"/>
  <c r="I59" i="23"/>
  <c r="F89" i="24"/>
  <c r="F104" i="24"/>
  <c r="I74" i="25"/>
  <c r="AE74" i="25"/>
  <c r="AE75" i="25" s="1"/>
  <c r="I74" i="24"/>
  <c r="I134" i="24"/>
  <c r="AE89" i="25"/>
  <c r="AE90" i="25" s="1"/>
  <c r="I74" i="23"/>
  <c r="AE149" i="24"/>
  <c r="AE150" i="24" s="1"/>
  <c r="F59" i="24"/>
  <c r="I89" i="24"/>
  <c r="F149" i="25"/>
  <c r="AE59" i="23"/>
  <c r="AE60" i="23" s="1"/>
  <c r="F74" i="24"/>
  <c r="I104" i="26"/>
  <c r="F89" i="23"/>
  <c r="I134" i="25"/>
  <c r="F74" i="23"/>
  <c r="I89" i="23"/>
  <c r="AE104" i="23"/>
  <c r="AE105" i="23" s="1"/>
  <c r="O48" i="25"/>
  <c r="D49" i="25"/>
  <c r="I149" i="25"/>
  <c r="D48" i="23"/>
  <c r="O47" i="23"/>
  <c r="F104" i="26"/>
  <c r="I59" i="25"/>
  <c r="F89" i="26"/>
  <c r="I134" i="26"/>
  <c r="AE74" i="24"/>
  <c r="AE75" i="24" s="1"/>
  <c r="F89" i="25"/>
  <c r="AE119" i="24"/>
  <c r="AE120" i="24" s="1"/>
  <c r="F104" i="25"/>
  <c r="F149" i="26"/>
  <c r="AE134" i="23"/>
  <c r="AE135" i="23" s="1"/>
  <c r="I104" i="24"/>
  <c r="C48" i="25"/>
  <c r="AE89" i="24"/>
  <c r="AE90" i="24" s="1"/>
  <c r="I119" i="23"/>
  <c r="I74" i="26"/>
  <c r="AE104" i="26"/>
  <c r="AE105" i="26" s="1"/>
  <c r="AE119" i="26"/>
  <c r="AE120" i="26" s="1"/>
  <c r="I149" i="26"/>
  <c r="AE149" i="26"/>
  <c r="AE150" i="26" s="1"/>
  <c r="I89" i="20"/>
  <c r="D49" i="20"/>
  <c r="O48" i="20"/>
  <c r="I74" i="20"/>
  <c r="AE59" i="22"/>
  <c r="AE60" i="22" s="1"/>
  <c r="F119" i="20"/>
  <c r="I74" i="21"/>
  <c r="F89" i="21"/>
  <c r="F134" i="21"/>
  <c r="I149" i="21"/>
  <c r="O47" i="22"/>
  <c r="C47" i="22"/>
  <c r="D48" i="22"/>
  <c r="F59" i="22"/>
  <c r="O52" i="21"/>
  <c r="D53" i="21"/>
  <c r="AE134" i="22"/>
  <c r="AE135" i="22" s="1"/>
  <c r="I59" i="21"/>
  <c r="C48" i="20"/>
  <c r="B47" i="20"/>
  <c r="AE104" i="20"/>
  <c r="AE105" i="20" s="1"/>
  <c r="AE119" i="20"/>
  <c r="AE120" i="20" s="1"/>
  <c r="F59" i="20"/>
  <c r="F149" i="20"/>
  <c r="AE89" i="22"/>
  <c r="AE90" i="22" s="1"/>
  <c r="F74" i="20"/>
  <c r="AE59" i="21"/>
  <c r="AE60" i="21" s="1"/>
  <c r="I59" i="20"/>
  <c r="I104" i="20"/>
  <c r="AE74" i="20"/>
  <c r="AE75" i="20" s="1"/>
  <c r="I134" i="20"/>
  <c r="AE149" i="20"/>
  <c r="AE150" i="20" s="1"/>
  <c r="B47" i="21"/>
  <c r="C48" i="21"/>
  <c r="F59" i="21"/>
  <c r="AE89" i="21"/>
  <c r="AE90" i="21" s="1"/>
  <c r="AE134" i="21"/>
  <c r="AE135" i="21" s="1"/>
  <c r="F149" i="22"/>
  <c r="I149" i="22"/>
  <c r="AE119" i="21"/>
  <c r="AE120" i="21" s="1"/>
  <c r="AE149" i="22"/>
  <c r="AE150" i="22" s="1"/>
  <c r="F134" i="20"/>
  <c r="F119" i="22"/>
  <c r="F74" i="22"/>
  <c r="I119" i="22"/>
  <c r="I104" i="22"/>
  <c r="AE74" i="21"/>
  <c r="AE75" i="21" s="1"/>
  <c r="F119" i="21"/>
  <c r="AE149" i="21"/>
  <c r="AE150" i="21" s="1"/>
  <c r="F104" i="22"/>
  <c r="F134" i="22"/>
  <c r="F104" i="21"/>
  <c r="AE119" i="22"/>
  <c r="AE120" i="22" s="1"/>
  <c r="I74" i="22"/>
  <c r="D49" i="19"/>
  <c r="O48" i="19"/>
  <c r="AE59" i="19"/>
  <c r="AE60" i="19" s="1"/>
  <c r="F119" i="19"/>
  <c r="I104" i="19"/>
  <c r="F74" i="19"/>
  <c r="I74" i="19"/>
  <c r="F59" i="19"/>
  <c r="AE74" i="19"/>
  <c r="AE75" i="19" s="1"/>
  <c r="F149" i="19"/>
  <c r="I119" i="19"/>
  <c r="AE149" i="19"/>
  <c r="AE150" i="19" s="1"/>
  <c r="F104" i="19"/>
  <c r="C47" i="19"/>
  <c r="F119" i="18"/>
  <c r="AE149" i="18"/>
  <c r="AE150" i="18" s="1"/>
  <c r="F59" i="18"/>
  <c r="AE59" i="18"/>
  <c r="AE60" i="18" s="1"/>
  <c r="I104" i="18"/>
  <c r="I119" i="18"/>
  <c r="O47" i="18"/>
  <c r="C47" i="18"/>
  <c r="D48" i="18"/>
  <c r="AE74" i="18"/>
  <c r="AE75" i="18" s="1"/>
  <c r="AE104" i="18"/>
  <c r="AE105" i="18" s="1"/>
  <c r="F149" i="18"/>
  <c r="I149" i="18"/>
  <c r="AE119" i="18"/>
  <c r="AE120" i="18" s="1"/>
  <c r="I74" i="18"/>
  <c r="F104" i="18"/>
  <c r="O47" i="6"/>
  <c r="B47" i="6"/>
  <c r="AE59" i="6"/>
  <c r="AE60" i="6" s="1"/>
  <c r="D51" i="24" l="1"/>
  <c r="O50" i="24"/>
  <c r="C49" i="25"/>
  <c r="B48" i="25"/>
  <c r="O49" i="25"/>
  <c r="D50" i="25"/>
  <c r="C50" i="24"/>
  <c r="O48" i="23"/>
  <c r="D49" i="23"/>
  <c r="D49" i="26"/>
  <c r="O48" i="26"/>
  <c r="C48" i="23"/>
  <c r="C48" i="26"/>
  <c r="B47" i="26"/>
  <c r="O48" i="22"/>
  <c r="D49" i="22"/>
  <c r="D50" i="20"/>
  <c r="O49" i="20"/>
  <c r="C48" i="22"/>
  <c r="B47" i="22"/>
  <c r="B48" i="20"/>
  <c r="C49" i="20"/>
  <c r="D54" i="21"/>
  <c r="O53" i="21"/>
  <c r="C49" i="21"/>
  <c r="B48" i="21"/>
  <c r="B47" i="19"/>
  <c r="C48" i="19"/>
  <c r="O49" i="19"/>
  <c r="D50" i="19"/>
  <c r="D49" i="18"/>
  <c r="O48" i="18"/>
  <c r="B47" i="18"/>
  <c r="C48" i="18"/>
  <c r="O50" i="25" l="1"/>
  <c r="D51" i="25"/>
  <c r="C50" i="25"/>
  <c r="B49" i="25"/>
  <c r="C49" i="23"/>
  <c r="B48" i="23"/>
  <c r="O49" i="26"/>
  <c r="D50" i="26"/>
  <c r="D52" i="24"/>
  <c r="O51" i="24"/>
  <c r="C49" i="26"/>
  <c r="B48" i="26"/>
  <c r="D50" i="23"/>
  <c r="O49" i="23"/>
  <c r="C51" i="24"/>
  <c r="B50" i="24"/>
  <c r="D55" i="21"/>
  <c r="O54" i="21"/>
  <c r="C50" i="21"/>
  <c r="B49" i="21"/>
  <c r="D51" i="20"/>
  <c r="O50" i="20"/>
  <c r="C50" i="20"/>
  <c r="B49" i="20"/>
  <c r="B48" i="22"/>
  <c r="C49" i="22"/>
  <c r="O49" i="22"/>
  <c r="D50" i="22"/>
  <c r="D51" i="19"/>
  <c r="O50" i="19"/>
  <c r="C49" i="19"/>
  <c r="B48" i="19"/>
  <c r="B48" i="18"/>
  <c r="C49" i="18"/>
  <c r="O49" i="18"/>
  <c r="D50" i="18"/>
  <c r="D53" i="24" l="1"/>
  <c r="O52" i="24"/>
  <c r="D51" i="26"/>
  <c r="O50" i="26"/>
  <c r="B49" i="26"/>
  <c r="C50" i="26"/>
  <c r="B49" i="23"/>
  <c r="C50" i="23"/>
  <c r="B51" i="24"/>
  <c r="C52" i="24"/>
  <c r="C51" i="25"/>
  <c r="B50" i="25"/>
  <c r="D52" i="25"/>
  <c r="O51" i="25"/>
  <c r="D51" i="23"/>
  <c r="O50" i="23"/>
  <c r="D52" i="20"/>
  <c r="O51" i="20"/>
  <c r="B50" i="20"/>
  <c r="C51" i="20"/>
  <c r="C50" i="22"/>
  <c r="B49" i="22"/>
  <c r="D51" i="22"/>
  <c r="O50" i="22"/>
  <c r="B50" i="21"/>
  <c r="C51" i="21"/>
  <c r="D56" i="21"/>
  <c r="O55" i="21"/>
  <c r="B49" i="19"/>
  <c r="C50" i="19"/>
  <c r="D52" i="19"/>
  <c r="O51" i="19"/>
  <c r="D51" i="18"/>
  <c r="O50" i="18"/>
  <c r="B49" i="18"/>
  <c r="C50" i="18"/>
  <c r="D52" i="23" l="1"/>
  <c r="O51" i="23"/>
  <c r="C53" i="24"/>
  <c r="B52" i="24"/>
  <c r="C52" i="25"/>
  <c r="B51" i="25"/>
  <c r="C51" i="23"/>
  <c r="B50" i="23"/>
  <c r="B50" i="26"/>
  <c r="C51" i="26"/>
  <c r="D52" i="26"/>
  <c r="O51" i="26"/>
  <c r="D53" i="25"/>
  <c r="O52" i="25"/>
  <c r="D54" i="24"/>
  <c r="O53" i="24"/>
  <c r="D52" i="22"/>
  <c r="O51" i="22"/>
  <c r="C52" i="20"/>
  <c r="B51" i="20"/>
  <c r="O56" i="21"/>
  <c r="D57" i="21"/>
  <c r="C52" i="21"/>
  <c r="B51" i="21"/>
  <c r="B50" i="22"/>
  <c r="C51" i="22"/>
  <c r="O52" i="20"/>
  <c r="D53" i="20"/>
  <c r="B50" i="19"/>
  <c r="C51" i="19"/>
  <c r="D53" i="19"/>
  <c r="O52" i="19"/>
  <c r="B50" i="18"/>
  <c r="C51" i="18"/>
  <c r="D52" i="18"/>
  <c r="O51" i="18"/>
  <c r="C54" i="24" l="1"/>
  <c r="B53" i="24"/>
  <c r="D53" i="26"/>
  <c r="O52" i="26"/>
  <c r="B52" i="25"/>
  <c r="C53" i="25"/>
  <c r="D53" i="23"/>
  <c r="O52" i="23"/>
  <c r="O54" i="24"/>
  <c r="D55" i="24"/>
  <c r="D54" i="25"/>
  <c r="O53" i="25"/>
  <c r="C52" i="26"/>
  <c r="B51" i="26"/>
  <c r="B51" i="23"/>
  <c r="C52" i="23"/>
  <c r="B52" i="21"/>
  <c r="C53" i="21"/>
  <c r="O57" i="21"/>
  <c r="D58" i="21"/>
  <c r="C52" i="22"/>
  <c r="B51" i="22"/>
  <c r="D53" i="22"/>
  <c r="O52" i="22"/>
  <c r="D54" i="20"/>
  <c r="O53" i="20"/>
  <c r="B52" i="20"/>
  <c r="C53" i="20"/>
  <c r="D54" i="19"/>
  <c r="O53" i="19"/>
  <c r="C52" i="19"/>
  <c r="B51" i="19"/>
  <c r="C52" i="18"/>
  <c r="B51" i="18"/>
  <c r="O52" i="18"/>
  <c r="D53" i="18"/>
  <c r="O55" i="24" l="1"/>
  <c r="D56" i="24"/>
  <c r="C53" i="23"/>
  <c r="B52" i="23"/>
  <c r="C54" i="25"/>
  <c r="B53" i="25"/>
  <c r="C55" i="24"/>
  <c r="B54" i="24"/>
  <c r="D54" i="26"/>
  <c r="O53" i="26"/>
  <c r="O53" i="23"/>
  <c r="D54" i="23"/>
  <c r="B52" i="26"/>
  <c r="C53" i="26"/>
  <c r="D55" i="25"/>
  <c r="O54" i="25"/>
  <c r="D54" i="22"/>
  <c r="O53" i="22"/>
  <c r="O54" i="20"/>
  <c r="D55" i="20"/>
  <c r="D59" i="21"/>
  <c r="O59" i="21" s="1"/>
  <c r="O58" i="21"/>
  <c r="D62" i="21"/>
  <c r="B53" i="20"/>
  <c r="C54" i="20"/>
  <c r="B52" i="22"/>
  <c r="C53" i="22"/>
  <c r="C54" i="21"/>
  <c r="B53" i="21"/>
  <c r="B52" i="19"/>
  <c r="C53" i="19"/>
  <c r="O54" i="19"/>
  <c r="D55" i="19"/>
  <c r="D54" i="18"/>
  <c r="O53" i="18"/>
  <c r="B52" i="18"/>
  <c r="C53" i="18"/>
  <c r="C55" i="25" l="1"/>
  <c r="B54" i="25"/>
  <c r="D56" i="25"/>
  <c r="O55" i="25"/>
  <c r="C54" i="26"/>
  <c r="B53" i="26"/>
  <c r="B53" i="23"/>
  <c r="C54" i="23"/>
  <c r="C56" i="24"/>
  <c r="B55" i="24"/>
  <c r="D55" i="23"/>
  <c r="O54" i="23"/>
  <c r="D57" i="24"/>
  <c r="O56" i="24"/>
  <c r="D55" i="26"/>
  <c r="O54" i="26"/>
  <c r="C54" i="22"/>
  <c r="B53" i="22"/>
  <c r="O54" i="22"/>
  <c r="D55" i="22"/>
  <c r="D56" i="20"/>
  <c r="O55" i="20"/>
  <c r="C55" i="21"/>
  <c r="B54" i="21"/>
  <c r="C55" i="20"/>
  <c r="B54" i="20"/>
  <c r="D63" i="21"/>
  <c r="O62" i="21"/>
  <c r="C54" i="19"/>
  <c r="B53" i="19"/>
  <c r="D56" i="19"/>
  <c r="O55" i="19"/>
  <c r="C54" i="18"/>
  <c r="B53" i="18"/>
  <c r="O54" i="18"/>
  <c r="D55" i="18"/>
  <c r="C57" i="24" l="1"/>
  <c r="B56" i="24"/>
  <c r="B54" i="23"/>
  <c r="C55" i="23"/>
  <c r="B54" i="26"/>
  <c r="C55" i="26"/>
  <c r="O55" i="23"/>
  <c r="D56" i="23"/>
  <c r="O56" i="25"/>
  <c r="D57" i="25"/>
  <c r="C56" i="25"/>
  <c r="B55" i="25"/>
  <c r="D56" i="26"/>
  <c r="O55" i="26"/>
  <c r="D58" i="24"/>
  <c r="O57" i="24"/>
  <c r="D57" i="20"/>
  <c r="O56" i="20"/>
  <c r="D64" i="21"/>
  <c r="O63" i="21"/>
  <c r="B55" i="20"/>
  <c r="C56" i="20"/>
  <c r="B54" i="22"/>
  <c r="C55" i="22"/>
  <c r="D56" i="22"/>
  <c r="O55" i="22"/>
  <c r="C56" i="21"/>
  <c r="B55" i="21"/>
  <c r="O56" i="19"/>
  <c r="D57" i="19"/>
  <c r="B54" i="19"/>
  <c r="C55" i="19"/>
  <c r="B54" i="18"/>
  <c r="C55" i="18"/>
  <c r="D56" i="18"/>
  <c r="O55" i="18"/>
  <c r="B55" i="26" l="1"/>
  <c r="C56" i="26"/>
  <c r="O56" i="26"/>
  <c r="D57" i="26"/>
  <c r="B56" i="25"/>
  <c r="C57" i="25"/>
  <c r="C58" i="24"/>
  <c r="B57" i="24"/>
  <c r="O58" i="24"/>
  <c r="D62" i="24"/>
  <c r="D59" i="24"/>
  <c r="O59" i="24" s="1"/>
  <c r="C56" i="23"/>
  <c r="B55" i="23"/>
  <c r="O56" i="23"/>
  <c r="D57" i="23"/>
  <c r="D58" i="25"/>
  <c r="O57" i="25"/>
  <c r="C57" i="20"/>
  <c r="B56" i="20"/>
  <c r="D65" i="21"/>
  <c r="O64" i="21"/>
  <c r="C57" i="21"/>
  <c r="B56" i="21"/>
  <c r="C56" i="22"/>
  <c r="B55" i="22"/>
  <c r="O56" i="22"/>
  <c r="D57" i="22"/>
  <c r="O57" i="20"/>
  <c r="D58" i="20"/>
  <c r="C56" i="19"/>
  <c r="B55" i="19"/>
  <c r="D58" i="19"/>
  <c r="O57" i="19"/>
  <c r="C56" i="18"/>
  <c r="B55" i="18"/>
  <c r="O56" i="18"/>
  <c r="D57" i="18"/>
  <c r="B58" i="24" l="1"/>
  <c r="D35" i="24" s="1"/>
  <c r="C62" i="24"/>
  <c r="D58" i="26"/>
  <c r="O57" i="26"/>
  <c r="C57" i="26"/>
  <c r="B56" i="26"/>
  <c r="D59" i="25"/>
  <c r="O59" i="25" s="1"/>
  <c r="O58" i="25"/>
  <c r="D62" i="25"/>
  <c r="D58" i="23"/>
  <c r="O57" i="23"/>
  <c r="C58" i="25"/>
  <c r="B57" i="25"/>
  <c r="B56" i="23"/>
  <c r="C57" i="23"/>
  <c r="O62" i="24"/>
  <c r="D63" i="24"/>
  <c r="B57" i="21"/>
  <c r="C58" i="21"/>
  <c r="D59" i="20"/>
  <c r="O59" i="20" s="1"/>
  <c r="O58" i="20"/>
  <c r="D62" i="20"/>
  <c r="D58" i="22"/>
  <c r="O57" i="22"/>
  <c r="C57" i="22"/>
  <c r="B56" i="22"/>
  <c r="O65" i="21"/>
  <c r="D66" i="21"/>
  <c r="B57" i="20"/>
  <c r="C58" i="20"/>
  <c r="D59" i="19"/>
  <c r="O59" i="19" s="1"/>
  <c r="O58" i="19"/>
  <c r="D62" i="19"/>
  <c r="B56" i="19"/>
  <c r="C57" i="19"/>
  <c r="O57" i="18"/>
  <c r="D58" i="18"/>
  <c r="C57" i="18"/>
  <c r="B56" i="18"/>
  <c r="D63" i="25" l="1"/>
  <c r="O62" i="25"/>
  <c r="C58" i="26"/>
  <c r="B57" i="26"/>
  <c r="C58" i="23"/>
  <c r="B57" i="23"/>
  <c r="B62" i="24"/>
  <c r="C63" i="24"/>
  <c r="B58" i="25"/>
  <c r="D35" i="25" s="1"/>
  <c r="C62" i="25"/>
  <c r="D59" i="26"/>
  <c r="O59" i="26" s="1"/>
  <c r="O58" i="26"/>
  <c r="D62" i="26"/>
  <c r="E35" i="24"/>
  <c r="H35" i="24" s="1"/>
  <c r="G35" i="24"/>
  <c r="F35" i="24"/>
  <c r="I35" i="24"/>
  <c r="O58" i="23"/>
  <c r="D59" i="23"/>
  <c r="O59" i="23" s="1"/>
  <c r="D62" i="23"/>
  <c r="D64" i="24"/>
  <c r="O63" i="24"/>
  <c r="B58" i="20"/>
  <c r="D35" i="20" s="1"/>
  <c r="C62" i="20"/>
  <c r="B57" i="22"/>
  <c r="C58" i="22"/>
  <c r="D59" i="22"/>
  <c r="O59" i="22" s="1"/>
  <c r="D62" i="22"/>
  <c r="O58" i="22"/>
  <c r="D63" i="20"/>
  <c r="O62" i="20"/>
  <c r="D67" i="21"/>
  <c r="O66" i="21"/>
  <c r="B58" i="21"/>
  <c r="D35" i="21" s="1"/>
  <c r="C62" i="21"/>
  <c r="D63" i="19"/>
  <c r="O62" i="19"/>
  <c r="C58" i="19"/>
  <c r="B57" i="19"/>
  <c r="D59" i="18"/>
  <c r="O59" i="18" s="1"/>
  <c r="D62" i="18"/>
  <c r="O58" i="18"/>
  <c r="B57" i="18"/>
  <c r="C58" i="18"/>
  <c r="O62" i="23" l="1"/>
  <c r="D63" i="23"/>
  <c r="C62" i="23"/>
  <c r="B58" i="23"/>
  <c r="D35" i="23" s="1"/>
  <c r="C63" i="25"/>
  <c r="B62" i="25"/>
  <c r="L35" i="24"/>
  <c r="K35" i="24"/>
  <c r="J35" i="24"/>
  <c r="D63" i="26"/>
  <c r="O62" i="26"/>
  <c r="F35" i="25"/>
  <c r="E35" i="25"/>
  <c r="G35" i="25"/>
  <c r="I35" i="25"/>
  <c r="O64" i="24"/>
  <c r="D65" i="24"/>
  <c r="C64" i="24"/>
  <c r="B63" i="24"/>
  <c r="B58" i="26"/>
  <c r="D35" i="26" s="1"/>
  <c r="C62" i="26"/>
  <c r="D64" i="25"/>
  <c r="O63" i="25"/>
  <c r="C63" i="21"/>
  <c r="B62" i="21"/>
  <c r="O67" i="21"/>
  <c r="D68" i="21"/>
  <c r="F35" i="21"/>
  <c r="E35" i="21"/>
  <c r="G35" i="21"/>
  <c r="I35" i="21"/>
  <c r="O63" i="20"/>
  <c r="D64" i="20"/>
  <c r="D63" i="22"/>
  <c r="O62" i="22"/>
  <c r="B58" i="22"/>
  <c r="D35" i="22" s="1"/>
  <c r="C62" i="22"/>
  <c r="B62" i="20"/>
  <c r="C63" i="20"/>
  <c r="I35" i="20"/>
  <c r="E35" i="20"/>
  <c r="F35" i="20"/>
  <c r="G35" i="20"/>
  <c r="C62" i="19"/>
  <c r="B58" i="19"/>
  <c r="D35" i="19" s="1"/>
  <c r="D64" i="19"/>
  <c r="O63" i="19"/>
  <c r="C62" i="18"/>
  <c r="B58" i="18"/>
  <c r="D35" i="18" s="1"/>
  <c r="D63" i="18"/>
  <c r="O62" i="18"/>
  <c r="O64" i="25" l="1"/>
  <c r="D65" i="25"/>
  <c r="G35" i="26"/>
  <c r="F35" i="26"/>
  <c r="E35" i="26"/>
  <c r="H35" i="26" s="1"/>
  <c r="I35" i="26"/>
  <c r="I35" i="23"/>
  <c r="E35" i="23"/>
  <c r="G35" i="23"/>
  <c r="F35" i="23"/>
  <c r="D64" i="26"/>
  <c r="O63" i="26"/>
  <c r="M35" i="24"/>
  <c r="D66" i="24"/>
  <c r="O65" i="24"/>
  <c r="C64" i="25"/>
  <c r="B63" i="25"/>
  <c r="O63" i="23"/>
  <c r="D64" i="23"/>
  <c r="H35" i="25"/>
  <c r="B62" i="26"/>
  <c r="C63" i="26"/>
  <c r="B64" i="24"/>
  <c r="C65" i="24"/>
  <c r="C63" i="23"/>
  <c r="B62" i="23"/>
  <c r="K35" i="25"/>
  <c r="J35" i="25"/>
  <c r="M35" i="25" s="1"/>
  <c r="L35" i="25"/>
  <c r="O64" i="20"/>
  <c r="D65" i="20"/>
  <c r="K35" i="21"/>
  <c r="J35" i="21"/>
  <c r="M35" i="21" s="1"/>
  <c r="L35" i="21"/>
  <c r="O63" i="22"/>
  <c r="D64" i="22"/>
  <c r="G35" i="22"/>
  <c r="F35" i="22"/>
  <c r="E35" i="22"/>
  <c r="I35" i="22"/>
  <c r="H35" i="20"/>
  <c r="L35" i="20"/>
  <c r="K35" i="20"/>
  <c r="J35" i="20"/>
  <c r="M35" i="20" s="1"/>
  <c r="H35" i="21"/>
  <c r="B63" i="20"/>
  <c r="C64" i="20"/>
  <c r="D69" i="21"/>
  <c r="O68" i="21"/>
  <c r="B62" i="22"/>
  <c r="C63" i="22"/>
  <c r="B63" i="21"/>
  <c r="C64" i="21"/>
  <c r="G35" i="19"/>
  <c r="F35" i="19"/>
  <c r="E35" i="19"/>
  <c r="I35" i="19"/>
  <c r="D65" i="19"/>
  <c r="O64" i="19"/>
  <c r="C63" i="19"/>
  <c r="B62" i="19"/>
  <c r="D64" i="18"/>
  <c r="O63" i="18"/>
  <c r="G35" i="18"/>
  <c r="F35" i="18"/>
  <c r="E35" i="18"/>
  <c r="I35" i="18"/>
  <c r="C63" i="18"/>
  <c r="B62" i="18"/>
  <c r="D65" i="23" l="1"/>
  <c r="O64" i="23"/>
  <c r="B64" i="25"/>
  <c r="C65" i="25"/>
  <c r="D65" i="26"/>
  <c r="O64" i="26"/>
  <c r="H35" i="23"/>
  <c r="O65" i="25"/>
  <c r="D66" i="25"/>
  <c r="J35" i="23"/>
  <c r="K35" i="23"/>
  <c r="L35" i="23"/>
  <c r="O66" i="24"/>
  <c r="D67" i="24"/>
  <c r="J35" i="26"/>
  <c r="L35" i="26"/>
  <c r="K35" i="26"/>
  <c r="B63" i="23"/>
  <c r="C64" i="23"/>
  <c r="C66" i="24"/>
  <c r="B65" i="24"/>
  <c r="B63" i="26"/>
  <c r="C64" i="26"/>
  <c r="H35" i="22"/>
  <c r="C65" i="21"/>
  <c r="B64" i="21"/>
  <c r="B64" i="20"/>
  <c r="C65" i="20"/>
  <c r="D65" i="22"/>
  <c r="O64" i="22"/>
  <c r="D70" i="21"/>
  <c r="O69" i="21"/>
  <c r="D66" i="20"/>
  <c r="O65" i="20"/>
  <c r="K35" i="22"/>
  <c r="L35" i="22"/>
  <c r="J35" i="22"/>
  <c r="B63" i="22"/>
  <c r="C64" i="22"/>
  <c r="L35" i="19"/>
  <c r="K35" i="19"/>
  <c r="J35" i="19"/>
  <c r="H35" i="19"/>
  <c r="O65" i="19"/>
  <c r="D66" i="19"/>
  <c r="B63" i="19"/>
  <c r="C64" i="19"/>
  <c r="B63" i="18"/>
  <c r="C64" i="18"/>
  <c r="K35" i="18"/>
  <c r="L35" i="18"/>
  <c r="J35" i="18"/>
  <c r="M35" i="18" s="1"/>
  <c r="H35" i="18"/>
  <c r="D65" i="18"/>
  <c r="O64" i="18"/>
  <c r="B64" i="26" l="1"/>
  <c r="C65" i="26"/>
  <c r="C65" i="23"/>
  <c r="B64" i="23"/>
  <c r="M35" i="23"/>
  <c r="O65" i="26"/>
  <c r="D66" i="26"/>
  <c r="M35" i="26"/>
  <c r="C67" i="24"/>
  <c r="B66" i="24"/>
  <c r="B65" i="25"/>
  <c r="C66" i="25"/>
  <c r="D68" i="24"/>
  <c r="O67" i="24"/>
  <c r="D67" i="25"/>
  <c r="O66" i="25"/>
  <c r="D66" i="23"/>
  <c r="O65" i="23"/>
  <c r="O65" i="22"/>
  <c r="D66" i="22"/>
  <c r="O66" i="20"/>
  <c r="D67" i="20"/>
  <c r="D71" i="21"/>
  <c r="O70" i="21"/>
  <c r="C66" i="20"/>
  <c r="B65" i="20"/>
  <c r="B65" i="21"/>
  <c r="C66" i="21"/>
  <c r="C65" i="22"/>
  <c r="B64" i="22"/>
  <c r="M35" i="22"/>
  <c r="C65" i="19"/>
  <c r="B64" i="19"/>
  <c r="D67" i="19"/>
  <c r="O66" i="19"/>
  <c r="M35" i="19"/>
  <c r="O65" i="18"/>
  <c r="D66" i="18"/>
  <c r="C65" i="18"/>
  <c r="B64" i="18"/>
  <c r="B66" i="25" l="1"/>
  <c r="C67" i="25"/>
  <c r="B67" i="24"/>
  <c r="C68" i="24"/>
  <c r="O66" i="26"/>
  <c r="D67" i="26"/>
  <c r="B65" i="26"/>
  <c r="C66" i="26"/>
  <c r="D69" i="24"/>
  <c r="O68" i="24"/>
  <c r="B65" i="23"/>
  <c r="C66" i="23"/>
  <c r="D67" i="23"/>
  <c r="O66" i="23"/>
  <c r="O67" i="25"/>
  <c r="D68" i="25"/>
  <c r="B66" i="21"/>
  <c r="C67" i="21"/>
  <c r="B66" i="20"/>
  <c r="C67" i="20"/>
  <c r="D67" i="22"/>
  <c r="O66" i="22"/>
  <c r="B65" i="22"/>
  <c r="C66" i="22"/>
  <c r="D68" i="20"/>
  <c r="O67" i="20"/>
  <c r="D72" i="21"/>
  <c r="O71" i="21"/>
  <c r="O67" i="19"/>
  <c r="D68" i="19"/>
  <c r="B65" i="19"/>
  <c r="C66" i="19"/>
  <c r="B65" i="18"/>
  <c r="C66" i="18"/>
  <c r="D67" i="18"/>
  <c r="O66" i="18"/>
  <c r="O69" i="24" l="1"/>
  <c r="D70" i="24"/>
  <c r="C67" i="23"/>
  <c r="B66" i="23"/>
  <c r="C67" i="26"/>
  <c r="B66" i="26"/>
  <c r="C69" i="24"/>
  <c r="B68" i="24"/>
  <c r="B67" i="25"/>
  <c r="C68" i="25"/>
  <c r="D68" i="23"/>
  <c r="O67" i="23"/>
  <c r="D68" i="26"/>
  <c r="O67" i="26"/>
  <c r="D69" i="25"/>
  <c r="O68" i="25"/>
  <c r="B66" i="22"/>
  <c r="C67" i="22"/>
  <c r="B67" i="21"/>
  <c r="C68" i="21"/>
  <c r="D73" i="21"/>
  <c r="O72" i="21"/>
  <c r="D69" i="20"/>
  <c r="O68" i="20"/>
  <c r="D68" i="22"/>
  <c r="O67" i="22"/>
  <c r="C68" i="20"/>
  <c r="B67" i="20"/>
  <c r="D69" i="19"/>
  <c r="O68" i="19"/>
  <c r="C67" i="19"/>
  <c r="B66" i="19"/>
  <c r="D68" i="18"/>
  <c r="O67" i="18"/>
  <c r="B66" i="18"/>
  <c r="C67" i="18"/>
  <c r="D70" i="25" l="1"/>
  <c r="O69" i="25"/>
  <c r="B68" i="25"/>
  <c r="C69" i="25"/>
  <c r="D71" i="24"/>
  <c r="O70" i="24"/>
  <c r="D69" i="26"/>
  <c r="O68" i="26"/>
  <c r="O68" i="23"/>
  <c r="D69" i="23"/>
  <c r="B69" i="24"/>
  <c r="C70" i="24"/>
  <c r="C68" i="26"/>
  <c r="B67" i="26"/>
  <c r="B67" i="23"/>
  <c r="C68" i="23"/>
  <c r="O69" i="20"/>
  <c r="D70" i="20"/>
  <c r="C69" i="20"/>
  <c r="B68" i="20"/>
  <c r="D74" i="21"/>
  <c r="O74" i="21" s="1"/>
  <c r="D77" i="21"/>
  <c r="O73" i="21"/>
  <c r="C68" i="22"/>
  <c r="B67" i="22"/>
  <c r="D69" i="22"/>
  <c r="O68" i="22"/>
  <c r="B68" i="21"/>
  <c r="C69" i="21"/>
  <c r="D70" i="19"/>
  <c r="O69" i="19"/>
  <c r="C68" i="19"/>
  <c r="B67" i="19"/>
  <c r="C68" i="18"/>
  <c r="B67" i="18"/>
  <c r="O68" i="18"/>
  <c r="D69" i="18"/>
  <c r="C71" i="24" l="1"/>
  <c r="B70" i="24"/>
  <c r="C69" i="23"/>
  <c r="B68" i="23"/>
  <c r="B68" i="26"/>
  <c r="C69" i="26"/>
  <c r="O69" i="23"/>
  <c r="D70" i="23"/>
  <c r="D70" i="26"/>
  <c r="O69" i="26"/>
  <c r="O71" i="24"/>
  <c r="D72" i="24"/>
  <c r="C70" i="25"/>
  <c r="B69" i="25"/>
  <c r="D71" i="25"/>
  <c r="O70" i="25"/>
  <c r="D70" i="22"/>
  <c r="O69" i="22"/>
  <c r="B68" i="22"/>
  <c r="C69" i="22"/>
  <c r="O70" i="20"/>
  <c r="D71" i="20"/>
  <c r="C70" i="21"/>
  <c r="B69" i="21"/>
  <c r="O77" i="21"/>
  <c r="D78" i="21"/>
  <c r="B69" i="20"/>
  <c r="C70" i="20"/>
  <c r="B68" i="19"/>
  <c r="C69" i="19"/>
  <c r="O70" i="19"/>
  <c r="D71" i="19"/>
  <c r="D70" i="18"/>
  <c r="O69" i="18"/>
  <c r="B68" i="18"/>
  <c r="C69" i="18"/>
  <c r="B70" i="25" l="1"/>
  <c r="C71" i="25"/>
  <c r="D71" i="26"/>
  <c r="O70" i="26"/>
  <c r="C70" i="26"/>
  <c r="B69" i="26"/>
  <c r="B69" i="23"/>
  <c r="C70" i="23"/>
  <c r="D72" i="25"/>
  <c r="O71" i="25"/>
  <c r="O72" i="24"/>
  <c r="D73" i="24"/>
  <c r="D71" i="23"/>
  <c r="O70" i="23"/>
  <c r="B71" i="24"/>
  <c r="C72" i="24"/>
  <c r="C71" i="20"/>
  <c r="B70" i="20"/>
  <c r="B70" i="21"/>
  <c r="C71" i="21"/>
  <c r="O71" i="20"/>
  <c r="D72" i="20"/>
  <c r="D79" i="21"/>
  <c r="O78" i="21"/>
  <c r="C70" i="22"/>
  <c r="B69" i="22"/>
  <c r="D71" i="22"/>
  <c r="O70" i="22"/>
  <c r="C70" i="19"/>
  <c r="B69" i="19"/>
  <c r="D72" i="19"/>
  <c r="O71" i="19"/>
  <c r="C70" i="18"/>
  <c r="B69" i="18"/>
  <c r="D71" i="18"/>
  <c r="O70" i="18"/>
  <c r="B72" i="24" l="1"/>
  <c r="C73" i="24"/>
  <c r="D74" i="24"/>
  <c r="O74" i="24" s="1"/>
  <c r="O73" i="24"/>
  <c r="D77" i="24"/>
  <c r="C71" i="23"/>
  <c r="B70" i="23"/>
  <c r="O71" i="23"/>
  <c r="D72" i="23"/>
  <c r="O72" i="25"/>
  <c r="D73" i="25"/>
  <c r="B70" i="26"/>
  <c r="C71" i="26"/>
  <c r="D72" i="26"/>
  <c r="O71" i="26"/>
  <c r="B71" i="25"/>
  <c r="C72" i="25"/>
  <c r="C71" i="22"/>
  <c r="B70" i="22"/>
  <c r="D80" i="21"/>
  <c r="O79" i="21"/>
  <c r="C72" i="21"/>
  <c r="B71" i="21"/>
  <c r="D72" i="22"/>
  <c r="O71" i="22"/>
  <c r="O72" i="20"/>
  <c r="D73" i="20"/>
  <c r="C72" i="20"/>
  <c r="B71" i="20"/>
  <c r="O72" i="19"/>
  <c r="D73" i="19"/>
  <c r="B70" i="19"/>
  <c r="C71" i="19"/>
  <c r="D72" i="18"/>
  <c r="O71" i="18"/>
  <c r="C71" i="18"/>
  <c r="B70" i="18"/>
  <c r="C72" i="26" l="1"/>
  <c r="B71" i="26"/>
  <c r="D78" i="24"/>
  <c r="O77" i="24"/>
  <c r="C77" i="24"/>
  <c r="B73" i="24"/>
  <c r="D36" i="24" s="1"/>
  <c r="O72" i="26"/>
  <c r="D73" i="26"/>
  <c r="D77" i="25"/>
  <c r="O73" i="25"/>
  <c r="D74" i="25"/>
  <c r="O74" i="25" s="1"/>
  <c r="D73" i="23"/>
  <c r="O72" i="23"/>
  <c r="C72" i="23"/>
  <c r="B71" i="23"/>
  <c r="C73" i="25"/>
  <c r="B72" i="25"/>
  <c r="O72" i="22"/>
  <c r="D73" i="22"/>
  <c r="C73" i="20"/>
  <c r="B72" i="20"/>
  <c r="D81" i="21"/>
  <c r="O80" i="21"/>
  <c r="D77" i="20"/>
  <c r="D74" i="20"/>
  <c r="O74" i="20" s="1"/>
  <c r="O73" i="20"/>
  <c r="B72" i="21"/>
  <c r="C73" i="21"/>
  <c r="C72" i="22"/>
  <c r="B71" i="22"/>
  <c r="C72" i="19"/>
  <c r="B71" i="19"/>
  <c r="D74" i="19"/>
  <c r="O74" i="19" s="1"/>
  <c r="O73" i="19"/>
  <c r="D77" i="19"/>
  <c r="C72" i="18"/>
  <c r="B71" i="18"/>
  <c r="O72" i="18"/>
  <c r="D73" i="18"/>
  <c r="B72" i="23" l="1"/>
  <c r="C73" i="23"/>
  <c r="B73" i="25"/>
  <c r="D36" i="25" s="1"/>
  <c r="C77" i="25"/>
  <c r="D74" i="23"/>
  <c r="O74" i="23" s="1"/>
  <c r="O73" i="23"/>
  <c r="D77" i="23"/>
  <c r="D77" i="26"/>
  <c r="D74" i="26"/>
  <c r="O74" i="26" s="1"/>
  <c r="O73" i="26"/>
  <c r="C78" i="24"/>
  <c r="B77" i="24"/>
  <c r="D78" i="25"/>
  <c r="O77" i="25"/>
  <c r="E36" i="24"/>
  <c r="H36" i="24" s="1"/>
  <c r="I36" i="24"/>
  <c r="G36" i="24"/>
  <c r="F36" i="24"/>
  <c r="D79" i="24"/>
  <c r="O78" i="24"/>
  <c r="C73" i="26"/>
  <c r="B72" i="26"/>
  <c r="C77" i="21"/>
  <c r="B73" i="21"/>
  <c r="D36" i="21" s="1"/>
  <c r="B73" i="20"/>
  <c r="D36" i="20" s="1"/>
  <c r="C77" i="20"/>
  <c r="O77" i="20"/>
  <c r="D78" i="20"/>
  <c r="D82" i="21"/>
  <c r="O81" i="21"/>
  <c r="D77" i="22"/>
  <c r="O73" i="22"/>
  <c r="D74" i="22"/>
  <c r="O74" i="22" s="1"/>
  <c r="C73" i="22"/>
  <c r="B72" i="22"/>
  <c r="O77" i="19"/>
  <c r="D78" i="19"/>
  <c r="B72" i="19"/>
  <c r="C73" i="19"/>
  <c r="D74" i="18"/>
  <c r="O74" i="18" s="1"/>
  <c r="D77" i="18"/>
  <c r="O73" i="18"/>
  <c r="B72" i="18"/>
  <c r="C73" i="18"/>
  <c r="C77" i="26" l="1"/>
  <c r="B73" i="26"/>
  <c r="D36" i="26" s="1"/>
  <c r="D78" i="23"/>
  <c r="O77" i="23"/>
  <c r="B77" i="25"/>
  <c r="C78" i="25"/>
  <c r="L36" i="24"/>
  <c r="K36" i="24"/>
  <c r="J36" i="24"/>
  <c r="M36" i="24" s="1"/>
  <c r="D78" i="26"/>
  <c r="O77" i="26"/>
  <c r="C77" i="23"/>
  <c r="B73" i="23"/>
  <c r="D36" i="23" s="1"/>
  <c r="D79" i="25"/>
  <c r="O78" i="25"/>
  <c r="C79" i="24"/>
  <c r="B78" i="24"/>
  <c r="D80" i="24"/>
  <c r="O79" i="24"/>
  <c r="I36" i="25"/>
  <c r="E36" i="25"/>
  <c r="G36" i="25"/>
  <c r="F36" i="25"/>
  <c r="D78" i="22"/>
  <c r="O77" i="22"/>
  <c r="G36" i="20"/>
  <c r="F36" i="20"/>
  <c r="E36" i="20"/>
  <c r="H36" i="20" s="1"/>
  <c r="I36" i="20"/>
  <c r="D83" i="21"/>
  <c r="O82" i="21"/>
  <c r="I36" i="21"/>
  <c r="G36" i="21"/>
  <c r="F36" i="21"/>
  <c r="E36" i="21"/>
  <c r="C77" i="22"/>
  <c r="B73" i="22"/>
  <c r="D36" i="22" s="1"/>
  <c r="O78" i="20"/>
  <c r="D79" i="20"/>
  <c r="B77" i="20"/>
  <c r="C78" i="20"/>
  <c r="B77" i="21"/>
  <c r="C78" i="21"/>
  <c r="C77" i="19"/>
  <c r="B73" i="19"/>
  <c r="D36" i="19" s="1"/>
  <c r="D79" i="19"/>
  <c r="O78" i="19"/>
  <c r="O77" i="18"/>
  <c r="D78" i="18"/>
  <c r="C77" i="18"/>
  <c r="B73" i="18"/>
  <c r="D36" i="18" s="1"/>
  <c r="D80" i="25" l="1"/>
  <c r="O79" i="25"/>
  <c r="H36" i="25"/>
  <c r="K36" i="25"/>
  <c r="J36" i="25"/>
  <c r="M36" i="25" s="1"/>
  <c r="L36" i="25"/>
  <c r="F36" i="23"/>
  <c r="E36" i="23"/>
  <c r="I36" i="23"/>
  <c r="G36" i="23"/>
  <c r="C78" i="23"/>
  <c r="B77" i="23"/>
  <c r="D79" i="26"/>
  <c r="O78" i="26"/>
  <c r="O80" i="24"/>
  <c r="D81" i="24"/>
  <c r="C79" i="25"/>
  <c r="B78" i="25"/>
  <c r="D79" i="23"/>
  <c r="O78" i="23"/>
  <c r="G36" i="26"/>
  <c r="F36" i="26"/>
  <c r="I36" i="26"/>
  <c r="E36" i="26"/>
  <c r="H36" i="26" s="1"/>
  <c r="B77" i="26"/>
  <c r="C78" i="26"/>
  <c r="B79" i="24"/>
  <c r="C80" i="24"/>
  <c r="C79" i="21"/>
  <c r="B78" i="21"/>
  <c r="K36" i="21"/>
  <c r="L36" i="21"/>
  <c r="J36" i="21"/>
  <c r="M36" i="21" s="1"/>
  <c r="O83" i="21"/>
  <c r="D84" i="21"/>
  <c r="O79" i="20"/>
  <c r="D80" i="20"/>
  <c r="B77" i="22"/>
  <c r="C78" i="22"/>
  <c r="C79" i="20"/>
  <c r="B78" i="20"/>
  <c r="I36" i="22"/>
  <c r="G36" i="22"/>
  <c r="F36" i="22"/>
  <c r="E36" i="22"/>
  <c r="H36" i="22" s="1"/>
  <c r="L36" i="20"/>
  <c r="K36" i="20"/>
  <c r="J36" i="20"/>
  <c r="H36" i="21"/>
  <c r="D79" i="22"/>
  <c r="O78" i="22"/>
  <c r="I36" i="19"/>
  <c r="G36" i="19"/>
  <c r="F36" i="19"/>
  <c r="E36" i="19"/>
  <c r="D80" i="19"/>
  <c r="O79" i="19"/>
  <c r="B77" i="19"/>
  <c r="C78" i="19"/>
  <c r="B77" i="18"/>
  <c r="C78" i="18"/>
  <c r="G36" i="18"/>
  <c r="I36" i="18"/>
  <c r="F36" i="18"/>
  <c r="E36" i="18"/>
  <c r="H36" i="18" s="1"/>
  <c r="D79" i="18"/>
  <c r="O78" i="18"/>
  <c r="J36" i="23" l="1"/>
  <c r="L36" i="23"/>
  <c r="K36" i="23"/>
  <c r="C81" i="24"/>
  <c r="B80" i="24"/>
  <c r="D80" i="23"/>
  <c r="O79" i="23"/>
  <c r="H36" i="23"/>
  <c r="O81" i="24"/>
  <c r="D82" i="24"/>
  <c r="L36" i="26"/>
  <c r="K36" i="26"/>
  <c r="J36" i="26"/>
  <c r="C79" i="26"/>
  <c r="B78" i="26"/>
  <c r="D80" i="26"/>
  <c r="O79" i="26"/>
  <c r="D81" i="25"/>
  <c r="O80" i="25"/>
  <c r="B79" i="25"/>
  <c r="C80" i="25"/>
  <c r="B78" i="23"/>
  <c r="C79" i="23"/>
  <c r="C80" i="20"/>
  <c r="B79" i="20"/>
  <c r="D81" i="20"/>
  <c r="O80" i="20"/>
  <c r="L36" i="22"/>
  <c r="K36" i="22"/>
  <c r="J36" i="22"/>
  <c r="O79" i="22"/>
  <c r="D80" i="22"/>
  <c r="M36" i="20"/>
  <c r="O84" i="21"/>
  <c r="D85" i="21"/>
  <c r="C79" i="22"/>
  <c r="B78" i="22"/>
  <c r="B79" i="21"/>
  <c r="C80" i="21"/>
  <c r="D81" i="19"/>
  <c r="O80" i="19"/>
  <c r="H36" i="19"/>
  <c r="C79" i="19"/>
  <c r="B78" i="19"/>
  <c r="L36" i="19"/>
  <c r="K36" i="19"/>
  <c r="J36" i="19"/>
  <c r="D80" i="18"/>
  <c r="O79" i="18"/>
  <c r="L36" i="18"/>
  <c r="K36" i="18"/>
  <c r="J36" i="18"/>
  <c r="C79" i="18"/>
  <c r="B78" i="18"/>
  <c r="M36" i="26" l="1"/>
  <c r="B79" i="23"/>
  <c r="C80" i="23"/>
  <c r="B80" i="25"/>
  <c r="C81" i="25"/>
  <c r="B81" i="24"/>
  <c r="C82" i="24"/>
  <c r="D82" i="25"/>
  <c r="O81" i="25"/>
  <c r="M36" i="23"/>
  <c r="O80" i="26"/>
  <c r="D81" i="26"/>
  <c r="B79" i="26"/>
  <c r="C80" i="26"/>
  <c r="D83" i="24"/>
  <c r="O82" i="24"/>
  <c r="O80" i="23"/>
  <c r="D81" i="23"/>
  <c r="B79" i="22"/>
  <c r="C80" i="22"/>
  <c r="O80" i="22"/>
  <c r="D81" i="22"/>
  <c r="O81" i="20"/>
  <c r="D82" i="20"/>
  <c r="D86" i="21"/>
  <c r="O85" i="21"/>
  <c r="B80" i="21"/>
  <c r="C81" i="21"/>
  <c r="B80" i="20"/>
  <c r="C81" i="20"/>
  <c r="M36" i="22"/>
  <c r="M36" i="19"/>
  <c r="B79" i="19"/>
  <c r="C80" i="19"/>
  <c r="O81" i="19"/>
  <c r="D82" i="19"/>
  <c r="B79" i="18"/>
  <c r="C80" i="18"/>
  <c r="M36" i="18"/>
  <c r="O80" i="18"/>
  <c r="D81" i="18"/>
  <c r="O81" i="26" l="1"/>
  <c r="D82" i="26"/>
  <c r="B81" i="25"/>
  <c r="C82" i="25"/>
  <c r="B80" i="23"/>
  <c r="C81" i="23"/>
  <c r="B82" i="24"/>
  <c r="C83" i="24"/>
  <c r="C81" i="26"/>
  <c r="B80" i="26"/>
  <c r="D83" i="25"/>
  <c r="O82" i="25"/>
  <c r="O81" i="23"/>
  <c r="D82" i="23"/>
  <c r="O83" i="24"/>
  <c r="D84" i="24"/>
  <c r="B81" i="21"/>
  <c r="C82" i="21"/>
  <c r="D87" i="21"/>
  <c r="O86" i="21"/>
  <c r="C81" i="22"/>
  <c r="B80" i="22"/>
  <c r="O81" i="22"/>
  <c r="D82" i="22"/>
  <c r="C82" i="20"/>
  <c r="B81" i="20"/>
  <c r="D83" i="20"/>
  <c r="O82" i="20"/>
  <c r="D83" i="19"/>
  <c r="O82" i="19"/>
  <c r="C81" i="19"/>
  <c r="B80" i="19"/>
  <c r="C81" i="18"/>
  <c r="B80" i="18"/>
  <c r="O81" i="18"/>
  <c r="D82" i="18"/>
  <c r="C82" i="26" l="1"/>
  <c r="B81" i="26"/>
  <c r="B81" i="23"/>
  <c r="C82" i="23"/>
  <c r="B82" i="25"/>
  <c r="C83" i="25"/>
  <c r="D83" i="23"/>
  <c r="O82" i="23"/>
  <c r="B83" i="24"/>
  <c r="C84" i="24"/>
  <c r="O83" i="25"/>
  <c r="D84" i="25"/>
  <c r="D83" i="26"/>
  <c r="O82" i="26"/>
  <c r="D85" i="24"/>
  <c r="O84" i="24"/>
  <c r="D84" i="20"/>
  <c r="O83" i="20"/>
  <c r="D83" i="22"/>
  <c r="O82" i="22"/>
  <c r="C82" i="22"/>
  <c r="B81" i="22"/>
  <c r="B82" i="21"/>
  <c r="C83" i="21"/>
  <c r="B82" i="20"/>
  <c r="C83" i="20"/>
  <c r="D88" i="21"/>
  <c r="O87" i="21"/>
  <c r="B81" i="19"/>
  <c r="C82" i="19"/>
  <c r="O83" i="19"/>
  <c r="D84" i="19"/>
  <c r="D83" i="18"/>
  <c r="O82" i="18"/>
  <c r="B81" i="18"/>
  <c r="C82" i="18"/>
  <c r="D86" i="24" l="1"/>
  <c r="O85" i="24"/>
  <c r="C85" i="24"/>
  <c r="B84" i="24"/>
  <c r="B83" i="25"/>
  <c r="C84" i="25"/>
  <c r="O83" i="26"/>
  <c r="D84" i="26"/>
  <c r="D84" i="23"/>
  <c r="O83" i="23"/>
  <c r="C83" i="26"/>
  <c r="B82" i="26"/>
  <c r="D85" i="25"/>
  <c r="O84" i="25"/>
  <c r="C83" i="23"/>
  <c r="B82" i="23"/>
  <c r="B82" i="22"/>
  <c r="C83" i="22"/>
  <c r="C84" i="20"/>
  <c r="B83" i="20"/>
  <c r="D92" i="21"/>
  <c r="D89" i="21"/>
  <c r="O89" i="21" s="1"/>
  <c r="O88" i="21"/>
  <c r="B83" i="21"/>
  <c r="C84" i="21"/>
  <c r="O83" i="22"/>
  <c r="D84" i="22"/>
  <c r="D85" i="20"/>
  <c r="O84" i="20"/>
  <c r="D85" i="19"/>
  <c r="O84" i="19"/>
  <c r="C83" i="19"/>
  <c r="B82" i="19"/>
  <c r="B82" i="18"/>
  <c r="C83" i="18"/>
  <c r="O83" i="18"/>
  <c r="D84" i="18"/>
  <c r="C84" i="26" l="1"/>
  <c r="B83" i="26"/>
  <c r="B83" i="23"/>
  <c r="C84" i="23"/>
  <c r="D85" i="26"/>
  <c r="O84" i="26"/>
  <c r="C86" i="24"/>
  <c r="B85" i="24"/>
  <c r="D86" i="25"/>
  <c r="O85" i="25"/>
  <c r="D85" i="23"/>
  <c r="O84" i="23"/>
  <c r="C85" i="25"/>
  <c r="B84" i="25"/>
  <c r="O86" i="24"/>
  <c r="D87" i="24"/>
  <c r="D85" i="22"/>
  <c r="O84" i="22"/>
  <c r="C85" i="21"/>
  <c r="B84" i="21"/>
  <c r="B84" i="20"/>
  <c r="C85" i="20"/>
  <c r="D86" i="20"/>
  <c r="O85" i="20"/>
  <c r="O92" i="21"/>
  <c r="D93" i="21"/>
  <c r="C84" i="22"/>
  <c r="B83" i="22"/>
  <c r="B83" i="19"/>
  <c r="C84" i="19"/>
  <c r="D86" i="19"/>
  <c r="O85" i="19"/>
  <c r="B83" i="18"/>
  <c r="C84" i="18"/>
  <c r="D85" i="18"/>
  <c r="O84" i="18"/>
  <c r="D88" i="24" l="1"/>
  <c r="O87" i="24"/>
  <c r="D86" i="23"/>
  <c r="O85" i="23"/>
  <c r="O86" i="25"/>
  <c r="D87" i="25"/>
  <c r="D86" i="26"/>
  <c r="O85" i="26"/>
  <c r="C86" i="25"/>
  <c r="B85" i="25"/>
  <c r="C87" i="24"/>
  <c r="B86" i="24"/>
  <c r="B84" i="23"/>
  <c r="C85" i="23"/>
  <c r="B84" i="26"/>
  <c r="C85" i="26"/>
  <c r="O86" i="20"/>
  <c r="D87" i="20"/>
  <c r="B84" i="22"/>
  <c r="C85" i="22"/>
  <c r="C86" i="21"/>
  <c r="B85" i="21"/>
  <c r="D94" i="21"/>
  <c r="O93" i="21"/>
  <c r="C86" i="20"/>
  <c r="B85" i="20"/>
  <c r="D86" i="22"/>
  <c r="O85" i="22"/>
  <c r="O86" i="19"/>
  <c r="D87" i="19"/>
  <c r="B84" i="19"/>
  <c r="C85" i="19"/>
  <c r="B84" i="18"/>
  <c r="C85" i="18"/>
  <c r="D86" i="18"/>
  <c r="O85" i="18"/>
  <c r="B86" i="25" l="1"/>
  <c r="C87" i="25"/>
  <c r="D88" i="25"/>
  <c r="O87" i="25"/>
  <c r="C86" i="23"/>
  <c r="B85" i="23"/>
  <c r="C86" i="26"/>
  <c r="B85" i="26"/>
  <c r="B87" i="24"/>
  <c r="C88" i="24"/>
  <c r="D87" i="26"/>
  <c r="O86" i="26"/>
  <c r="O86" i="23"/>
  <c r="D87" i="23"/>
  <c r="D89" i="24"/>
  <c r="O89" i="24" s="1"/>
  <c r="O88" i="24"/>
  <c r="D92" i="24"/>
  <c r="B86" i="20"/>
  <c r="C87" i="20"/>
  <c r="D87" i="22"/>
  <c r="O86" i="22"/>
  <c r="B86" i="21"/>
  <c r="C87" i="21"/>
  <c r="D88" i="20"/>
  <c r="O87" i="20"/>
  <c r="D95" i="21"/>
  <c r="O94" i="21"/>
  <c r="C86" i="22"/>
  <c r="B85" i="22"/>
  <c r="C86" i="19"/>
  <c r="B85" i="19"/>
  <c r="D88" i="19"/>
  <c r="O87" i="19"/>
  <c r="C86" i="18"/>
  <c r="B85" i="18"/>
  <c r="D87" i="18"/>
  <c r="O86" i="18"/>
  <c r="C92" i="24" l="1"/>
  <c r="B88" i="24"/>
  <c r="D37" i="24" s="1"/>
  <c r="B86" i="26"/>
  <c r="C87" i="26"/>
  <c r="D92" i="25"/>
  <c r="D89" i="25"/>
  <c r="O89" i="25" s="1"/>
  <c r="O88" i="25"/>
  <c r="O87" i="23"/>
  <c r="D88" i="23"/>
  <c r="D88" i="26"/>
  <c r="O87" i="26"/>
  <c r="C87" i="23"/>
  <c r="B86" i="23"/>
  <c r="C88" i="25"/>
  <c r="B87" i="25"/>
  <c r="O92" i="24"/>
  <c r="D93" i="24"/>
  <c r="O95" i="21"/>
  <c r="D96" i="21"/>
  <c r="D88" i="22"/>
  <c r="O87" i="22"/>
  <c r="B86" i="22"/>
  <c r="C87" i="22"/>
  <c r="C88" i="21"/>
  <c r="B87" i="21"/>
  <c r="C88" i="20"/>
  <c r="B87" i="20"/>
  <c r="D89" i="20"/>
  <c r="O89" i="20" s="1"/>
  <c r="O88" i="20"/>
  <c r="D92" i="20"/>
  <c r="D92" i="19"/>
  <c r="O88" i="19"/>
  <c r="D89" i="19"/>
  <c r="O89" i="19" s="1"/>
  <c r="B86" i="19"/>
  <c r="C87" i="19"/>
  <c r="D88" i="18"/>
  <c r="O87" i="18"/>
  <c r="B86" i="18"/>
  <c r="C87" i="18"/>
  <c r="B87" i="23" l="1"/>
  <c r="C88" i="23"/>
  <c r="D92" i="23"/>
  <c r="O88" i="23"/>
  <c r="D89" i="23"/>
  <c r="O89" i="23" s="1"/>
  <c r="C88" i="26"/>
  <c r="B87" i="26"/>
  <c r="I37" i="24"/>
  <c r="G37" i="24"/>
  <c r="E37" i="24"/>
  <c r="F37" i="24"/>
  <c r="B88" i="25"/>
  <c r="D37" i="25" s="1"/>
  <c r="C92" i="25"/>
  <c r="D89" i="26"/>
  <c r="O89" i="26" s="1"/>
  <c r="D92" i="26"/>
  <c r="O88" i="26"/>
  <c r="O92" i="25"/>
  <c r="D93" i="25"/>
  <c r="D94" i="24"/>
  <c r="O93" i="24"/>
  <c r="B92" i="24"/>
  <c r="C93" i="24"/>
  <c r="D93" i="20"/>
  <c r="O92" i="20"/>
  <c r="C92" i="21"/>
  <c r="B88" i="21"/>
  <c r="D37" i="21" s="1"/>
  <c r="C88" i="22"/>
  <c r="B87" i="22"/>
  <c r="D92" i="22"/>
  <c r="O88" i="22"/>
  <c r="D89" i="22"/>
  <c r="O89" i="22" s="1"/>
  <c r="D97" i="21"/>
  <c r="O96" i="21"/>
  <c r="B88" i="20"/>
  <c r="D37" i="20" s="1"/>
  <c r="C92" i="20"/>
  <c r="C88" i="19"/>
  <c r="B87" i="19"/>
  <c r="O92" i="19"/>
  <c r="D93" i="19"/>
  <c r="C88" i="18"/>
  <c r="B87" i="18"/>
  <c r="D92" i="18"/>
  <c r="O88" i="18"/>
  <c r="D89" i="18"/>
  <c r="O89" i="18" s="1"/>
  <c r="C94" i="24" l="1"/>
  <c r="B93" i="24"/>
  <c r="H37" i="24"/>
  <c r="D95" i="24"/>
  <c r="O94" i="24"/>
  <c r="B88" i="26"/>
  <c r="D37" i="26" s="1"/>
  <c r="C92" i="26"/>
  <c r="D93" i="23"/>
  <c r="O92" i="23"/>
  <c r="J37" i="24"/>
  <c r="L37" i="24"/>
  <c r="K37" i="24"/>
  <c r="O92" i="26"/>
  <c r="D93" i="26"/>
  <c r="C93" i="25"/>
  <c r="B92" i="25"/>
  <c r="C92" i="23"/>
  <c r="B88" i="23"/>
  <c r="D37" i="23" s="1"/>
  <c r="D94" i="25"/>
  <c r="O93" i="25"/>
  <c r="I37" i="25"/>
  <c r="F37" i="25"/>
  <c r="G37" i="25"/>
  <c r="E37" i="25"/>
  <c r="O92" i="22"/>
  <c r="D93" i="22"/>
  <c r="C93" i="20"/>
  <c r="B92" i="20"/>
  <c r="C93" i="21"/>
  <c r="B92" i="21"/>
  <c r="I37" i="20"/>
  <c r="G37" i="20"/>
  <c r="F37" i="20"/>
  <c r="E37" i="20"/>
  <c r="I37" i="21"/>
  <c r="G37" i="21"/>
  <c r="E37" i="21"/>
  <c r="F37" i="21"/>
  <c r="D98" i="21"/>
  <c r="O97" i="21"/>
  <c r="B88" i="22"/>
  <c r="D37" i="22" s="1"/>
  <c r="C92" i="22"/>
  <c r="O93" i="20"/>
  <c r="D94" i="20"/>
  <c r="D94" i="19"/>
  <c r="O93" i="19"/>
  <c r="B88" i="19"/>
  <c r="D37" i="19" s="1"/>
  <c r="C92" i="19"/>
  <c r="O92" i="18"/>
  <c r="D93" i="18"/>
  <c r="B88" i="18"/>
  <c r="D37" i="18" s="1"/>
  <c r="C92" i="18"/>
  <c r="B93" i="25" l="1"/>
  <c r="C94" i="25"/>
  <c r="D94" i="26"/>
  <c r="O93" i="26"/>
  <c r="H37" i="25"/>
  <c r="L37" i="25"/>
  <c r="J37" i="25"/>
  <c r="K37" i="25"/>
  <c r="C93" i="26"/>
  <c r="B92" i="26"/>
  <c r="D95" i="25"/>
  <c r="O94" i="25"/>
  <c r="G37" i="23"/>
  <c r="I37" i="23"/>
  <c r="F37" i="23"/>
  <c r="E37" i="23"/>
  <c r="M37" i="24"/>
  <c r="D94" i="23"/>
  <c r="O93" i="23"/>
  <c r="G37" i="26"/>
  <c r="I37" i="26"/>
  <c r="F37" i="26"/>
  <c r="E37" i="26"/>
  <c r="D96" i="24"/>
  <c r="O95" i="24"/>
  <c r="B92" i="23"/>
  <c r="C93" i="23"/>
  <c r="B94" i="24"/>
  <c r="C95" i="24"/>
  <c r="B92" i="22"/>
  <c r="C93" i="22"/>
  <c r="L37" i="20"/>
  <c r="K37" i="20"/>
  <c r="J37" i="20"/>
  <c r="L37" i="21"/>
  <c r="K37" i="21"/>
  <c r="J37" i="21"/>
  <c r="M37" i="21" s="1"/>
  <c r="B93" i="20"/>
  <c r="C94" i="20"/>
  <c r="D95" i="20"/>
  <c r="O94" i="20"/>
  <c r="O98" i="21"/>
  <c r="D99" i="21"/>
  <c r="D94" i="22"/>
  <c r="O93" i="22"/>
  <c r="I37" i="22"/>
  <c r="E37" i="22"/>
  <c r="G37" i="22"/>
  <c r="F37" i="22"/>
  <c r="H37" i="20"/>
  <c r="C94" i="21"/>
  <c r="B93" i="21"/>
  <c r="H37" i="21"/>
  <c r="I37" i="19"/>
  <c r="F37" i="19"/>
  <c r="G37" i="19"/>
  <c r="E37" i="19"/>
  <c r="H37" i="19" s="1"/>
  <c r="B92" i="19"/>
  <c r="C93" i="19"/>
  <c r="D95" i="19"/>
  <c r="O94" i="19"/>
  <c r="G37" i="18"/>
  <c r="E37" i="18"/>
  <c r="F37" i="18"/>
  <c r="I37" i="18"/>
  <c r="D94" i="18"/>
  <c r="O93" i="18"/>
  <c r="B92" i="18"/>
  <c r="C93" i="18"/>
  <c r="K37" i="23" l="1"/>
  <c r="J37" i="23"/>
  <c r="M37" i="23" s="1"/>
  <c r="L37" i="23"/>
  <c r="H37" i="26"/>
  <c r="L37" i="26"/>
  <c r="J37" i="26"/>
  <c r="K37" i="26"/>
  <c r="B93" i="26"/>
  <c r="C94" i="26"/>
  <c r="O94" i="23"/>
  <c r="D95" i="23"/>
  <c r="D95" i="26"/>
  <c r="O94" i="26"/>
  <c r="C94" i="23"/>
  <c r="B93" i="23"/>
  <c r="O96" i="24"/>
  <c r="D97" i="24"/>
  <c r="C95" i="25"/>
  <c r="B94" i="25"/>
  <c r="D96" i="25"/>
  <c r="O95" i="25"/>
  <c r="B95" i="24"/>
  <c r="C96" i="24"/>
  <c r="M37" i="25"/>
  <c r="H37" i="23"/>
  <c r="B94" i="20"/>
  <c r="C95" i="20"/>
  <c r="D95" i="22"/>
  <c r="O94" i="22"/>
  <c r="C95" i="21"/>
  <c r="B94" i="21"/>
  <c r="H37" i="22"/>
  <c r="O99" i="21"/>
  <c r="D100" i="21"/>
  <c r="M37" i="20"/>
  <c r="K37" i="22"/>
  <c r="J37" i="22"/>
  <c r="L37" i="22"/>
  <c r="B93" i="22"/>
  <c r="C94" i="22"/>
  <c r="O95" i="20"/>
  <c r="D96" i="20"/>
  <c r="O95" i="19"/>
  <c r="D96" i="19"/>
  <c r="B93" i="19"/>
  <c r="C94" i="19"/>
  <c r="J37" i="19"/>
  <c r="L37" i="19"/>
  <c r="K37" i="19"/>
  <c r="B93" i="18"/>
  <c r="C94" i="18"/>
  <c r="L37" i="18"/>
  <c r="K37" i="18"/>
  <c r="J37" i="18"/>
  <c r="D95" i="18"/>
  <c r="O94" i="18"/>
  <c r="H37" i="18"/>
  <c r="M37" i="26" l="1"/>
  <c r="D97" i="25"/>
  <c r="O96" i="25"/>
  <c r="D96" i="26"/>
  <c r="O95" i="26"/>
  <c r="B96" i="24"/>
  <c r="C97" i="24"/>
  <c r="D98" i="24"/>
  <c r="O97" i="24"/>
  <c r="B94" i="23"/>
  <c r="C95" i="23"/>
  <c r="D96" i="23"/>
  <c r="O95" i="23"/>
  <c r="C95" i="26"/>
  <c r="B94" i="26"/>
  <c r="B95" i="25"/>
  <c r="C96" i="25"/>
  <c r="C96" i="20"/>
  <c r="B95" i="20"/>
  <c r="O100" i="21"/>
  <c r="D101" i="21"/>
  <c r="O95" i="22"/>
  <c r="D96" i="22"/>
  <c r="D97" i="20"/>
  <c r="O96" i="20"/>
  <c r="B95" i="21"/>
  <c r="C96" i="21"/>
  <c r="M37" i="22"/>
  <c r="C95" i="22"/>
  <c r="B94" i="22"/>
  <c r="D97" i="19"/>
  <c r="O96" i="19"/>
  <c r="M37" i="19"/>
  <c r="C95" i="19"/>
  <c r="B94" i="19"/>
  <c r="D96" i="18"/>
  <c r="O95" i="18"/>
  <c r="M37" i="18"/>
  <c r="C95" i="18"/>
  <c r="B94" i="18"/>
  <c r="O96" i="23" l="1"/>
  <c r="D97" i="23"/>
  <c r="D97" i="26"/>
  <c r="O96" i="26"/>
  <c r="O98" i="24"/>
  <c r="D99" i="24"/>
  <c r="B95" i="26"/>
  <c r="C96" i="26"/>
  <c r="C96" i="23"/>
  <c r="B95" i="23"/>
  <c r="C98" i="24"/>
  <c r="B97" i="24"/>
  <c r="C97" i="25"/>
  <c r="B96" i="25"/>
  <c r="O97" i="25"/>
  <c r="D98" i="25"/>
  <c r="B95" i="22"/>
  <c r="C96" i="22"/>
  <c r="D97" i="22"/>
  <c r="O96" i="22"/>
  <c r="C97" i="20"/>
  <c r="B96" i="20"/>
  <c r="O97" i="20"/>
  <c r="D98" i="20"/>
  <c r="C97" i="21"/>
  <c r="B96" i="21"/>
  <c r="O101" i="21"/>
  <c r="D102" i="21"/>
  <c r="B95" i="19"/>
  <c r="C96" i="19"/>
  <c r="O97" i="19"/>
  <c r="D98" i="19"/>
  <c r="B95" i="18"/>
  <c r="C96" i="18"/>
  <c r="D97" i="18"/>
  <c r="O96" i="18"/>
  <c r="B98" i="24" l="1"/>
  <c r="C99" i="24"/>
  <c r="C98" i="25"/>
  <c r="B97" i="25"/>
  <c r="C97" i="26"/>
  <c r="B96" i="26"/>
  <c r="O97" i="26"/>
  <c r="D98" i="26"/>
  <c r="O98" i="25"/>
  <c r="D99" i="25"/>
  <c r="C97" i="23"/>
  <c r="B96" i="23"/>
  <c r="D100" i="24"/>
  <c r="O99" i="24"/>
  <c r="D98" i="23"/>
  <c r="O97" i="23"/>
  <c r="D99" i="20"/>
  <c r="O98" i="20"/>
  <c r="C98" i="21"/>
  <c r="B97" i="21"/>
  <c r="C97" i="22"/>
  <c r="B96" i="22"/>
  <c r="D103" i="21"/>
  <c r="O102" i="21"/>
  <c r="B97" i="20"/>
  <c r="C98" i="20"/>
  <c r="D98" i="22"/>
  <c r="O97" i="22"/>
  <c r="D99" i="19"/>
  <c r="O98" i="19"/>
  <c r="C97" i="19"/>
  <c r="B96" i="19"/>
  <c r="D98" i="18"/>
  <c r="O97" i="18"/>
  <c r="C97" i="18"/>
  <c r="B96" i="18"/>
  <c r="O99" i="25" l="1"/>
  <c r="D100" i="25"/>
  <c r="B97" i="26"/>
  <c r="C98" i="26"/>
  <c r="O100" i="24"/>
  <c r="D101" i="24"/>
  <c r="C99" i="25"/>
  <c r="B98" i="25"/>
  <c r="B97" i="23"/>
  <c r="C98" i="23"/>
  <c r="D99" i="26"/>
  <c r="O98" i="26"/>
  <c r="C100" i="24"/>
  <c r="B99" i="24"/>
  <c r="D99" i="23"/>
  <c r="O98" i="23"/>
  <c r="D99" i="22"/>
  <c r="O98" i="22"/>
  <c r="B98" i="20"/>
  <c r="C99" i="20"/>
  <c r="D104" i="21"/>
  <c r="O104" i="21" s="1"/>
  <c r="O103" i="21"/>
  <c r="D107" i="21"/>
  <c r="B97" i="22"/>
  <c r="C98" i="22"/>
  <c r="C99" i="21"/>
  <c r="B98" i="21"/>
  <c r="D100" i="20"/>
  <c r="O99" i="20"/>
  <c r="B97" i="19"/>
  <c r="C98" i="19"/>
  <c r="O99" i="19"/>
  <c r="D100" i="19"/>
  <c r="B97" i="18"/>
  <c r="C98" i="18"/>
  <c r="D99" i="18"/>
  <c r="O98" i="18"/>
  <c r="O99" i="26" l="1"/>
  <c r="D100" i="26"/>
  <c r="O99" i="23"/>
  <c r="D100" i="23"/>
  <c r="C99" i="23"/>
  <c r="B98" i="23"/>
  <c r="O101" i="24"/>
  <c r="D102" i="24"/>
  <c r="C101" i="24"/>
  <c r="B100" i="24"/>
  <c r="B99" i="25"/>
  <c r="C100" i="25"/>
  <c r="C99" i="26"/>
  <c r="B98" i="26"/>
  <c r="D101" i="25"/>
  <c r="O100" i="25"/>
  <c r="B99" i="21"/>
  <c r="C100" i="21"/>
  <c r="C100" i="20"/>
  <c r="B99" i="20"/>
  <c r="C99" i="22"/>
  <c r="B98" i="22"/>
  <c r="D108" i="21"/>
  <c r="O107" i="21"/>
  <c r="O100" i="20"/>
  <c r="D101" i="20"/>
  <c r="O99" i="22"/>
  <c r="D100" i="22"/>
  <c r="C99" i="19"/>
  <c r="B98" i="19"/>
  <c r="D101" i="19"/>
  <c r="O100" i="19"/>
  <c r="O99" i="18"/>
  <c r="D100" i="18"/>
  <c r="C99" i="18"/>
  <c r="B98" i="18"/>
  <c r="C101" i="25" l="1"/>
  <c r="B100" i="25"/>
  <c r="C100" i="26"/>
  <c r="B99" i="26"/>
  <c r="O101" i="25"/>
  <c r="D102" i="25"/>
  <c r="B101" i="24"/>
  <c r="C102" i="24"/>
  <c r="D103" i="24"/>
  <c r="O102" i="24"/>
  <c r="B99" i="23"/>
  <c r="C100" i="23"/>
  <c r="D101" i="23"/>
  <c r="O100" i="23"/>
  <c r="O100" i="26"/>
  <c r="D101" i="26"/>
  <c r="O108" i="21"/>
  <c r="D109" i="21"/>
  <c r="B100" i="20"/>
  <c r="C101" i="20"/>
  <c r="O100" i="22"/>
  <c r="D101" i="22"/>
  <c r="C100" i="22"/>
  <c r="B99" i="22"/>
  <c r="C101" i="21"/>
  <c r="B100" i="21"/>
  <c r="D102" i="20"/>
  <c r="O101" i="20"/>
  <c r="O101" i="19"/>
  <c r="D102" i="19"/>
  <c r="B99" i="19"/>
  <c r="C100" i="19"/>
  <c r="C100" i="18"/>
  <c r="B99" i="18"/>
  <c r="D101" i="18"/>
  <c r="O100" i="18"/>
  <c r="D102" i="26" l="1"/>
  <c r="O101" i="26"/>
  <c r="D102" i="23"/>
  <c r="O101" i="23"/>
  <c r="C101" i="23"/>
  <c r="B100" i="23"/>
  <c r="B102" i="24"/>
  <c r="C103" i="24"/>
  <c r="D107" i="24"/>
  <c r="O103" i="24"/>
  <c r="D104" i="24"/>
  <c r="O104" i="24" s="1"/>
  <c r="D103" i="25"/>
  <c r="O102" i="25"/>
  <c r="B100" i="26"/>
  <c r="C101" i="26"/>
  <c r="C102" i="25"/>
  <c r="B101" i="25"/>
  <c r="B101" i="21"/>
  <c r="C102" i="21"/>
  <c r="D102" i="22"/>
  <c r="O101" i="22"/>
  <c r="O102" i="20"/>
  <c r="D103" i="20"/>
  <c r="C102" i="20"/>
  <c r="B101" i="20"/>
  <c r="O109" i="21"/>
  <c r="D110" i="21"/>
  <c r="B100" i="22"/>
  <c r="C101" i="22"/>
  <c r="C101" i="19"/>
  <c r="B100" i="19"/>
  <c r="D103" i="19"/>
  <c r="O102" i="19"/>
  <c r="D102" i="18"/>
  <c r="O101" i="18"/>
  <c r="B100" i="18"/>
  <c r="C101" i="18"/>
  <c r="B102" i="25" l="1"/>
  <c r="C103" i="25"/>
  <c r="O107" i="24"/>
  <c r="D108" i="24"/>
  <c r="D103" i="23"/>
  <c r="O102" i="23"/>
  <c r="C102" i="26"/>
  <c r="B101" i="26"/>
  <c r="D104" i="25"/>
  <c r="O104" i="25" s="1"/>
  <c r="O103" i="25"/>
  <c r="D107" i="25"/>
  <c r="B103" i="24"/>
  <c r="D38" i="24" s="1"/>
  <c r="C107" i="24"/>
  <c r="C102" i="23"/>
  <c r="B101" i="23"/>
  <c r="O102" i="26"/>
  <c r="D103" i="26"/>
  <c r="O110" i="21"/>
  <c r="D111" i="21"/>
  <c r="B102" i="20"/>
  <c r="C103" i="20"/>
  <c r="B102" i="21"/>
  <c r="C103" i="21"/>
  <c r="C102" i="22"/>
  <c r="B101" i="22"/>
  <c r="O103" i="20"/>
  <c r="D107" i="20"/>
  <c r="D104" i="20"/>
  <c r="O104" i="20" s="1"/>
  <c r="D103" i="22"/>
  <c r="O102" i="22"/>
  <c r="D104" i="19"/>
  <c r="O104" i="19" s="1"/>
  <c r="O103" i="19"/>
  <c r="D107" i="19"/>
  <c r="C102" i="19"/>
  <c r="B101" i="19"/>
  <c r="C102" i="18"/>
  <c r="B101" i="18"/>
  <c r="O102" i="18"/>
  <c r="D103" i="18"/>
  <c r="B102" i="23" l="1"/>
  <c r="C103" i="23"/>
  <c r="D108" i="25"/>
  <c r="O107" i="25"/>
  <c r="I38" i="24"/>
  <c r="G38" i="24"/>
  <c r="F38" i="24"/>
  <c r="E38" i="24"/>
  <c r="B102" i="26"/>
  <c r="C103" i="26"/>
  <c r="D107" i="23"/>
  <c r="O103" i="23"/>
  <c r="D104" i="23"/>
  <c r="O104" i="23" s="1"/>
  <c r="C107" i="25"/>
  <c r="B103" i="25"/>
  <c r="D38" i="25" s="1"/>
  <c r="B107" i="24"/>
  <c r="C108" i="24"/>
  <c r="D109" i="24"/>
  <c r="O108" i="24"/>
  <c r="O103" i="26"/>
  <c r="D107" i="26"/>
  <c r="D104" i="26"/>
  <c r="O104" i="26" s="1"/>
  <c r="B102" i="22"/>
  <c r="C103" i="22"/>
  <c r="O103" i="22"/>
  <c r="D107" i="22"/>
  <c r="D104" i="22"/>
  <c r="O104" i="22" s="1"/>
  <c r="B103" i="20"/>
  <c r="D38" i="20" s="1"/>
  <c r="C107" i="20"/>
  <c r="O111" i="21"/>
  <c r="D112" i="21"/>
  <c r="D108" i="20"/>
  <c r="O107" i="20"/>
  <c r="B103" i="21"/>
  <c r="D38" i="21" s="1"/>
  <c r="C107" i="21"/>
  <c r="B102" i="19"/>
  <c r="C103" i="19"/>
  <c r="D108" i="19"/>
  <c r="O107" i="19"/>
  <c r="O103" i="18"/>
  <c r="D104" i="18"/>
  <c r="O104" i="18" s="1"/>
  <c r="D107" i="18"/>
  <c r="B102" i="18"/>
  <c r="C103" i="18"/>
  <c r="O107" i="23" l="1"/>
  <c r="D108" i="23"/>
  <c r="K38" i="24"/>
  <c r="L38" i="24"/>
  <c r="J38" i="24"/>
  <c r="M38" i="24" s="1"/>
  <c r="D108" i="26"/>
  <c r="O107" i="26"/>
  <c r="H38" i="24"/>
  <c r="B108" i="24"/>
  <c r="C109" i="24"/>
  <c r="C108" i="25"/>
  <c r="B107" i="25"/>
  <c r="B103" i="23"/>
  <c r="D38" i="23" s="1"/>
  <c r="C107" i="23"/>
  <c r="B103" i="26"/>
  <c r="D38" i="26" s="1"/>
  <c r="C107" i="26"/>
  <c r="O109" i="24"/>
  <c r="D110" i="24"/>
  <c r="E38" i="25"/>
  <c r="G38" i="25"/>
  <c r="F38" i="25"/>
  <c r="I38" i="25"/>
  <c r="O108" i="25"/>
  <c r="D109" i="25"/>
  <c r="D109" i="20"/>
  <c r="O108" i="20"/>
  <c r="D113" i="21"/>
  <c r="O112" i="21"/>
  <c r="B107" i="20"/>
  <c r="C108" i="20"/>
  <c r="E38" i="21"/>
  <c r="H38" i="21" s="1"/>
  <c r="G38" i="21"/>
  <c r="I38" i="21"/>
  <c r="F38" i="21"/>
  <c r="I38" i="20"/>
  <c r="G38" i="20"/>
  <c r="F38" i="20"/>
  <c r="E38" i="20"/>
  <c r="B103" i="22"/>
  <c r="D38" i="22" s="1"/>
  <c r="C107" i="22"/>
  <c r="C108" i="21"/>
  <c r="B107" i="21"/>
  <c r="D108" i="22"/>
  <c r="O107" i="22"/>
  <c r="O108" i="19"/>
  <c r="D109" i="19"/>
  <c r="B103" i="19"/>
  <c r="D38" i="19" s="1"/>
  <c r="C107" i="19"/>
  <c r="D108" i="18"/>
  <c r="O107" i="18"/>
  <c r="B103" i="18"/>
  <c r="D38" i="18" s="1"/>
  <c r="C107" i="18"/>
  <c r="B107" i="23" l="1"/>
  <c r="C108" i="23"/>
  <c r="J38" i="25"/>
  <c r="L38" i="25"/>
  <c r="K38" i="25"/>
  <c r="I38" i="23"/>
  <c r="G38" i="23"/>
  <c r="E38" i="23"/>
  <c r="F38" i="23"/>
  <c r="C110" i="24"/>
  <c r="B109" i="24"/>
  <c r="O108" i="26"/>
  <c r="D109" i="26"/>
  <c r="F38" i="26"/>
  <c r="E38" i="26"/>
  <c r="H38" i="26" s="1"/>
  <c r="G38" i="26"/>
  <c r="I38" i="26"/>
  <c r="O109" i="25"/>
  <c r="D110" i="25"/>
  <c r="C109" i="25"/>
  <c r="B108" i="25"/>
  <c r="H38" i="25"/>
  <c r="D111" i="24"/>
  <c r="O110" i="24"/>
  <c r="O108" i="23"/>
  <c r="D109" i="23"/>
  <c r="B107" i="26"/>
  <c r="C108" i="26"/>
  <c r="C108" i="22"/>
  <c r="B107" i="22"/>
  <c r="L38" i="21"/>
  <c r="K38" i="21"/>
  <c r="J38" i="21"/>
  <c r="O108" i="22"/>
  <c r="D109" i="22"/>
  <c r="F38" i="22"/>
  <c r="E38" i="22"/>
  <c r="H38" i="22" s="1"/>
  <c r="G38" i="22"/>
  <c r="I38" i="22"/>
  <c r="H38" i="20"/>
  <c r="D114" i="21"/>
  <c r="O113" i="21"/>
  <c r="L38" i="20"/>
  <c r="K38" i="20"/>
  <c r="J38" i="20"/>
  <c r="C109" i="21"/>
  <c r="B108" i="21"/>
  <c r="C109" i="20"/>
  <c r="B108" i="20"/>
  <c r="D110" i="20"/>
  <c r="O109" i="20"/>
  <c r="C108" i="19"/>
  <c r="B107" i="19"/>
  <c r="D110" i="19"/>
  <c r="O109" i="19"/>
  <c r="F38" i="19"/>
  <c r="E38" i="19"/>
  <c r="H38" i="19" s="1"/>
  <c r="I38" i="19"/>
  <c r="G38" i="19"/>
  <c r="C108" i="18"/>
  <c r="B107" i="18"/>
  <c r="F38" i="18"/>
  <c r="E38" i="18"/>
  <c r="I38" i="18"/>
  <c r="G38" i="18"/>
  <c r="O108" i="18"/>
  <c r="D109" i="18"/>
  <c r="H38" i="23" l="1"/>
  <c r="B108" i="26"/>
  <c r="C109" i="26"/>
  <c r="L38" i="26"/>
  <c r="K38" i="26"/>
  <c r="J38" i="26"/>
  <c r="L38" i="23"/>
  <c r="J38" i="23"/>
  <c r="K38" i="23"/>
  <c r="B109" i="25"/>
  <c r="C110" i="25"/>
  <c r="O110" i="25"/>
  <c r="D111" i="25"/>
  <c r="D110" i="23"/>
  <c r="O109" i="23"/>
  <c r="B110" i="24"/>
  <c r="C111" i="24"/>
  <c r="O109" i="26"/>
  <c r="D110" i="26"/>
  <c r="D112" i="24"/>
  <c r="O111" i="24"/>
  <c r="B108" i="23"/>
  <c r="C109" i="23"/>
  <c r="M38" i="25"/>
  <c r="B109" i="20"/>
  <c r="C110" i="20"/>
  <c r="B109" i="21"/>
  <c r="C110" i="21"/>
  <c r="D111" i="20"/>
  <c r="O110" i="20"/>
  <c r="K38" i="22"/>
  <c r="J38" i="22"/>
  <c r="L38" i="22"/>
  <c r="D115" i="21"/>
  <c r="O114" i="21"/>
  <c r="M38" i="20"/>
  <c r="B108" i="22"/>
  <c r="C109" i="22"/>
  <c r="D110" i="22"/>
  <c r="O109" i="22"/>
  <c r="M38" i="21"/>
  <c r="K38" i="19"/>
  <c r="L38" i="19"/>
  <c r="J38" i="19"/>
  <c r="O110" i="19"/>
  <c r="D111" i="19"/>
  <c r="B108" i="19"/>
  <c r="C109" i="19"/>
  <c r="K38" i="18"/>
  <c r="L38" i="18"/>
  <c r="J38" i="18"/>
  <c r="M38" i="18" s="1"/>
  <c r="D110" i="18"/>
  <c r="O109" i="18"/>
  <c r="H38" i="18"/>
  <c r="B108" i="18"/>
  <c r="C109" i="18"/>
  <c r="D111" i="23" l="1"/>
  <c r="O110" i="23"/>
  <c r="C110" i="23"/>
  <c r="B109" i="23"/>
  <c r="M38" i="23"/>
  <c r="M38" i="26"/>
  <c r="D112" i="25"/>
  <c r="O111" i="25"/>
  <c r="B109" i="26"/>
  <c r="C110" i="26"/>
  <c r="B110" i="25"/>
  <c r="C111" i="25"/>
  <c r="D113" i="24"/>
  <c r="O112" i="24"/>
  <c r="D111" i="26"/>
  <c r="O110" i="26"/>
  <c r="C112" i="24"/>
  <c r="B111" i="24"/>
  <c r="M38" i="22"/>
  <c r="C111" i="21"/>
  <c r="B110" i="21"/>
  <c r="C111" i="20"/>
  <c r="B110" i="20"/>
  <c r="O115" i="21"/>
  <c r="D116" i="21"/>
  <c r="O111" i="20"/>
  <c r="D112" i="20"/>
  <c r="D111" i="22"/>
  <c r="O110" i="22"/>
  <c r="B109" i="22"/>
  <c r="C110" i="22"/>
  <c r="C110" i="19"/>
  <c r="B109" i="19"/>
  <c r="D112" i="19"/>
  <c r="O111" i="19"/>
  <c r="M38" i="19"/>
  <c r="C110" i="18"/>
  <c r="B109" i="18"/>
  <c r="O110" i="18"/>
  <c r="D111" i="18"/>
  <c r="D112" i="26" l="1"/>
  <c r="O111" i="26"/>
  <c r="C111" i="26"/>
  <c r="B110" i="26"/>
  <c r="D113" i="25"/>
  <c r="O112" i="25"/>
  <c r="B111" i="25"/>
  <c r="C112" i="25"/>
  <c r="B110" i="23"/>
  <c r="C111" i="23"/>
  <c r="B112" i="24"/>
  <c r="C113" i="24"/>
  <c r="D112" i="23"/>
  <c r="O111" i="23"/>
  <c r="D114" i="24"/>
  <c r="O113" i="24"/>
  <c r="D112" i="22"/>
  <c r="O111" i="22"/>
  <c r="D117" i="21"/>
  <c r="O116" i="21"/>
  <c r="B111" i="20"/>
  <c r="C112" i="20"/>
  <c r="C111" i="22"/>
  <c r="B110" i="22"/>
  <c r="O112" i="20"/>
  <c r="D113" i="20"/>
  <c r="B111" i="21"/>
  <c r="C112" i="21"/>
  <c r="D113" i="19"/>
  <c r="O112" i="19"/>
  <c r="C111" i="19"/>
  <c r="B110" i="19"/>
  <c r="D112" i="18"/>
  <c r="O111" i="18"/>
  <c r="C111" i="18"/>
  <c r="B110" i="18"/>
  <c r="C114" i="24" l="1"/>
  <c r="B113" i="24"/>
  <c r="O113" i="25"/>
  <c r="D114" i="25"/>
  <c r="B111" i="23"/>
  <c r="C112" i="23"/>
  <c r="C113" i="25"/>
  <c r="B112" i="25"/>
  <c r="B111" i="26"/>
  <c r="C112" i="26"/>
  <c r="O112" i="23"/>
  <c r="D113" i="23"/>
  <c r="O114" i="24"/>
  <c r="D115" i="24"/>
  <c r="D113" i="26"/>
  <c r="O112" i="26"/>
  <c r="O113" i="20"/>
  <c r="D114" i="20"/>
  <c r="C113" i="21"/>
  <c r="B112" i="21"/>
  <c r="B111" i="22"/>
  <c r="C112" i="22"/>
  <c r="B112" i="20"/>
  <c r="C113" i="20"/>
  <c r="D113" i="22"/>
  <c r="O112" i="22"/>
  <c r="O117" i="21"/>
  <c r="D118" i="21"/>
  <c r="B111" i="19"/>
  <c r="C112" i="19"/>
  <c r="O113" i="19"/>
  <c r="D114" i="19"/>
  <c r="B111" i="18"/>
  <c r="C112" i="18"/>
  <c r="D113" i="18"/>
  <c r="O112" i="18"/>
  <c r="O115" i="24" l="1"/>
  <c r="D116" i="24"/>
  <c r="C113" i="26"/>
  <c r="B112" i="26"/>
  <c r="B112" i="23"/>
  <c r="C113" i="23"/>
  <c r="D114" i="23"/>
  <c r="O113" i="23"/>
  <c r="D114" i="26"/>
  <c r="O113" i="26"/>
  <c r="B113" i="25"/>
  <c r="C114" i="25"/>
  <c r="D115" i="25"/>
  <c r="O114" i="25"/>
  <c r="B114" i="24"/>
  <c r="C115" i="24"/>
  <c r="D114" i="22"/>
  <c r="O113" i="22"/>
  <c r="C113" i="22"/>
  <c r="B112" i="22"/>
  <c r="D122" i="21"/>
  <c r="O118" i="21"/>
  <c r="D119" i="21"/>
  <c r="O119" i="21" s="1"/>
  <c r="C114" i="20"/>
  <c r="B113" i="20"/>
  <c r="B113" i="21"/>
  <c r="C114" i="21"/>
  <c r="D115" i="20"/>
  <c r="O114" i="20"/>
  <c r="D115" i="19"/>
  <c r="O114" i="19"/>
  <c r="C113" i="19"/>
  <c r="B112" i="19"/>
  <c r="O113" i="18"/>
  <c r="D114" i="18"/>
  <c r="C113" i="18"/>
  <c r="B112" i="18"/>
  <c r="O115" i="25" l="1"/>
  <c r="D116" i="25"/>
  <c r="C114" i="23"/>
  <c r="B113" i="23"/>
  <c r="O114" i="23"/>
  <c r="D115" i="23"/>
  <c r="D117" i="24"/>
  <c r="O116" i="24"/>
  <c r="C115" i="25"/>
  <c r="B114" i="25"/>
  <c r="D115" i="26"/>
  <c r="O114" i="26"/>
  <c r="B113" i="26"/>
  <c r="C114" i="26"/>
  <c r="B115" i="24"/>
  <c r="C116" i="24"/>
  <c r="B114" i="21"/>
  <c r="C115" i="21"/>
  <c r="B114" i="20"/>
  <c r="C115" i="20"/>
  <c r="C114" i="22"/>
  <c r="B113" i="22"/>
  <c r="O115" i="20"/>
  <c r="D116" i="20"/>
  <c r="O122" i="21"/>
  <c r="D123" i="21"/>
  <c r="D115" i="22"/>
  <c r="O114" i="22"/>
  <c r="B113" i="19"/>
  <c r="C114" i="19"/>
  <c r="O115" i="19"/>
  <c r="D116" i="19"/>
  <c r="C114" i="18"/>
  <c r="B113" i="18"/>
  <c r="D115" i="18"/>
  <c r="O114" i="18"/>
  <c r="C117" i="24" l="1"/>
  <c r="B116" i="24"/>
  <c r="C115" i="26"/>
  <c r="B114" i="26"/>
  <c r="O115" i="26"/>
  <c r="D116" i="26"/>
  <c r="O117" i="24"/>
  <c r="D118" i="24"/>
  <c r="D117" i="25"/>
  <c r="O116" i="25"/>
  <c r="B115" i="25"/>
  <c r="C116" i="25"/>
  <c r="O115" i="23"/>
  <c r="D116" i="23"/>
  <c r="C115" i="23"/>
  <c r="B114" i="23"/>
  <c r="C115" i="22"/>
  <c r="B114" i="22"/>
  <c r="O115" i="22"/>
  <c r="D116" i="22"/>
  <c r="D117" i="20"/>
  <c r="O116" i="20"/>
  <c r="B115" i="21"/>
  <c r="C116" i="21"/>
  <c r="D124" i="21"/>
  <c r="O123" i="21"/>
  <c r="C116" i="20"/>
  <c r="B115" i="20"/>
  <c r="C115" i="19"/>
  <c r="B114" i="19"/>
  <c r="D117" i="19"/>
  <c r="O116" i="19"/>
  <c r="O115" i="18"/>
  <c r="D116" i="18"/>
  <c r="C115" i="18"/>
  <c r="B114" i="18"/>
  <c r="D117" i="23" l="1"/>
  <c r="O116" i="23"/>
  <c r="O117" i="25"/>
  <c r="D118" i="25"/>
  <c r="B115" i="26"/>
  <c r="C116" i="26"/>
  <c r="B116" i="25"/>
  <c r="C117" i="25"/>
  <c r="D117" i="26"/>
  <c r="O116" i="26"/>
  <c r="B115" i="23"/>
  <c r="C116" i="23"/>
  <c r="O118" i="24"/>
  <c r="D122" i="24"/>
  <c r="D119" i="24"/>
  <c r="O119" i="24" s="1"/>
  <c r="B117" i="24"/>
  <c r="C118" i="24"/>
  <c r="D125" i="21"/>
  <c r="O124" i="21"/>
  <c r="C117" i="21"/>
  <c r="B116" i="21"/>
  <c r="B116" i="20"/>
  <c r="C117" i="20"/>
  <c r="D118" i="20"/>
  <c r="O117" i="20"/>
  <c r="O116" i="22"/>
  <c r="D117" i="22"/>
  <c r="C116" i="22"/>
  <c r="B115" i="22"/>
  <c r="O117" i="19"/>
  <c r="D118" i="19"/>
  <c r="B115" i="19"/>
  <c r="C116" i="19"/>
  <c r="B115" i="18"/>
  <c r="C116" i="18"/>
  <c r="D117" i="18"/>
  <c r="O116" i="18"/>
  <c r="C117" i="23" l="1"/>
  <c r="B116" i="23"/>
  <c r="O117" i="26"/>
  <c r="D118" i="26"/>
  <c r="B116" i="26"/>
  <c r="C117" i="26"/>
  <c r="D122" i="25"/>
  <c r="O118" i="25"/>
  <c r="D119" i="25"/>
  <c r="O119" i="25" s="1"/>
  <c r="D123" i="24"/>
  <c r="O122" i="24"/>
  <c r="B117" i="25"/>
  <c r="C118" i="25"/>
  <c r="B118" i="24"/>
  <c r="D39" i="24" s="1"/>
  <c r="C122" i="24"/>
  <c r="O117" i="23"/>
  <c r="D118" i="23"/>
  <c r="B116" i="22"/>
  <c r="C117" i="22"/>
  <c r="D122" i="20"/>
  <c r="D119" i="20"/>
  <c r="O119" i="20" s="1"/>
  <c r="O118" i="20"/>
  <c r="O117" i="22"/>
  <c r="D118" i="22"/>
  <c r="C118" i="20"/>
  <c r="B117" i="20"/>
  <c r="B117" i="21"/>
  <c r="C118" i="21"/>
  <c r="D126" i="21"/>
  <c r="O125" i="21"/>
  <c r="C117" i="19"/>
  <c r="B116" i="19"/>
  <c r="D122" i="19"/>
  <c r="D119" i="19"/>
  <c r="O119" i="19" s="1"/>
  <c r="O118" i="19"/>
  <c r="B116" i="18"/>
  <c r="C117" i="18"/>
  <c r="O117" i="18"/>
  <c r="D118" i="18"/>
  <c r="C122" i="25" l="1"/>
  <c r="B118" i="25"/>
  <c r="D39" i="25" s="1"/>
  <c r="C123" i="24"/>
  <c r="B122" i="24"/>
  <c r="F39" i="24"/>
  <c r="E39" i="24"/>
  <c r="G39" i="24"/>
  <c r="I39" i="24"/>
  <c r="O123" i="24"/>
  <c r="D124" i="24"/>
  <c r="C118" i="26"/>
  <c r="B117" i="26"/>
  <c r="D122" i="26"/>
  <c r="O118" i="26"/>
  <c r="D119" i="26"/>
  <c r="O119" i="26" s="1"/>
  <c r="D123" i="25"/>
  <c r="O122" i="25"/>
  <c r="D122" i="23"/>
  <c r="O118" i="23"/>
  <c r="D119" i="23"/>
  <c r="O119" i="23" s="1"/>
  <c r="B117" i="23"/>
  <c r="C118" i="23"/>
  <c r="D122" i="22"/>
  <c r="O118" i="22"/>
  <c r="D119" i="22"/>
  <c r="O119" i="22" s="1"/>
  <c r="O126" i="21"/>
  <c r="D127" i="21"/>
  <c r="B118" i="20"/>
  <c r="D39" i="20" s="1"/>
  <c r="C122" i="20"/>
  <c r="C118" i="22"/>
  <c r="B117" i="22"/>
  <c r="C122" i="21"/>
  <c r="B118" i="21"/>
  <c r="D39" i="21" s="1"/>
  <c r="O122" i="20"/>
  <c r="D123" i="20"/>
  <c r="D123" i="19"/>
  <c r="O122" i="19"/>
  <c r="B117" i="19"/>
  <c r="C118" i="19"/>
  <c r="C118" i="18"/>
  <c r="B117" i="18"/>
  <c r="D122" i="18"/>
  <c r="D119" i="18"/>
  <c r="O119" i="18" s="1"/>
  <c r="O118" i="18"/>
  <c r="D123" i="23" l="1"/>
  <c r="O122" i="23"/>
  <c r="O124" i="24"/>
  <c r="D125" i="24"/>
  <c r="D124" i="25"/>
  <c r="O123" i="25"/>
  <c r="C124" i="24"/>
  <c r="B123" i="24"/>
  <c r="B118" i="23"/>
  <c r="D39" i="23" s="1"/>
  <c r="C122" i="23"/>
  <c r="O122" i="26"/>
  <c r="D123" i="26"/>
  <c r="I39" i="25"/>
  <c r="E39" i="25"/>
  <c r="G39" i="25"/>
  <c r="F39" i="25"/>
  <c r="B118" i="26"/>
  <c r="D39" i="26" s="1"/>
  <c r="C122" i="26"/>
  <c r="L39" i="24"/>
  <c r="K39" i="24"/>
  <c r="J39" i="24"/>
  <c r="M39" i="24" s="1"/>
  <c r="H39" i="24"/>
  <c r="B122" i="25"/>
  <c r="C123" i="25"/>
  <c r="D124" i="20"/>
  <c r="O123" i="20"/>
  <c r="B122" i="21"/>
  <c r="C123" i="21"/>
  <c r="C123" i="20"/>
  <c r="B122" i="20"/>
  <c r="F39" i="20"/>
  <c r="I39" i="20"/>
  <c r="G39" i="20"/>
  <c r="E39" i="20"/>
  <c r="I39" i="21"/>
  <c r="F39" i="21"/>
  <c r="E39" i="21"/>
  <c r="G39" i="21"/>
  <c r="B118" i="22"/>
  <c r="D39" i="22" s="1"/>
  <c r="C122" i="22"/>
  <c r="D128" i="21"/>
  <c r="O127" i="21"/>
  <c r="O122" i="22"/>
  <c r="D123" i="22"/>
  <c r="B118" i="19"/>
  <c r="D39" i="19" s="1"/>
  <c r="C122" i="19"/>
  <c r="O123" i="19"/>
  <c r="D124" i="19"/>
  <c r="O122" i="18"/>
  <c r="D123" i="18"/>
  <c r="B118" i="18"/>
  <c r="D39" i="18" s="1"/>
  <c r="C122" i="18"/>
  <c r="H39" i="25" l="1"/>
  <c r="D126" i="24"/>
  <c r="O125" i="24"/>
  <c r="D124" i="26"/>
  <c r="O123" i="26"/>
  <c r="I39" i="26"/>
  <c r="G39" i="26"/>
  <c r="F39" i="26"/>
  <c r="E39" i="26"/>
  <c r="H39" i="26" s="1"/>
  <c r="B123" i="25"/>
  <c r="C124" i="25"/>
  <c r="E39" i="23"/>
  <c r="G39" i="23"/>
  <c r="I39" i="23"/>
  <c r="F39" i="23"/>
  <c r="B124" i="24"/>
  <c r="C125" i="24"/>
  <c r="D125" i="25"/>
  <c r="O124" i="25"/>
  <c r="J39" i="25"/>
  <c r="K39" i="25"/>
  <c r="L39" i="25"/>
  <c r="B122" i="23"/>
  <c r="C123" i="23"/>
  <c r="B122" i="26"/>
  <c r="C123" i="26"/>
  <c r="O123" i="23"/>
  <c r="D124" i="23"/>
  <c r="B122" i="22"/>
  <c r="C123" i="22"/>
  <c r="H39" i="20"/>
  <c r="B123" i="21"/>
  <c r="C124" i="21"/>
  <c r="O123" i="22"/>
  <c r="D124" i="22"/>
  <c r="L39" i="20"/>
  <c r="K39" i="20"/>
  <c r="J39" i="20"/>
  <c r="J39" i="21"/>
  <c r="L39" i="21"/>
  <c r="K39" i="21"/>
  <c r="O128" i="21"/>
  <c r="D129" i="21"/>
  <c r="H39" i="21"/>
  <c r="I39" i="22"/>
  <c r="G39" i="22"/>
  <c r="E39" i="22"/>
  <c r="F39" i="22"/>
  <c r="B123" i="20"/>
  <c r="C124" i="20"/>
  <c r="O124" i="20"/>
  <c r="D125" i="20"/>
  <c r="B122" i="19"/>
  <c r="C123" i="19"/>
  <c r="O124" i="19"/>
  <c r="D125" i="19"/>
  <c r="I39" i="19"/>
  <c r="G39" i="19"/>
  <c r="F39" i="19"/>
  <c r="E39" i="19"/>
  <c r="B122" i="18"/>
  <c r="C123" i="18"/>
  <c r="I39" i="18"/>
  <c r="G39" i="18"/>
  <c r="F39" i="18"/>
  <c r="E39" i="18"/>
  <c r="H39" i="18" s="1"/>
  <c r="O123" i="18"/>
  <c r="D124" i="18"/>
  <c r="B125" i="24" l="1"/>
  <c r="C126" i="24"/>
  <c r="D125" i="23"/>
  <c r="O124" i="23"/>
  <c r="O124" i="26"/>
  <c r="D125" i="26"/>
  <c r="M39" i="25"/>
  <c r="C124" i="26"/>
  <c r="B123" i="26"/>
  <c r="B123" i="23"/>
  <c r="C124" i="23"/>
  <c r="D127" i="24"/>
  <c r="O126" i="24"/>
  <c r="D126" i="25"/>
  <c r="O125" i="25"/>
  <c r="K39" i="23"/>
  <c r="J39" i="23"/>
  <c r="M39" i="23" s="1"/>
  <c r="L39" i="23"/>
  <c r="H39" i="23"/>
  <c r="K39" i="26"/>
  <c r="J39" i="26"/>
  <c r="L39" i="26"/>
  <c r="B124" i="25"/>
  <c r="C125" i="25"/>
  <c r="M39" i="20"/>
  <c r="C125" i="20"/>
  <c r="B124" i="20"/>
  <c r="M39" i="21"/>
  <c r="O124" i="22"/>
  <c r="D125" i="22"/>
  <c r="B124" i="21"/>
  <c r="C125" i="21"/>
  <c r="K39" i="22"/>
  <c r="J39" i="22"/>
  <c r="L39" i="22"/>
  <c r="C124" i="22"/>
  <c r="B123" i="22"/>
  <c r="D126" i="20"/>
  <c r="O125" i="20"/>
  <c r="H39" i="22"/>
  <c r="D130" i="21"/>
  <c r="O129" i="21"/>
  <c r="H39" i="19"/>
  <c r="C124" i="19"/>
  <c r="B123" i="19"/>
  <c r="K39" i="19"/>
  <c r="J39" i="19"/>
  <c r="M39" i="19" s="1"/>
  <c r="L39" i="19"/>
  <c r="D126" i="19"/>
  <c r="O125" i="19"/>
  <c r="O124" i="18"/>
  <c r="D125" i="18"/>
  <c r="K39" i="18"/>
  <c r="J39" i="18"/>
  <c r="L39" i="18"/>
  <c r="C124" i="18"/>
  <c r="B123" i="18"/>
  <c r="B124" i="26" l="1"/>
  <c r="C125" i="26"/>
  <c r="B124" i="23"/>
  <c r="C125" i="23"/>
  <c r="O125" i="26"/>
  <c r="D126" i="26"/>
  <c r="O125" i="23"/>
  <c r="D126" i="23"/>
  <c r="D128" i="24"/>
  <c r="O127" i="24"/>
  <c r="B126" i="24"/>
  <c r="C127" i="24"/>
  <c r="O126" i="25"/>
  <c r="D127" i="25"/>
  <c r="M39" i="26"/>
  <c r="B125" i="25"/>
  <c r="C126" i="25"/>
  <c r="M39" i="22"/>
  <c r="B125" i="21"/>
  <c r="C126" i="21"/>
  <c r="B125" i="20"/>
  <c r="C126" i="20"/>
  <c r="D127" i="20"/>
  <c r="O126" i="20"/>
  <c r="D131" i="21"/>
  <c r="O130" i="21"/>
  <c r="B124" i="22"/>
  <c r="C125" i="22"/>
  <c r="D126" i="22"/>
  <c r="O125" i="22"/>
  <c r="O126" i="19"/>
  <c r="D127" i="19"/>
  <c r="B124" i="19"/>
  <c r="C125" i="19"/>
  <c r="B124" i="18"/>
  <c r="C125" i="18"/>
  <c r="D126" i="18"/>
  <c r="O125" i="18"/>
  <c r="M39" i="18"/>
  <c r="O126" i="23" l="1"/>
  <c r="D127" i="23"/>
  <c r="C126" i="26"/>
  <c r="B125" i="26"/>
  <c r="C126" i="23"/>
  <c r="B125" i="23"/>
  <c r="D129" i="24"/>
  <c r="O128" i="24"/>
  <c r="B126" i="25"/>
  <c r="C127" i="25"/>
  <c r="C128" i="24"/>
  <c r="B127" i="24"/>
  <c r="O126" i="26"/>
  <c r="D127" i="26"/>
  <c r="D128" i="25"/>
  <c r="O127" i="25"/>
  <c r="O126" i="22"/>
  <c r="D127" i="22"/>
  <c r="C127" i="20"/>
  <c r="B126" i="20"/>
  <c r="O131" i="21"/>
  <c r="D132" i="21"/>
  <c r="D128" i="20"/>
  <c r="O127" i="20"/>
  <c r="B125" i="22"/>
  <c r="C126" i="22"/>
  <c r="B126" i="21"/>
  <c r="C127" i="21"/>
  <c r="C126" i="19"/>
  <c r="B125" i="19"/>
  <c r="D128" i="19"/>
  <c r="O127" i="19"/>
  <c r="O126" i="18"/>
  <c r="D127" i="18"/>
  <c r="B125" i="18"/>
  <c r="C126" i="18"/>
  <c r="D130" i="24" l="1"/>
  <c r="O129" i="24"/>
  <c r="D128" i="23"/>
  <c r="O127" i="23"/>
  <c r="B127" i="25"/>
  <c r="C128" i="25"/>
  <c r="O128" i="25"/>
  <c r="D129" i="25"/>
  <c r="B128" i="24"/>
  <c r="C129" i="24"/>
  <c r="B126" i="23"/>
  <c r="C127" i="23"/>
  <c r="C127" i="26"/>
  <c r="B126" i="26"/>
  <c r="O127" i="26"/>
  <c r="D128" i="26"/>
  <c r="D129" i="20"/>
  <c r="O128" i="20"/>
  <c r="B127" i="20"/>
  <c r="C128" i="20"/>
  <c r="C128" i="21"/>
  <c r="B127" i="21"/>
  <c r="D133" i="21"/>
  <c r="O132" i="21"/>
  <c r="D128" i="22"/>
  <c r="O127" i="22"/>
  <c r="B126" i="22"/>
  <c r="C127" i="22"/>
  <c r="D129" i="19"/>
  <c r="O128" i="19"/>
  <c r="B126" i="19"/>
  <c r="C127" i="19"/>
  <c r="D128" i="18"/>
  <c r="O127" i="18"/>
  <c r="C127" i="18"/>
  <c r="B126" i="18"/>
  <c r="B127" i="26" l="1"/>
  <c r="C128" i="26"/>
  <c r="C129" i="25"/>
  <c r="B128" i="25"/>
  <c r="D129" i="23"/>
  <c r="O128" i="23"/>
  <c r="D129" i="26"/>
  <c r="O128" i="26"/>
  <c r="C128" i="23"/>
  <c r="B127" i="23"/>
  <c r="C130" i="24"/>
  <c r="B129" i="24"/>
  <c r="O129" i="25"/>
  <c r="D130" i="25"/>
  <c r="O130" i="24"/>
  <c r="D131" i="24"/>
  <c r="B127" i="22"/>
  <c r="C128" i="22"/>
  <c r="D129" i="22"/>
  <c r="O128" i="22"/>
  <c r="B128" i="20"/>
  <c r="C129" i="20"/>
  <c r="O133" i="21"/>
  <c r="D137" i="21"/>
  <c r="D134" i="21"/>
  <c r="O134" i="21" s="1"/>
  <c r="O129" i="20"/>
  <c r="D130" i="20"/>
  <c r="C129" i="21"/>
  <c r="B128" i="21"/>
  <c r="B127" i="19"/>
  <c r="C128" i="19"/>
  <c r="D130" i="19"/>
  <c r="O129" i="19"/>
  <c r="B127" i="18"/>
  <c r="C128" i="18"/>
  <c r="D129" i="18"/>
  <c r="O128" i="18"/>
  <c r="D132" i="24" l="1"/>
  <c r="O131" i="24"/>
  <c r="D131" i="25"/>
  <c r="O130" i="25"/>
  <c r="O129" i="26"/>
  <c r="D130" i="26"/>
  <c r="B130" i="24"/>
  <c r="C131" i="24"/>
  <c r="D130" i="23"/>
  <c r="O129" i="23"/>
  <c r="B128" i="23"/>
  <c r="C129" i="23"/>
  <c r="B129" i="25"/>
  <c r="C130" i="25"/>
  <c r="C129" i="26"/>
  <c r="B128" i="26"/>
  <c r="D131" i="20"/>
  <c r="O130" i="20"/>
  <c r="D138" i="21"/>
  <c r="O137" i="21"/>
  <c r="B129" i="20"/>
  <c r="C130" i="20"/>
  <c r="C129" i="22"/>
  <c r="B128" i="22"/>
  <c r="B129" i="21"/>
  <c r="C130" i="21"/>
  <c r="O129" i="22"/>
  <c r="D130" i="22"/>
  <c r="C129" i="19"/>
  <c r="B128" i="19"/>
  <c r="D131" i="19"/>
  <c r="O130" i="19"/>
  <c r="D130" i="18"/>
  <c r="O129" i="18"/>
  <c r="C129" i="18"/>
  <c r="B128" i="18"/>
  <c r="C131" i="25" l="1"/>
  <c r="B130" i="25"/>
  <c r="O130" i="23"/>
  <c r="D131" i="23"/>
  <c r="B129" i="26"/>
  <c r="C130" i="26"/>
  <c r="C130" i="23"/>
  <c r="B129" i="23"/>
  <c r="C132" i="24"/>
  <c r="B131" i="24"/>
  <c r="D131" i="26"/>
  <c r="O130" i="26"/>
  <c r="D132" i="25"/>
  <c r="O131" i="25"/>
  <c r="O132" i="24"/>
  <c r="D133" i="24"/>
  <c r="C131" i="21"/>
  <c r="B130" i="21"/>
  <c r="O138" i="21"/>
  <c r="D139" i="21"/>
  <c r="B129" i="22"/>
  <c r="C130" i="22"/>
  <c r="D131" i="22"/>
  <c r="O130" i="22"/>
  <c r="B130" i="20"/>
  <c r="C131" i="20"/>
  <c r="O131" i="20"/>
  <c r="D132" i="20"/>
  <c r="D132" i="19"/>
  <c r="O131" i="19"/>
  <c r="B129" i="19"/>
  <c r="C130" i="19"/>
  <c r="B129" i="18"/>
  <c r="C130" i="18"/>
  <c r="D131" i="18"/>
  <c r="O130" i="18"/>
  <c r="O132" i="25" l="1"/>
  <c r="D133" i="25"/>
  <c r="C131" i="26"/>
  <c r="B130" i="26"/>
  <c r="D132" i="26"/>
  <c r="O131" i="26"/>
  <c r="B130" i="23"/>
  <c r="C131" i="23"/>
  <c r="D137" i="24"/>
  <c r="D134" i="24"/>
  <c r="O134" i="24" s="1"/>
  <c r="O133" i="24"/>
  <c r="B132" i="24"/>
  <c r="C133" i="24"/>
  <c r="D132" i="23"/>
  <c r="O131" i="23"/>
  <c r="B131" i="25"/>
  <c r="C132" i="25"/>
  <c r="D140" i="21"/>
  <c r="O139" i="21"/>
  <c r="D133" i="20"/>
  <c r="O132" i="20"/>
  <c r="D132" i="22"/>
  <c r="O131" i="22"/>
  <c r="C131" i="22"/>
  <c r="B130" i="22"/>
  <c r="B131" i="20"/>
  <c r="C132" i="20"/>
  <c r="C132" i="21"/>
  <c r="B131" i="21"/>
  <c r="C131" i="19"/>
  <c r="B130" i="19"/>
  <c r="D133" i="19"/>
  <c r="O132" i="19"/>
  <c r="C131" i="18"/>
  <c r="B130" i="18"/>
  <c r="D132" i="18"/>
  <c r="O131" i="18"/>
  <c r="D133" i="23" l="1"/>
  <c r="O132" i="23"/>
  <c r="D138" i="24"/>
  <c r="O137" i="24"/>
  <c r="O133" i="25"/>
  <c r="D134" i="25"/>
  <c r="O134" i="25" s="1"/>
  <c r="D137" i="25"/>
  <c r="C137" i="24"/>
  <c r="B133" i="24"/>
  <c r="D40" i="24" s="1"/>
  <c r="C132" i="23"/>
  <c r="B131" i="23"/>
  <c r="D133" i="26"/>
  <c r="O132" i="26"/>
  <c r="B131" i="26"/>
  <c r="C132" i="26"/>
  <c r="C133" i="25"/>
  <c r="B132" i="25"/>
  <c r="B131" i="22"/>
  <c r="C132" i="22"/>
  <c r="D137" i="20"/>
  <c r="D134" i="20"/>
  <c r="O134" i="20" s="1"/>
  <c r="O133" i="20"/>
  <c r="C133" i="21"/>
  <c r="B132" i="21"/>
  <c r="D133" i="22"/>
  <c r="O132" i="22"/>
  <c r="B132" i="20"/>
  <c r="C133" i="20"/>
  <c r="D141" i="21"/>
  <c r="O140" i="21"/>
  <c r="D137" i="19"/>
  <c r="O133" i="19"/>
  <c r="D134" i="19"/>
  <c r="O134" i="19" s="1"/>
  <c r="B131" i="19"/>
  <c r="C132" i="19"/>
  <c r="D133" i="18"/>
  <c r="O132" i="18"/>
  <c r="B131" i="18"/>
  <c r="C132" i="18"/>
  <c r="C133" i="23" l="1"/>
  <c r="B132" i="23"/>
  <c r="B133" i="25"/>
  <c r="D40" i="25" s="1"/>
  <c r="C137" i="25"/>
  <c r="C133" i="26"/>
  <c r="B132" i="26"/>
  <c r="O133" i="26"/>
  <c r="D134" i="26"/>
  <c r="O134" i="26" s="1"/>
  <c r="D137" i="26"/>
  <c r="I40" i="24"/>
  <c r="G40" i="24"/>
  <c r="F40" i="24"/>
  <c r="E40" i="24"/>
  <c r="H40" i="24" s="1"/>
  <c r="C138" i="24"/>
  <c r="B137" i="24"/>
  <c r="D138" i="25"/>
  <c r="O137" i="25"/>
  <c r="D139" i="24"/>
  <c r="O138" i="24"/>
  <c r="D134" i="23"/>
  <c r="O134" i="23" s="1"/>
  <c r="D137" i="23"/>
  <c r="O133" i="23"/>
  <c r="C137" i="20"/>
  <c r="B133" i="20"/>
  <c r="D40" i="20" s="1"/>
  <c r="O133" i="22"/>
  <c r="D134" i="22"/>
  <c r="O134" i="22" s="1"/>
  <c r="D137" i="22"/>
  <c r="O137" i="20"/>
  <c r="D138" i="20"/>
  <c r="B133" i="21"/>
  <c r="D40" i="21" s="1"/>
  <c r="C137" i="21"/>
  <c r="C133" i="22"/>
  <c r="B132" i="22"/>
  <c r="O141" i="21"/>
  <c r="D142" i="21"/>
  <c r="C133" i="19"/>
  <c r="B132" i="19"/>
  <c r="D138" i="19"/>
  <c r="O137" i="19"/>
  <c r="C133" i="18"/>
  <c r="B132" i="18"/>
  <c r="O133" i="18"/>
  <c r="D134" i="18"/>
  <c r="O134" i="18" s="1"/>
  <c r="D137" i="18"/>
  <c r="D138" i="23" l="1"/>
  <c r="O137" i="23"/>
  <c r="D139" i="25"/>
  <c r="O138" i="25"/>
  <c r="B138" i="24"/>
  <c r="C139" i="24"/>
  <c r="L40" i="24"/>
  <c r="K40" i="24"/>
  <c r="J40" i="24"/>
  <c r="D138" i="26"/>
  <c r="O137" i="26"/>
  <c r="C137" i="26"/>
  <c r="B133" i="26"/>
  <c r="D40" i="26" s="1"/>
  <c r="C138" i="25"/>
  <c r="B137" i="25"/>
  <c r="F40" i="25"/>
  <c r="E40" i="25"/>
  <c r="G40" i="25"/>
  <c r="I40" i="25"/>
  <c r="D140" i="24"/>
  <c r="O139" i="24"/>
  <c r="C137" i="23"/>
  <c r="B133" i="23"/>
  <c r="D40" i="23" s="1"/>
  <c r="C137" i="22"/>
  <c r="B133" i="22"/>
  <c r="D40" i="22" s="1"/>
  <c r="D138" i="22"/>
  <c r="O137" i="22"/>
  <c r="D139" i="20"/>
  <c r="O138" i="20"/>
  <c r="I40" i="21"/>
  <c r="F40" i="21"/>
  <c r="E40" i="21"/>
  <c r="G40" i="21"/>
  <c r="E40" i="20"/>
  <c r="I40" i="20"/>
  <c r="F40" i="20"/>
  <c r="G40" i="20"/>
  <c r="O142" i="21"/>
  <c r="D143" i="21"/>
  <c r="C138" i="21"/>
  <c r="B137" i="21"/>
  <c r="B137" i="20"/>
  <c r="C138" i="20"/>
  <c r="D139" i="19"/>
  <c r="O138" i="19"/>
  <c r="B133" i="19"/>
  <c r="D40" i="19" s="1"/>
  <c r="C137" i="19"/>
  <c r="D138" i="18"/>
  <c r="O137" i="18"/>
  <c r="C137" i="18"/>
  <c r="B133" i="18"/>
  <c r="D40" i="18" s="1"/>
  <c r="B139" i="24" l="1"/>
  <c r="C140" i="24"/>
  <c r="D141" i="24"/>
  <c r="O140" i="24"/>
  <c r="I40" i="26"/>
  <c r="G40" i="26"/>
  <c r="F40" i="26"/>
  <c r="E40" i="26"/>
  <c r="H40" i="26" s="1"/>
  <c r="M40" i="24"/>
  <c r="L40" i="25"/>
  <c r="K40" i="25"/>
  <c r="J40" i="25"/>
  <c r="M40" i="25" s="1"/>
  <c r="H40" i="25"/>
  <c r="D139" i="23"/>
  <c r="O138" i="23"/>
  <c r="B138" i="25"/>
  <c r="C139" i="25"/>
  <c r="C138" i="26"/>
  <c r="B137" i="26"/>
  <c r="D139" i="26"/>
  <c r="O138" i="26"/>
  <c r="I40" i="23"/>
  <c r="F40" i="23"/>
  <c r="E40" i="23"/>
  <c r="H40" i="23" s="1"/>
  <c r="G40" i="23"/>
  <c r="B137" i="23"/>
  <c r="C138" i="23"/>
  <c r="D140" i="25"/>
  <c r="O139" i="25"/>
  <c r="O143" i="21"/>
  <c r="D144" i="21"/>
  <c r="H40" i="20"/>
  <c r="K40" i="21"/>
  <c r="J40" i="21"/>
  <c r="M40" i="21" s="1"/>
  <c r="L40" i="21"/>
  <c r="D139" i="22"/>
  <c r="O138" i="22"/>
  <c r="K40" i="20"/>
  <c r="L40" i="20"/>
  <c r="J40" i="20"/>
  <c r="M40" i="20" s="1"/>
  <c r="H40" i="21"/>
  <c r="C139" i="20"/>
  <c r="B138" i="20"/>
  <c r="I40" i="22"/>
  <c r="G40" i="22"/>
  <c r="F40" i="22"/>
  <c r="E40" i="22"/>
  <c r="H40" i="22" s="1"/>
  <c r="O139" i="20"/>
  <c r="D140" i="20"/>
  <c r="B138" i="21"/>
  <c r="C139" i="21"/>
  <c r="C138" i="22"/>
  <c r="B137" i="22"/>
  <c r="I40" i="19"/>
  <c r="G40" i="19"/>
  <c r="F40" i="19"/>
  <c r="E40" i="19"/>
  <c r="C138" i="19"/>
  <c r="B137" i="19"/>
  <c r="D140" i="19"/>
  <c r="O139" i="19"/>
  <c r="C138" i="18"/>
  <c r="B137" i="18"/>
  <c r="F40" i="18"/>
  <c r="G40" i="18"/>
  <c r="E40" i="18"/>
  <c r="I40" i="18"/>
  <c r="D139" i="18"/>
  <c r="O138" i="18"/>
  <c r="D140" i="23" l="1"/>
  <c r="O139" i="23"/>
  <c r="J40" i="23"/>
  <c r="L40" i="23"/>
  <c r="K40" i="23"/>
  <c r="L40" i="26"/>
  <c r="K40" i="26"/>
  <c r="J40" i="26"/>
  <c r="M40" i="26" s="1"/>
  <c r="B138" i="26"/>
  <c r="C139" i="26"/>
  <c r="D141" i="25"/>
  <c r="O140" i="25"/>
  <c r="B138" i="23"/>
  <c r="C139" i="23"/>
  <c r="D140" i="26"/>
  <c r="O139" i="26"/>
  <c r="O141" i="24"/>
  <c r="D142" i="24"/>
  <c r="C141" i="24"/>
  <c r="B140" i="24"/>
  <c r="C140" i="25"/>
  <c r="B139" i="25"/>
  <c r="B138" i="22"/>
  <c r="C139" i="22"/>
  <c r="B139" i="20"/>
  <c r="C140" i="20"/>
  <c r="C140" i="21"/>
  <c r="B139" i="21"/>
  <c r="D141" i="20"/>
  <c r="O140" i="20"/>
  <c r="D140" i="22"/>
  <c r="O139" i="22"/>
  <c r="O144" i="21"/>
  <c r="D145" i="21"/>
  <c r="L40" i="22"/>
  <c r="K40" i="22"/>
  <c r="J40" i="22"/>
  <c r="B138" i="19"/>
  <c r="C139" i="19"/>
  <c r="D141" i="19"/>
  <c r="O140" i="19"/>
  <c r="H40" i="19"/>
  <c r="L40" i="19"/>
  <c r="K40" i="19"/>
  <c r="J40" i="19"/>
  <c r="L40" i="18"/>
  <c r="K40" i="18"/>
  <c r="J40" i="18"/>
  <c r="M40" i="18" s="1"/>
  <c r="H40" i="18"/>
  <c r="D140" i="18"/>
  <c r="O139" i="18"/>
  <c r="B138" i="18"/>
  <c r="C139" i="18"/>
  <c r="C140" i="26" l="1"/>
  <c r="B139" i="26"/>
  <c r="D143" i="24"/>
  <c r="O142" i="24"/>
  <c r="M40" i="23"/>
  <c r="O141" i="25"/>
  <c r="D142" i="25"/>
  <c r="C141" i="25"/>
  <c r="B140" i="25"/>
  <c r="B141" i="24"/>
  <c r="C142" i="24"/>
  <c r="O140" i="26"/>
  <c r="D141" i="26"/>
  <c r="D141" i="23"/>
  <c r="O140" i="23"/>
  <c r="B139" i="23"/>
  <c r="C140" i="23"/>
  <c r="D142" i="20"/>
  <c r="O141" i="20"/>
  <c r="O140" i="22"/>
  <c r="D141" i="22"/>
  <c r="B140" i="20"/>
  <c r="C141" i="20"/>
  <c r="C140" i="22"/>
  <c r="B139" i="22"/>
  <c r="C141" i="21"/>
  <c r="B140" i="21"/>
  <c r="D146" i="21"/>
  <c r="O145" i="21"/>
  <c r="M40" i="22"/>
  <c r="M40" i="19"/>
  <c r="D142" i="19"/>
  <c r="O141" i="19"/>
  <c r="C140" i="19"/>
  <c r="B139" i="19"/>
  <c r="C140" i="18"/>
  <c r="B139" i="18"/>
  <c r="O140" i="18"/>
  <c r="D141" i="18"/>
  <c r="D142" i="26" l="1"/>
  <c r="O141" i="26"/>
  <c r="O142" i="25"/>
  <c r="D143" i="25"/>
  <c r="C141" i="23"/>
  <c r="B140" i="23"/>
  <c r="O141" i="23"/>
  <c r="D142" i="23"/>
  <c r="C143" i="24"/>
  <c r="B142" i="24"/>
  <c r="C142" i="25"/>
  <c r="B141" i="25"/>
  <c r="D144" i="24"/>
  <c r="O143" i="24"/>
  <c r="B140" i="26"/>
  <c r="C141" i="26"/>
  <c r="C142" i="21"/>
  <c r="B141" i="21"/>
  <c r="D147" i="21"/>
  <c r="O146" i="21"/>
  <c r="B140" i="22"/>
  <c r="C141" i="22"/>
  <c r="D142" i="22"/>
  <c r="O141" i="22"/>
  <c r="O142" i="20"/>
  <c r="D143" i="20"/>
  <c r="C142" i="20"/>
  <c r="B141" i="20"/>
  <c r="O142" i="19"/>
  <c r="D143" i="19"/>
  <c r="B140" i="19"/>
  <c r="C141" i="19"/>
  <c r="B140" i="18"/>
  <c r="C141" i="18"/>
  <c r="D142" i="18"/>
  <c r="O141" i="18"/>
  <c r="B142" i="25" l="1"/>
  <c r="C143" i="25"/>
  <c r="O142" i="23"/>
  <c r="D143" i="23"/>
  <c r="O144" i="24"/>
  <c r="D145" i="24"/>
  <c r="C144" i="24"/>
  <c r="B143" i="24"/>
  <c r="B141" i="23"/>
  <c r="C142" i="23"/>
  <c r="D144" i="25"/>
  <c r="O143" i="25"/>
  <c r="C142" i="26"/>
  <c r="B141" i="26"/>
  <c r="O142" i="26"/>
  <c r="D143" i="26"/>
  <c r="B142" i="20"/>
  <c r="C143" i="20"/>
  <c r="C142" i="22"/>
  <c r="B141" i="22"/>
  <c r="O142" i="22"/>
  <c r="D143" i="22"/>
  <c r="D148" i="21"/>
  <c r="O147" i="21"/>
  <c r="D144" i="20"/>
  <c r="O143" i="20"/>
  <c r="B142" i="21"/>
  <c r="C143" i="21"/>
  <c r="C142" i="19"/>
  <c r="B141" i="19"/>
  <c r="D144" i="19"/>
  <c r="O143" i="19"/>
  <c r="O142" i="18"/>
  <c r="D143" i="18"/>
  <c r="C142" i="18"/>
  <c r="B141" i="18"/>
  <c r="O144" i="25" l="1"/>
  <c r="D145" i="25"/>
  <c r="D144" i="26"/>
  <c r="O143" i="26"/>
  <c r="C143" i="26"/>
  <c r="B142" i="26"/>
  <c r="B142" i="23"/>
  <c r="C143" i="23"/>
  <c r="B144" i="24"/>
  <c r="C145" i="24"/>
  <c r="D146" i="24"/>
  <c r="O145" i="24"/>
  <c r="D144" i="23"/>
  <c r="O143" i="23"/>
  <c r="C144" i="25"/>
  <c r="B143" i="25"/>
  <c r="C144" i="21"/>
  <c r="B143" i="21"/>
  <c r="O144" i="20"/>
  <c r="D145" i="20"/>
  <c r="D149" i="21"/>
  <c r="O149" i="21" s="1"/>
  <c r="O148" i="21"/>
  <c r="C144" i="20"/>
  <c r="B143" i="20"/>
  <c r="O143" i="22"/>
  <c r="D144" i="22"/>
  <c r="B142" i="22"/>
  <c r="C143" i="22"/>
  <c r="O144" i="19"/>
  <c r="D145" i="19"/>
  <c r="B142" i="19"/>
  <c r="C143" i="19"/>
  <c r="D144" i="18"/>
  <c r="O143" i="18"/>
  <c r="B142" i="18"/>
  <c r="C143" i="18"/>
  <c r="C145" i="25" l="1"/>
  <c r="B144" i="25"/>
  <c r="C144" i="23"/>
  <c r="B143" i="23"/>
  <c r="D145" i="23"/>
  <c r="O144" i="23"/>
  <c r="D147" i="24"/>
  <c r="O146" i="24"/>
  <c r="B145" i="24"/>
  <c r="C146" i="24"/>
  <c r="C144" i="26"/>
  <c r="B143" i="26"/>
  <c r="D145" i="26"/>
  <c r="O144" i="26"/>
  <c r="D146" i="25"/>
  <c r="O145" i="25"/>
  <c r="B143" i="22"/>
  <c r="C144" i="22"/>
  <c r="O144" i="22"/>
  <c r="D145" i="22"/>
  <c r="B144" i="20"/>
  <c r="C145" i="20"/>
  <c r="D146" i="20"/>
  <c r="O145" i="20"/>
  <c r="B144" i="21"/>
  <c r="C145" i="21"/>
  <c r="D146" i="19"/>
  <c r="O145" i="19"/>
  <c r="C144" i="19"/>
  <c r="B143" i="19"/>
  <c r="B143" i="18"/>
  <c r="C144" i="18"/>
  <c r="D145" i="18"/>
  <c r="O144" i="18"/>
  <c r="C145" i="26" l="1"/>
  <c r="B144" i="26"/>
  <c r="D147" i="25"/>
  <c r="O146" i="25"/>
  <c r="D146" i="26"/>
  <c r="O145" i="26"/>
  <c r="B146" i="24"/>
  <c r="C147" i="24"/>
  <c r="D148" i="24"/>
  <c r="O147" i="24"/>
  <c r="D146" i="23"/>
  <c r="O145" i="23"/>
  <c r="B144" i="23"/>
  <c r="C145" i="23"/>
  <c r="B145" i="25"/>
  <c r="C146" i="25"/>
  <c r="O146" i="20"/>
  <c r="D147" i="20"/>
  <c r="C146" i="20"/>
  <c r="B145" i="20"/>
  <c r="B145" i="21"/>
  <c r="C146" i="21"/>
  <c r="D146" i="22"/>
  <c r="O145" i="22"/>
  <c r="C145" i="22"/>
  <c r="B144" i="22"/>
  <c r="C145" i="19"/>
  <c r="B144" i="19"/>
  <c r="D147" i="19"/>
  <c r="O146" i="19"/>
  <c r="C145" i="18"/>
  <c r="B144" i="18"/>
  <c r="O145" i="18"/>
  <c r="D146" i="18"/>
  <c r="C148" i="24" l="1"/>
  <c r="B148" i="24" s="1"/>
  <c r="B147" i="24"/>
  <c r="D148" i="25"/>
  <c r="O147" i="25"/>
  <c r="C147" i="25"/>
  <c r="B146" i="25"/>
  <c r="D147" i="23"/>
  <c r="O146" i="23"/>
  <c r="C146" i="23"/>
  <c r="B145" i="23"/>
  <c r="O148" i="24"/>
  <c r="D149" i="24"/>
  <c r="O149" i="24" s="1"/>
  <c r="D147" i="26"/>
  <c r="O146" i="26"/>
  <c r="B145" i="26"/>
  <c r="C146" i="26"/>
  <c r="B146" i="20"/>
  <c r="C147" i="20"/>
  <c r="B145" i="22"/>
  <c r="C146" i="22"/>
  <c r="C147" i="21"/>
  <c r="B146" i="21"/>
  <c r="O147" i="20"/>
  <c r="D148" i="20"/>
  <c r="D147" i="22"/>
  <c r="O146" i="22"/>
  <c r="O147" i="19"/>
  <c r="D148" i="19"/>
  <c r="B145" i="19"/>
  <c r="C146" i="19"/>
  <c r="D147" i="18"/>
  <c r="O146" i="18"/>
  <c r="B145" i="18"/>
  <c r="C146" i="18"/>
  <c r="B147" i="25" l="1"/>
  <c r="C148" i="25"/>
  <c r="B148" i="25" s="1"/>
  <c r="C147" i="26"/>
  <c r="B146" i="26"/>
  <c r="O147" i="23"/>
  <c r="D148" i="23"/>
  <c r="D148" i="26"/>
  <c r="O147" i="26"/>
  <c r="C147" i="23"/>
  <c r="B146" i="23"/>
  <c r="D149" i="25"/>
  <c r="O149" i="25" s="1"/>
  <c r="O148" i="25"/>
  <c r="F26" i="24"/>
  <c r="F22" i="24"/>
  <c r="C26" i="24"/>
  <c r="H28" i="24"/>
  <c r="H26" i="24"/>
  <c r="G24" i="24"/>
  <c r="D26" i="24"/>
  <c r="D24" i="24"/>
  <c r="G20" i="24"/>
  <c r="H22" i="24"/>
  <c r="F20" i="24"/>
  <c r="D20" i="24"/>
  <c r="C24" i="24"/>
  <c r="F28" i="24"/>
  <c r="D22" i="24"/>
  <c r="G22" i="24"/>
  <c r="C28" i="24"/>
  <c r="G28" i="24"/>
  <c r="F24" i="24"/>
  <c r="C20" i="24"/>
  <c r="H24" i="24"/>
  <c r="D28" i="24"/>
  <c r="H20" i="24"/>
  <c r="C22" i="24"/>
  <c r="G26" i="24"/>
  <c r="D41" i="24"/>
  <c r="D148" i="22"/>
  <c r="O147" i="22"/>
  <c r="B147" i="21"/>
  <c r="C148" i="21"/>
  <c r="B148" i="21" s="1"/>
  <c r="B147" i="20"/>
  <c r="C148" i="20"/>
  <c r="B148" i="20" s="1"/>
  <c r="D149" i="20"/>
  <c r="O149" i="20" s="1"/>
  <c r="O148" i="20"/>
  <c r="C147" i="22"/>
  <c r="B146" i="22"/>
  <c r="O148" i="19"/>
  <c r="D149" i="19"/>
  <c r="O149" i="19" s="1"/>
  <c r="C147" i="19"/>
  <c r="B146" i="19"/>
  <c r="C147" i="18"/>
  <c r="B146" i="18"/>
  <c r="D148" i="18"/>
  <c r="O147" i="18"/>
  <c r="E26" i="24" l="1"/>
  <c r="E28" i="24"/>
  <c r="E24" i="24"/>
  <c r="D30" i="24"/>
  <c r="D149" i="26"/>
  <c r="O149" i="26" s="1"/>
  <c r="O148" i="26"/>
  <c r="H30" i="24"/>
  <c r="C148" i="26"/>
  <c r="B148" i="26" s="1"/>
  <c r="B147" i="26"/>
  <c r="E20" i="24"/>
  <c r="C30" i="24"/>
  <c r="K4" i="24"/>
  <c r="K5" i="24"/>
  <c r="F30" i="24"/>
  <c r="G30" i="24"/>
  <c r="G22" i="25"/>
  <c r="G28" i="25"/>
  <c r="H28" i="25"/>
  <c r="F28" i="25"/>
  <c r="H20" i="25"/>
  <c r="F26" i="25"/>
  <c r="F24" i="25"/>
  <c r="G20" i="25"/>
  <c r="D28" i="25"/>
  <c r="C28" i="25"/>
  <c r="E28" i="25" s="1"/>
  <c r="H22" i="25"/>
  <c r="F20" i="25"/>
  <c r="G24" i="25"/>
  <c r="C26" i="25"/>
  <c r="H24" i="25"/>
  <c r="F22" i="25"/>
  <c r="H26" i="25"/>
  <c r="G26" i="25"/>
  <c r="D22" i="25"/>
  <c r="D26" i="25"/>
  <c r="D20" i="25"/>
  <c r="C22" i="25"/>
  <c r="D24" i="25"/>
  <c r="C20" i="25"/>
  <c r="C24" i="25"/>
  <c r="E24" i="25" s="1"/>
  <c r="D41" i="25"/>
  <c r="J28" i="24"/>
  <c r="L28" i="24" s="1"/>
  <c r="AF28" i="24" s="1"/>
  <c r="C148" i="23"/>
  <c r="B148" i="23" s="1"/>
  <c r="B147" i="23"/>
  <c r="F41" i="24"/>
  <c r="E41" i="24"/>
  <c r="H41" i="24" s="1"/>
  <c r="G41" i="24"/>
  <c r="I41" i="24"/>
  <c r="I24" i="24"/>
  <c r="J24" i="24" s="1"/>
  <c r="I22" i="24"/>
  <c r="J22" i="24" s="1"/>
  <c r="I26" i="24"/>
  <c r="J26" i="24" s="1"/>
  <c r="I20" i="24"/>
  <c r="J20" i="24" s="1"/>
  <c r="I28" i="24"/>
  <c r="O148" i="23"/>
  <c r="D149" i="23"/>
  <c r="O149" i="23" s="1"/>
  <c r="E22" i="24"/>
  <c r="C28" i="20"/>
  <c r="D28" i="20"/>
  <c r="G22" i="20"/>
  <c r="C26" i="20"/>
  <c r="H28" i="20"/>
  <c r="H24" i="20"/>
  <c r="F26" i="20"/>
  <c r="H22" i="20"/>
  <c r="F20" i="20"/>
  <c r="G24" i="20"/>
  <c r="H20" i="20"/>
  <c r="D26" i="20"/>
  <c r="G28" i="20"/>
  <c r="F28" i="20"/>
  <c r="D22" i="20"/>
  <c r="D24" i="20"/>
  <c r="G20" i="20"/>
  <c r="C22" i="20"/>
  <c r="F24" i="20"/>
  <c r="F22" i="20"/>
  <c r="H26" i="20"/>
  <c r="C24" i="20"/>
  <c r="G26" i="20"/>
  <c r="D20" i="20"/>
  <c r="C20" i="20"/>
  <c r="D41" i="20"/>
  <c r="C148" i="22"/>
  <c r="B148" i="22" s="1"/>
  <c r="B147" i="22"/>
  <c r="D24" i="21"/>
  <c r="D26" i="21"/>
  <c r="F26" i="21"/>
  <c r="G26" i="21"/>
  <c r="D22" i="21"/>
  <c r="D20" i="21"/>
  <c r="F20" i="21"/>
  <c r="F22" i="21"/>
  <c r="G22" i="21"/>
  <c r="C28" i="21"/>
  <c r="G28" i="21"/>
  <c r="C22" i="21"/>
  <c r="E22" i="21" s="1"/>
  <c r="G20" i="21"/>
  <c r="H26" i="21"/>
  <c r="H28" i="21"/>
  <c r="F28" i="21"/>
  <c r="H20" i="21"/>
  <c r="H22" i="21"/>
  <c r="G24" i="21"/>
  <c r="F24" i="21"/>
  <c r="C20" i="21"/>
  <c r="C26" i="21"/>
  <c r="C24" i="21"/>
  <c r="D28" i="21"/>
  <c r="H24" i="21"/>
  <c r="D41" i="21"/>
  <c r="O148" i="22"/>
  <c r="D149" i="22"/>
  <c r="O149" i="22" s="1"/>
  <c r="B147" i="19"/>
  <c r="C148" i="19"/>
  <c r="B148" i="19" s="1"/>
  <c r="D149" i="18"/>
  <c r="O149" i="18" s="1"/>
  <c r="O148" i="18"/>
  <c r="C148" i="18"/>
  <c r="B148" i="18" s="1"/>
  <c r="B147" i="18"/>
  <c r="E28" i="21" l="1"/>
  <c r="G30" i="25"/>
  <c r="E22" i="25"/>
  <c r="W22" i="24"/>
  <c r="W23" i="24" s="1"/>
  <c r="V22" i="24"/>
  <c r="V23" i="24" s="1"/>
  <c r="K22" i="24"/>
  <c r="AD22" i="24"/>
  <c r="AD23" i="24" s="1"/>
  <c r="AA22" i="24"/>
  <c r="AA23" i="24" s="1"/>
  <c r="AB22" i="24"/>
  <c r="AB23" i="24" s="1"/>
  <c r="Z22" i="24"/>
  <c r="Z23" i="24" s="1"/>
  <c r="Y22" i="24"/>
  <c r="Y23" i="24" s="1"/>
  <c r="U22" i="24"/>
  <c r="U23" i="24" s="1"/>
  <c r="X22" i="24"/>
  <c r="X23" i="24" s="1"/>
  <c r="S22" i="24"/>
  <c r="S23" i="24" s="1"/>
  <c r="R22" i="24"/>
  <c r="R23" i="24" s="1"/>
  <c r="T22" i="24"/>
  <c r="T23" i="24" s="1"/>
  <c r="Q22" i="24"/>
  <c r="Q23" i="24" s="1"/>
  <c r="P22" i="24"/>
  <c r="AC22" i="24"/>
  <c r="AC23" i="24" s="1"/>
  <c r="W26" i="24"/>
  <c r="W27" i="24" s="1"/>
  <c r="V26" i="24"/>
  <c r="V27" i="24" s="1"/>
  <c r="AA26" i="24"/>
  <c r="AA27" i="24" s="1"/>
  <c r="Z26" i="24"/>
  <c r="Z27" i="24" s="1"/>
  <c r="U26" i="24"/>
  <c r="U27" i="24" s="1"/>
  <c r="S26" i="24"/>
  <c r="S27" i="24" s="1"/>
  <c r="R26" i="24"/>
  <c r="R27" i="24" s="1"/>
  <c r="Q26" i="24"/>
  <c r="Q27" i="24" s="1"/>
  <c r="AD26" i="24"/>
  <c r="AD27" i="24" s="1"/>
  <c r="AB26" i="24"/>
  <c r="AB27" i="24" s="1"/>
  <c r="Y26" i="24"/>
  <c r="Y27" i="24" s="1"/>
  <c r="AC26" i="24"/>
  <c r="AC27" i="24" s="1"/>
  <c r="X26" i="24"/>
  <c r="X27" i="24" s="1"/>
  <c r="T26" i="24"/>
  <c r="T27" i="24" s="1"/>
  <c r="P26" i="24"/>
  <c r="K26" i="24"/>
  <c r="L26" i="24"/>
  <c r="AF26" i="24" s="1"/>
  <c r="M28" i="24"/>
  <c r="W20" i="24"/>
  <c r="W21" i="24" s="1"/>
  <c r="J30" i="24"/>
  <c r="V20" i="24"/>
  <c r="V21" i="24" s="1"/>
  <c r="Y20" i="24"/>
  <c r="Y21" i="24" s="1"/>
  <c r="X20" i="24"/>
  <c r="X21" i="24" s="1"/>
  <c r="S20" i="24"/>
  <c r="S21" i="24" s="1"/>
  <c r="AD20" i="24"/>
  <c r="AD21" i="24" s="1"/>
  <c r="AC20" i="24"/>
  <c r="AC21" i="24" s="1"/>
  <c r="AA20" i="24"/>
  <c r="AA21" i="24" s="1"/>
  <c r="Z20" i="24"/>
  <c r="Z21" i="24" s="1"/>
  <c r="U20" i="24"/>
  <c r="U21" i="24" s="1"/>
  <c r="AB20" i="24"/>
  <c r="AB21" i="24" s="1"/>
  <c r="P20" i="24"/>
  <c r="Q20" i="24"/>
  <c r="Q21" i="24" s="1"/>
  <c r="K20" i="24"/>
  <c r="T20" i="24"/>
  <c r="T21" i="24" s="1"/>
  <c r="R20" i="24"/>
  <c r="R21" i="24" s="1"/>
  <c r="E20" i="25"/>
  <c r="C30" i="25"/>
  <c r="K4" i="25"/>
  <c r="G26" i="26"/>
  <c r="H24" i="26"/>
  <c r="H22" i="26"/>
  <c r="C26" i="26"/>
  <c r="C28" i="26"/>
  <c r="E28" i="26" s="1"/>
  <c r="D20" i="26"/>
  <c r="F24" i="26"/>
  <c r="D22" i="26"/>
  <c r="G22" i="26"/>
  <c r="G24" i="26"/>
  <c r="F20" i="26"/>
  <c r="F22" i="26"/>
  <c r="D28" i="26"/>
  <c r="H20" i="26"/>
  <c r="F28" i="26"/>
  <c r="C20" i="26"/>
  <c r="G20" i="26"/>
  <c r="H26" i="26"/>
  <c r="C24" i="26"/>
  <c r="G28" i="26"/>
  <c r="C22" i="26"/>
  <c r="D26" i="26"/>
  <c r="H28" i="26"/>
  <c r="D24" i="26"/>
  <c r="F26" i="26"/>
  <c r="D41" i="26"/>
  <c r="F30" i="25"/>
  <c r="K5" i="25"/>
  <c r="W28" i="24"/>
  <c r="V28" i="24"/>
  <c r="AC28" i="24"/>
  <c r="R28" i="24"/>
  <c r="P28" i="24"/>
  <c r="Q28" i="24"/>
  <c r="K28" i="24"/>
  <c r="AB28" i="24"/>
  <c r="AA28" i="24"/>
  <c r="Y28" i="24"/>
  <c r="U28" i="24"/>
  <c r="Z28" i="24"/>
  <c r="X28" i="24"/>
  <c r="T28" i="24"/>
  <c r="AD28" i="24"/>
  <c r="S28" i="24"/>
  <c r="L20" i="24"/>
  <c r="AF20" i="24" s="1"/>
  <c r="AG20" i="24" s="1"/>
  <c r="AG21" i="24" s="1"/>
  <c r="H30" i="25"/>
  <c r="F20" i="23"/>
  <c r="F28" i="23"/>
  <c r="C26" i="23"/>
  <c r="F26" i="23"/>
  <c r="G26" i="23"/>
  <c r="D26" i="23"/>
  <c r="H26" i="23"/>
  <c r="H28" i="23"/>
  <c r="C24" i="23"/>
  <c r="C28" i="23"/>
  <c r="G20" i="23"/>
  <c r="D24" i="23"/>
  <c r="G24" i="23"/>
  <c r="C20" i="23"/>
  <c r="D28" i="23"/>
  <c r="C22" i="23"/>
  <c r="H24" i="23"/>
  <c r="D22" i="23"/>
  <c r="F24" i="23"/>
  <c r="H22" i="23"/>
  <c r="D20" i="23"/>
  <c r="G22" i="23"/>
  <c r="G28" i="23"/>
  <c r="F22" i="23"/>
  <c r="H20" i="23"/>
  <c r="D41" i="23"/>
  <c r="E26" i="25"/>
  <c r="W24" i="24"/>
  <c r="W25" i="24" s="1"/>
  <c r="V24" i="24"/>
  <c r="V25" i="24" s="1"/>
  <c r="S24" i="24"/>
  <c r="S25" i="24" s="1"/>
  <c r="R24" i="24"/>
  <c r="R25" i="24" s="1"/>
  <c r="Z24" i="24"/>
  <c r="Z25" i="24" s="1"/>
  <c r="Y24" i="24"/>
  <c r="Y25" i="24" s="1"/>
  <c r="X24" i="24"/>
  <c r="X25" i="24" s="1"/>
  <c r="T24" i="24"/>
  <c r="T25" i="24" s="1"/>
  <c r="U24" i="24"/>
  <c r="U25" i="24" s="1"/>
  <c r="Q24" i="24"/>
  <c r="Q25" i="24" s="1"/>
  <c r="P24" i="24"/>
  <c r="K24" i="24"/>
  <c r="AA24" i="24"/>
  <c r="AA25" i="24" s="1"/>
  <c r="AD24" i="24"/>
  <c r="AD25" i="24" s="1"/>
  <c r="AC24" i="24"/>
  <c r="AC25" i="24" s="1"/>
  <c r="AB24" i="24"/>
  <c r="AB25" i="24" s="1"/>
  <c r="L22" i="24"/>
  <c r="AF22" i="24" s="1"/>
  <c r="L24" i="24"/>
  <c r="AF24" i="24" s="1"/>
  <c r="I41" i="25"/>
  <c r="G41" i="25"/>
  <c r="E41" i="25"/>
  <c r="H41" i="25" s="1"/>
  <c r="F41" i="25"/>
  <c r="D30" i="25"/>
  <c r="L41" i="24"/>
  <c r="K41" i="24"/>
  <c r="J41" i="24"/>
  <c r="M41" i="24" s="1"/>
  <c r="C24" i="22"/>
  <c r="F26" i="22"/>
  <c r="G22" i="22"/>
  <c r="D20" i="22"/>
  <c r="D26" i="22"/>
  <c r="C28" i="22"/>
  <c r="G24" i="22"/>
  <c r="H20" i="22"/>
  <c r="C26" i="22"/>
  <c r="C22" i="22"/>
  <c r="D28" i="22"/>
  <c r="G26" i="22"/>
  <c r="H26" i="22"/>
  <c r="H22" i="22"/>
  <c r="H24" i="22"/>
  <c r="H28" i="22"/>
  <c r="D22" i="22"/>
  <c r="F28" i="22"/>
  <c r="G28" i="22"/>
  <c r="F24" i="22"/>
  <c r="G20" i="22"/>
  <c r="F20" i="22"/>
  <c r="D24" i="22"/>
  <c r="C20" i="22"/>
  <c r="F22" i="22"/>
  <c r="D41" i="22"/>
  <c r="H30" i="20"/>
  <c r="G41" i="20"/>
  <c r="F41" i="20"/>
  <c r="E41" i="20"/>
  <c r="I41" i="20"/>
  <c r="I22" i="20"/>
  <c r="J22" i="20" s="1"/>
  <c r="I28" i="20"/>
  <c r="J28" i="20" s="1"/>
  <c r="I26" i="20"/>
  <c r="J26" i="20" s="1"/>
  <c r="I20" i="20"/>
  <c r="J20" i="20" s="1"/>
  <c r="I24" i="20"/>
  <c r="J24" i="20" s="1"/>
  <c r="K4" i="20"/>
  <c r="E20" i="20"/>
  <c r="C30" i="20"/>
  <c r="E24" i="20"/>
  <c r="D30" i="20"/>
  <c r="E26" i="20"/>
  <c r="H30" i="21"/>
  <c r="I41" i="21"/>
  <c r="G41" i="21"/>
  <c r="F41" i="21"/>
  <c r="E41" i="21"/>
  <c r="H41" i="21" s="1"/>
  <c r="I20" i="21"/>
  <c r="J20" i="21" s="1"/>
  <c r="I22" i="21"/>
  <c r="J22" i="21" s="1"/>
  <c r="E24" i="21"/>
  <c r="K5" i="21"/>
  <c r="F30" i="21"/>
  <c r="G30" i="21"/>
  <c r="E26" i="21"/>
  <c r="D30" i="21"/>
  <c r="E22" i="20"/>
  <c r="F30" i="20"/>
  <c r="K5" i="20"/>
  <c r="E20" i="21"/>
  <c r="C30" i="21"/>
  <c r="K4" i="21"/>
  <c r="G30" i="20"/>
  <c r="E28" i="20"/>
  <c r="C20" i="19"/>
  <c r="C22" i="19"/>
  <c r="C28" i="19"/>
  <c r="D24" i="19"/>
  <c r="C24" i="19"/>
  <c r="F28" i="19"/>
  <c r="H26" i="19"/>
  <c r="F22" i="19"/>
  <c r="F20" i="19"/>
  <c r="H22" i="19"/>
  <c r="C26" i="19"/>
  <c r="H20" i="19"/>
  <c r="G22" i="19"/>
  <c r="H24" i="19"/>
  <c r="F24" i="19"/>
  <c r="H28" i="19"/>
  <c r="D26" i="19"/>
  <c r="F26" i="19"/>
  <c r="D20" i="19"/>
  <c r="G24" i="19"/>
  <c r="G28" i="19"/>
  <c r="D28" i="19"/>
  <c r="G26" i="19"/>
  <c r="D22" i="19"/>
  <c r="G20" i="19"/>
  <c r="D41" i="19"/>
  <c r="C28" i="18"/>
  <c r="D24" i="18"/>
  <c r="C22" i="18"/>
  <c r="G24" i="18"/>
  <c r="D28" i="18"/>
  <c r="C26" i="18"/>
  <c r="G22" i="18"/>
  <c r="H20" i="18"/>
  <c r="F22" i="18"/>
  <c r="F24" i="18"/>
  <c r="H24" i="18"/>
  <c r="G28" i="18"/>
  <c r="C24" i="18"/>
  <c r="G20" i="18"/>
  <c r="D20" i="18"/>
  <c r="F26" i="18"/>
  <c r="H26" i="18"/>
  <c r="H22" i="18"/>
  <c r="F28" i="18"/>
  <c r="D26" i="18"/>
  <c r="H28" i="18"/>
  <c r="D22" i="18"/>
  <c r="G26" i="18"/>
  <c r="C20" i="18"/>
  <c r="F20" i="18"/>
  <c r="D41" i="18"/>
  <c r="AF27" i="24" l="1"/>
  <c r="AG26" i="24"/>
  <c r="AG27" i="24" s="1"/>
  <c r="AF23" i="24"/>
  <c r="AG22" i="24"/>
  <c r="AG23" i="24" s="1"/>
  <c r="E22" i="26"/>
  <c r="E22" i="23"/>
  <c r="AF25" i="24"/>
  <c r="AG24" i="24"/>
  <c r="AG25" i="24" s="1"/>
  <c r="E24" i="26"/>
  <c r="D30" i="18"/>
  <c r="L22" i="20"/>
  <c r="AF22" i="20" s="1"/>
  <c r="G30" i="18"/>
  <c r="E26" i="26"/>
  <c r="E26" i="19"/>
  <c r="E24" i="18"/>
  <c r="E22" i="22"/>
  <c r="L41" i="25"/>
  <c r="K41" i="25"/>
  <c r="J41" i="25"/>
  <c r="M41" i="25" s="1"/>
  <c r="AE28" i="24"/>
  <c r="M22" i="24"/>
  <c r="H30" i="23"/>
  <c r="AE22" i="24"/>
  <c r="AE23" i="24" s="1"/>
  <c r="P23" i="24"/>
  <c r="E20" i="23"/>
  <c r="C30" i="23"/>
  <c r="K4" i="23"/>
  <c r="G30" i="26"/>
  <c r="E20" i="26"/>
  <c r="C30" i="26"/>
  <c r="K4" i="26"/>
  <c r="E28" i="23"/>
  <c r="H30" i="26"/>
  <c r="I28" i="25"/>
  <c r="J28" i="25" s="1"/>
  <c r="I22" i="25"/>
  <c r="J22" i="25" s="1"/>
  <c r="K5" i="26"/>
  <c r="F30" i="26"/>
  <c r="I26" i="25"/>
  <c r="J26" i="25" s="1"/>
  <c r="L26" i="25" s="1"/>
  <c r="AF26" i="25" s="1"/>
  <c r="I20" i="25"/>
  <c r="J20" i="25" s="1"/>
  <c r="I24" i="25"/>
  <c r="J24" i="25" s="1"/>
  <c r="E26" i="23"/>
  <c r="AE20" i="24"/>
  <c r="AE21" i="24" s="1"/>
  <c r="P21" i="24"/>
  <c r="AE26" i="24"/>
  <c r="AE27" i="24" s="1"/>
  <c r="P27" i="24"/>
  <c r="M24" i="24"/>
  <c r="P25" i="24"/>
  <c r="AE24" i="24"/>
  <c r="AE25" i="24" s="1"/>
  <c r="D30" i="23"/>
  <c r="E41" i="26"/>
  <c r="G41" i="26"/>
  <c r="F41" i="26"/>
  <c r="I41" i="26"/>
  <c r="I28" i="26"/>
  <c r="I22" i="26"/>
  <c r="J22" i="26" s="1"/>
  <c r="I26" i="26"/>
  <c r="J26" i="26" s="1"/>
  <c r="I24" i="26"/>
  <c r="J24" i="26" s="1"/>
  <c r="I20" i="26"/>
  <c r="J20" i="26" s="1"/>
  <c r="J28" i="26"/>
  <c r="G30" i="23"/>
  <c r="L30" i="24"/>
  <c r="K7" i="24"/>
  <c r="K9" i="24" s="1"/>
  <c r="M20" i="24"/>
  <c r="G41" i="23"/>
  <c r="F41" i="23"/>
  <c r="I41" i="23"/>
  <c r="E41" i="23"/>
  <c r="H41" i="23" s="1"/>
  <c r="I24" i="23"/>
  <c r="J24" i="23" s="1"/>
  <c r="I26" i="23"/>
  <c r="J26" i="23" s="1"/>
  <c r="I28" i="23"/>
  <c r="J28" i="23" s="1"/>
  <c r="I22" i="23"/>
  <c r="J22" i="23" s="1"/>
  <c r="E24" i="23"/>
  <c r="K5" i="23"/>
  <c r="F30" i="23"/>
  <c r="D30" i="26"/>
  <c r="M26" i="24"/>
  <c r="AA20" i="21"/>
  <c r="AA21" i="21" s="1"/>
  <c r="Z20" i="21"/>
  <c r="Z21" i="21" s="1"/>
  <c r="W20" i="21"/>
  <c r="W21" i="21" s="1"/>
  <c r="V20" i="21"/>
  <c r="V21" i="21" s="1"/>
  <c r="K20" i="21"/>
  <c r="X20" i="21"/>
  <c r="X21" i="21" s="1"/>
  <c r="U20" i="21"/>
  <c r="U21" i="21" s="1"/>
  <c r="T20" i="21"/>
  <c r="T21" i="21" s="1"/>
  <c r="S20" i="21"/>
  <c r="S21" i="21" s="1"/>
  <c r="Q20" i="21"/>
  <c r="Q21" i="21" s="1"/>
  <c r="P20" i="21"/>
  <c r="AC20" i="21"/>
  <c r="AC21" i="21" s="1"/>
  <c r="AB20" i="21"/>
  <c r="AB21" i="21" s="1"/>
  <c r="Y20" i="21"/>
  <c r="Y21" i="21" s="1"/>
  <c r="R20" i="21"/>
  <c r="R21" i="21" s="1"/>
  <c r="AD20" i="21"/>
  <c r="AD21" i="21" s="1"/>
  <c r="AA22" i="21"/>
  <c r="AA23" i="21" s="1"/>
  <c r="Z22" i="21"/>
  <c r="Z23" i="21" s="1"/>
  <c r="W22" i="21"/>
  <c r="W23" i="21" s="1"/>
  <c r="V22" i="21"/>
  <c r="V23" i="21" s="1"/>
  <c r="AD22" i="21"/>
  <c r="AD23" i="21" s="1"/>
  <c r="AC22" i="21"/>
  <c r="AC23" i="21" s="1"/>
  <c r="AB22" i="21"/>
  <c r="AB23" i="21" s="1"/>
  <c r="Y22" i="21"/>
  <c r="Y23" i="21" s="1"/>
  <c r="R22" i="21"/>
  <c r="R23" i="21" s="1"/>
  <c r="X22" i="21"/>
  <c r="X23" i="21" s="1"/>
  <c r="U22" i="21"/>
  <c r="U23" i="21" s="1"/>
  <c r="Q22" i="21"/>
  <c r="Q23" i="21" s="1"/>
  <c r="S22" i="21"/>
  <c r="S23" i="21" s="1"/>
  <c r="P22" i="21"/>
  <c r="K22" i="21"/>
  <c r="T22" i="21"/>
  <c r="T23" i="21" s="1"/>
  <c r="L22" i="21"/>
  <c r="AF22" i="21" s="1"/>
  <c r="T24" i="20"/>
  <c r="T25" i="20" s="1"/>
  <c r="S24" i="20"/>
  <c r="S25" i="20" s="1"/>
  <c r="R24" i="20"/>
  <c r="R25" i="20" s="1"/>
  <c r="P24" i="20"/>
  <c r="AB24" i="20"/>
  <c r="AB25" i="20" s="1"/>
  <c r="AD24" i="20"/>
  <c r="AD25" i="20" s="1"/>
  <c r="Y24" i="20"/>
  <c r="Y25" i="20" s="1"/>
  <c r="X24" i="20"/>
  <c r="X25" i="20" s="1"/>
  <c r="AC24" i="20"/>
  <c r="AC25" i="20" s="1"/>
  <c r="V24" i="20"/>
  <c r="V25" i="20" s="1"/>
  <c r="AA24" i="20"/>
  <c r="AA25" i="20" s="1"/>
  <c r="Q24" i="20"/>
  <c r="Q25" i="20" s="1"/>
  <c r="K24" i="20"/>
  <c r="Z24" i="20"/>
  <c r="Z25" i="20" s="1"/>
  <c r="W24" i="20"/>
  <c r="W25" i="20" s="1"/>
  <c r="U24" i="20"/>
  <c r="U25" i="20" s="1"/>
  <c r="T28" i="20"/>
  <c r="S28" i="20"/>
  <c r="R28" i="20"/>
  <c r="P28" i="20"/>
  <c r="AB28" i="20"/>
  <c r="AD28" i="20"/>
  <c r="Y28" i="20"/>
  <c r="X28" i="20"/>
  <c r="W28" i="20"/>
  <c r="U28" i="20"/>
  <c r="K28" i="20"/>
  <c r="AC28" i="20"/>
  <c r="Q28" i="20"/>
  <c r="AA28" i="20"/>
  <c r="V28" i="20"/>
  <c r="Z28" i="20"/>
  <c r="L24" i="20"/>
  <c r="AF24" i="20" s="1"/>
  <c r="E41" i="22"/>
  <c r="G41" i="22"/>
  <c r="F41" i="22"/>
  <c r="I41" i="22"/>
  <c r="I26" i="22"/>
  <c r="J26" i="22" s="1"/>
  <c r="I24" i="22"/>
  <c r="J24" i="22" s="1"/>
  <c r="I28" i="22"/>
  <c r="J28" i="22" s="1"/>
  <c r="I22" i="22"/>
  <c r="J22" i="22" s="1"/>
  <c r="I20" i="22"/>
  <c r="J20" i="22" s="1"/>
  <c r="L41" i="21"/>
  <c r="J41" i="21"/>
  <c r="K41" i="21"/>
  <c r="K4" i="22"/>
  <c r="C30" i="22"/>
  <c r="E20" i="22"/>
  <c r="E26" i="22"/>
  <c r="T22" i="20"/>
  <c r="T23" i="20" s="1"/>
  <c r="S22" i="20"/>
  <c r="S23" i="20" s="1"/>
  <c r="R22" i="20"/>
  <c r="R23" i="20" s="1"/>
  <c r="P22" i="20"/>
  <c r="AB22" i="20"/>
  <c r="AB23" i="20" s="1"/>
  <c r="AD22" i="20"/>
  <c r="AD23" i="20" s="1"/>
  <c r="Y22" i="20"/>
  <c r="Y23" i="20" s="1"/>
  <c r="X22" i="20"/>
  <c r="X23" i="20" s="1"/>
  <c r="W22" i="20"/>
  <c r="W23" i="20" s="1"/>
  <c r="Q22" i="20"/>
  <c r="Q23" i="20" s="1"/>
  <c r="K22" i="20"/>
  <c r="AC22" i="20"/>
  <c r="AC23" i="20" s="1"/>
  <c r="AA22" i="20"/>
  <c r="AA23" i="20" s="1"/>
  <c r="U22" i="20"/>
  <c r="U23" i="20" s="1"/>
  <c r="Z22" i="20"/>
  <c r="Z23" i="20" s="1"/>
  <c r="V22" i="20"/>
  <c r="V23" i="20" s="1"/>
  <c r="L20" i="20"/>
  <c r="AF20" i="20" s="1"/>
  <c r="AG20" i="20" s="1"/>
  <c r="AG21" i="20" s="1"/>
  <c r="H30" i="22"/>
  <c r="L20" i="21"/>
  <c r="AF20" i="21" s="1"/>
  <c r="AG20" i="21" s="1"/>
  <c r="AG21" i="21" s="1"/>
  <c r="E28" i="22"/>
  <c r="L26" i="20"/>
  <c r="AF26" i="20" s="1"/>
  <c r="I26" i="21"/>
  <c r="J26" i="21" s="1"/>
  <c r="L41" i="20"/>
  <c r="J41" i="20"/>
  <c r="K41" i="20"/>
  <c r="E24" i="22"/>
  <c r="T20" i="20"/>
  <c r="T21" i="20" s="1"/>
  <c r="S20" i="20"/>
  <c r="S21" i="20" s="1"/>
  <c r="R20" i="20"/>
  <c r="R21" i="20" s="1"/>
  <c r="P20" i="20"/>
  <c r="AB20" i="20"/>
  <c r="AB21" i="20" s="1"/>
  <c r="AD20" i="20"/>
  <c r="AD21" i="20" s="1"/>
  <c r="Y20" i="20"/>
  <c r="Y21" i="20" s="1"/>
  <c r="X20" i="20"/>
  <c r="X21" i="20" s="1"/>
  <c r="V20" i="20"/>
  <c r="V21" i="20" s="1"/>
  <c r="AC20" i="20"/>
  <c r="AC21" i="20" s="1"/>
  <c r="J30" i="20"/>
  <c r="AA20" i="20"/>
  <c r="AA21" i="20" s="1"/>
  <c r="W20" i="20"/>
  <c r="W21" i="20" s="1"/>
  <c r="Q20" i="20"/>
  <c r="Q21" i="20" s="1"/>
  <c r="Z20" i="20"/>
  <c r="Z21" i="20" s="1"/>
  <c r="U20" i="20"/>
  <c r="U21" i="20" s="1"/>
  <c r="K20" i="20"/>
  <c r="L28" i="20"/>
  <c r="AF28" i="20" s="1"/>
  <c r="M22" i="20"/>
  <c r="I24" i="21"/>
  <c r="J24" i="21" s="1"/>
  <c r="H41" i="20"/>
  <c r="T26" i="20"/>
  <c r="T27" i="20" s="1"/>
  <c r="S26" i="20"/>
  <c r="S27" i="20" s="1"/>
  <c r="R26" i="20"/>
  <c r="R27" i="20" s="1"/>
  <c r="P26" i="20"/>
  <c r="AB26" i="20"/>
  <c r="AB27" i="20" s="1"/>
  <c r="AD26" i="20"/>
  <c r="AD27" i="20" s="1"/>
  <c r="Y26" i="20"/>
  <c r="Y27" i="20" s="1"/>
  <c r="Q26" i="20"/>
  <c r="Q27" i="20" s="1"/>
  <c r="AC26" i="20"/>
  <c r="AC27" i="20" s="1"/>
  <c r="K26" i="20"/>
  <c r="AA26" i="20"/>
  <c r="AA27" i="20" s="1"/>
  <c r="X26" i="20"/>
  <c r="X27" i="20" s="1"/>
  <c r="W26" i="20"/>
  <c r="W27" i="20" s="1"/>
  <c r="U26" i="20"/>
  <c r="U27" i="20" s="1"/>
  <c r="Z26" i="20"/>
  <c r="Z27" i="20" s="1"/>
  <c r="V26" i="20"/>
  <c r="V27" i="20" s="1"/>
  <c r="K5" i="22"/>
  <c r="F30" i="22"/>
  <c r="G30" i="22"/>
  <c r="D30" i="22"/>
  <c r="I28" i="21"/>
  <c r="J28" i="21" s="1"/>
  <c r="E24" i="19"/>
  <c r="H30" i="19"/>
  <c r="E41" i="19"/>
  <c r="I41" i="19"/>
  <c r="F41" i="19"/>
  <c r="G41" i="19"/>
  <c r="I20" i="19"/>
  <c r="J20" i="19" s="1"/>
  <c r="I26" i="19"/>
  <c r="J26" i="19" s="1"/>
  <c r="I28" i="19"/>
  <c r="J28" i="19" s="1"/>
  <c r="I22" i="19"/>
  <c r="J22" i="19" s="1"/>
  <c r="G30" i="19"/>
  <c r="D30" i="19"/>
  <c r="E28" i="19"/>
  <c r="K5" i="19"/>
  <c r="F30" i="19"/>
  <c r="E22" i="19"/>
  <c r="E20" i="19"/>
  <c r="K4" i="19"/>
  <c r="C30" i="19"/>
  <c r="E26" i="18"/>
  <c r="K4" i="18"/>
  <c r="C30" i="18"/>
  <c r="E20" i="18"/>
  <c r="E22" i="18"/>
  <c r="E41" i="18"/>
  <c r="I41" i="18"/>
  <c r="G41" i="18"/>
  <c r="F41" i="18"/>
  <c r="K5" i="18"/>
  <c r="F30" i="18"/>
  <c r="H30" i="18"/>
  <c r="E28" i="18"/>
  <c r="AF23" i="21" l="1"/>
  <c r="AG22" i="21"/>
  <c r="AG23" i="21" s="1"/>
  <c r="AF23" i="20"/>
  <c r="AG22" i="20"/>
  <c r="AG23" i="20" s="1"/>
  <c r="AF27" i="25"/>
  <c r="AG26" i="25"/>
  <c r="AG27" i="25" s="1"/>
  <c r="AF25" i="20"/>
  <c r="AG24" i="20"/>
  <c r="AG25" i="20" s="1"/>
  <c r="J30" i="21"/>
  <c r="AF27" i="20"/>
  <c r="AG26" i="20"/>
  <c r="AG27" i="20" s="1"/>
  <c r="AD20" i="26"/>
  <c r="AD21" i="26" s="1"/>
  <c r="AC20" i="26"/>
  <c r="AC21" i="26" s="1"/>
  <c r="K20" i="26"/>
  <c r="AB20" i="26"/>
  <c r="AB21" i="26" s="1"/>
  <c r="Z20" i="26"/>
  <c r="Z21" i="26" s="1"/>
  <c r="AA20" i="26"/>
  <c r="AA21" i="26" s="1"/>
  <c r="Y20" i="26"/>
  <c r="Y21" i="26" s="1"/>
  <c r="V20" i="26"/>
  <c r="V21" i="26" s="1"/>
  <c r="X20" i="26"/>
  <c r="X21" i="26" s="1"/>
  <c r="J30" i="26"/>
  <c r="T20" i="26"/>
  <c r="T21" i="26" s="1"/>
  <c r="R20" i="26"/>
  <c r="R21" i="26" s="1"/>
  <c r="Q20" i="26"/>
  <c r="Q21" i="26" s="1"/>
  <c r="P20" i="26"/>
  <c r="U20" i="26"/>
  <c r="U21" i="26" s="1"/>
  <c r="S20" i="26"/>
  <c r="S21" i="26" s="1"/>
  <c r="W20" i="26"/>
  <c r="W21" i="26" s="1"/>
  <c r="AD24" i="26"/>
  <c r="AD25" i="26" s="1"/>
  <c r="AC24" i="26"/>
  <c r="AC25" i="26" s="1"/>
  <c r="K24" i="26"/>
  <c r="AB24" i="26"/>
  <c r="AB25" i="26" s="1"/>
  <c r="Z24" i="26"/>
  <c r="Z25" i="26" s="1"/>
  <c r="R24" i="26"/>
  <c r="R25" i="26" s="1"/>
  <c r="Q24" i="26"/>
  <c r="Q25" i="26" s="1"/>
  <c r="AA24" i="26"/>
  <c r="AA25" i="26" s="1"/>
  <c r="Y24" i="26"/>
  <c r="Y25" i="26" s="1"/>
  <c r="X24" i="26"/>
  <c r="X25" i="26" s="1"/>
  <c r="V24" i="26"/>
  <c r="V25" i="26" s="1"/>
  <c r="U24" i="26"/>
  <c r="U25" i="26" s="1"/>
  <c r="W24" i="26"/>
  <c r="W25" i="26" s="1"/>
  <c r="T24" i="26"/>
  <c r="T25" i="26" s="1"/>
  <c r="S24" i="26"/>
  <c r="S25" i="26" s="1"/>
  <c r="P24" i="26"/>
  <c r="L24" i="26"/>
  <c r="AF24" i="26" s="1"/>
  <c r="X22" i="23"/>
  <c r="X23" i="23" s="1"/>
  <c r="W22" i="23"/>
  <c r="W23" i="23" s="1"/>
  <c r="T22" i="23"/>
  <c r="T23" i="23" s="1"/>
  <c r="Z22" i="23"/>
  <c r="Z23" i="23" s="1"/>
  <c r="Y22" i="23"/>
  <c r="Y23" i="23" s="1"/>
  <c r="S22" i="23"/>
  <c r="S23" i="23" s="1"/>
  <c r="K22" i="23"/>
  <c r="AD22" i="23"/>
  <c r="AD23" i="23" s="1"/>
  <c r="V22" i="23"/>
  <c r="V23" i="23" s="1"/>
  <c r="Q22" i="23"/>
  <c r="Q23" i="23" s="1"/>
  <c r="U22" i="23"/>
  <c r="U23" i="23" s="1"/>
  <c r="R22" i="23"/>
  <c r="R23" i="23" s="1"/>
  <c r="P22" i="23"/>
  <c r="AC22" i="23"/>
  <c r="AC23" i="23" s="1"/>
  <c r="AB22" i="23"/>
  <c r="AB23" i="23" s="1"/>
  <c r="AA22" i="23"/>
  <c r="AA23" i="23" s="1"/>
  <c r="L22" i="23"/>
  <c r="AF22" i="23" s="1"/>
  <c r="X26" i="23"/>
  <c r="X27" i="23" s="1"/>
  <c r="W26" i="23"/>
  <c r="W27" i="23" s="1"/>
  <c r="T26" i="23"/>
  <c r="T27" i="23" s="1"/>
  <c r="Z26" i="23"/>
  <c r="Z27" i="23" s="1"/>
  <c r="Y26" i="23"/>
  <c r="Y27" i="23" s="1"/>
  <c r="S26" i="23"/>
  <c r="S27" i="23" s="1"/>
  <c r="AC26" i="23"/>
  <c r="AC27" i="23" s="1"/>
  <c r="AB26" i="23"/>
  <c r="AB27" i="23" s="1"/>
  <c r="U26" i="23"/>
  <c r="U27" i="23" s="1"/>
  <c r="Q26" i="23"/>
  <c r="Q27" i="23" s="1"/>
  <c r="P26" i="23"/>
  <c r="R26" i="23"/>
  <c r="R27" i="23" s="1"/>
  <c r="K26" i="23"/>
  <c r="V26" i="23"/>
  <c r="V27" i="23" s="1"/>
  <c r="AD26" i="23"/>
  <c r="AD27" i="23" s="1"/>
  <c r="AA26" i="23"/>
  <c r="AA27" i="23" s="1"/>
  <c r="AD26" i="26"/>
  <c r="AD27" i="26" s="1"/>
  <c r="AC26" i="26"/>
  <c r="AC27" i="26" s="1"/>
  <c r="K26" i="26"/>
  <c r="AB26" i="26"/>
  <c r="AB27" i="26" s="1"/>
  <c r="Z26" i="26"/>
  <c r="Z27" i="26" s="1"/>
  <c r="AA26" i="26"/>
  <c r="AA27" i="26" s="1"/>
  <c r="Q26" i="26"/>
  <c r="Q27" i="26" s="1"/>
  <c r="P26" i="26"/>
  <c r="X26" i="26"/>
  <c r="X27" i="26" s="1"/>
  <c r="V26" i="26"/>
  <c r="V27" i="26" s="1"/>
  <c r="W26" i="26"/>
  <c r="W27" i="26" s="1"/>
  <c r="T26" i="26"/>
  <c r="T27" i="26" s="1"/>
  <c r="U26" i="26"/>
  <c r="U27" i="26" s="1"/>
  <c r="R26" i="26"/>
  <c r="R27" i="26" s="1"/>
  <c r="S26" i="26"/>
  <c r="S27" i="26" s="1"/>
  <c r="Y26" i="26"/>
  <c r="Y27" i="26" s="1"/>
  <c r="L26" i="26"/>
  <c r="AF26" i="26" s="1"/>
  <c r="X28" i="23"/>
  <c r="W28" i="23"/>
  <c r="T28" i="23"/>
  <c r="AD28" i="23"/>
  <c r="AC28" i="23"/>
  <c r="AA28" i="23"/>
  <c r="Z28" i="23"/>
  <c r="Y28" i="23"/>
  <c r="S28" i="23"/>
  <c r="R28" i="23"/>
  <c r="Q28" i="23"/>
  <c r="AB28" i="23"/>
  <c r="V28" i="23"/>
  <c r="U28" i="23"/>
  <c r="P28" i="23"/>
  <c r="K28" i="23"/>
  <c r="X24" i="23"/>
  <c r="X25" i="23" s="1"/>
  <c r="W24" i="23"/>
  <c r="W25" i="23" s="1"/>
  <c r="T24" i="23"/>
  <c r="T25" i="23" s="1"/>
  <c r="AD24" i="23"/>
  <c r="AD25" i="23" s="1"/>
  <c r="AC24" i="23"/>
  <c r="AC25" i="23" s="1"/>
  <c r="AB24" i="23"/>
  <c r="AB25" i="23" s="1"/>
  <c r="Z24" i="23"/>
  <c r="Z25" i="23" s="1"/>
  <c r="U24" i="23"/>
  <c r="U25" i="23" s="1"/>
  <c r="S24" i="23"/>
  <c r="S25" i="23" s="1"/>
  <c r="R24" i="23"/>
  <c r="R25" i="23" s="1"/>
  <c r="AA24" i="23"/>
  <c r="AA25" i="23" s="1"/>
  <c r="Y24" i="23"/>
  <c r="Y25" i="23" s="1"/>
  <c r="V24" i="23"/>
  <c r="V25" i="23" s="1"/>
  <c r="Q24" i="23"/>
  <c r="Q25" i="23" s="1"/>
  <c r="P24" i="23"/>
  <c r="K24" i="23"/>
  <c r="AD28" i="26"/>
  <c r="AC28" i="26"/>
  <c r="K28" i="26"/>
  <c r="AB28" i="26"/>
  <c r="Z28" i="26"/>
  <c r="AA28" i="26"/>
  <c r="Y28" i="26"/>
  <c r="V28" i="26"/>
  <c r="S28" i="26"/>
  <c r="R28" i="26"/>
  <c r="Q28" i="26"/>
  <c r="T28" i="26"/>
  <c r="P28" i="26"/>
  <c r="X28" i="26"/>
  <c r="W28" i="26"/>
  <c r="U28" i="26"/>
  <c r="M26" i="25"/>
  <c r="M30" i="24"/>
  <c r="L26" i="23"/>
  <c r="AF26" i="23" s="1"/>
  <c r="X20" i="25"/>
  <c r="X21" i="25" s="1"/>
  <c r="W20" i="25"/>
  <c r="W21" i="25" s="1"/>
  <c r="T20" i="25"/>
  <c r="T21" i="25" s="1"/>
  <c r="AC20" i="25"/>
  <c r="AC21" i="25" s="1"/>
  <c r="AB20" i="25"/>
  <c r="AB21" i="25" s="1"/>
  <c r="Y20" i="25"/>
  <c r="Y21" i="25" s="1"/>
  <c r="U20" i="25"/>
  <c r="U21" i="25" s="1"/>
  <c r="R20" i="25"/>
  <c r="R21" i="25" s="1"/>
  <c r="S20" i="25"/>
  <c r="S21" i="25" s="1"/>
  <c r="J30" i="25"/>
  <c r="P20" i="25"/>
  <c r="Q20" i="25"/>
  <c r="Q21" i="25" s="1"/>
  <c r="AA20" i="25"/>
  <c r="AA21" i="25" s="1"/>
  <c r="Z20" i="25"/>
  <c r="Z21" i="25" s="1"/>
  <c r="K20" i="25"/>
  <c r="AD20" i="25"/>
  <c r="AD21" i="25" s="1"/>
  <c r="V20" i="25"/>
  <c r="V21" i="25" s="1"/>
  <c r="K41" i="26"/>
  <c r="L41" i="26"/>
  <c r="J41" i="26"/>
  <c r="X26" i="25"/>
  <c r="X27" i="25" s="1"/>
  <c r="W26" i="25"/>
  <c r="W27" i="25" s="1"/>
  <c r="T26" i="25"/>
  <c r="T27" i="25" s="1"/>
  <c r="R26" i="25"/>
  <c r="R27" i="25" s="1"/>
  <c r="Q26" i="25"/>
  <c r="Q27" i="25" s="1"/>
  <c r="S26" i="25"/>
  <c r="S27" i="25" s="1"/>
  <c r="P26" i="25"/>
  <c r="AD26" i="25"/>
  <c r="AD27" i="25" s="1"/>
  <c r="AC26" i="25"/>
  <c r="AC27" i="25" s="1"/>
  <c r="AB26" i="25"/>
  <c r="AB27" i="25" s="1"/>
  <c r="Z26" i="25"/>
  <c r="Z27" i="25" s="1"/>
  <c r="Y26" i="25"/>
  <c r="Y27" i="25" s="1"/>
  <c r="AA26" i="25"/>
  <c r="AA27" i="25" s="1"/>
  <c r="V26" i="25"/>
  <c r="V27" i="25" s="1"/>
  <c r="U26" i="25"/>
  <c r="U27" i="25" s="1"/>
  <c r="K26" i="25"/>
  <c r="AD22" i="26"/>
  <c r="AD23" i="26" s="1"/>
  <c r="AC22" i="26"/>
  <c r="AC23" i="26" s="1"/>
  <c r="K22" i="26"/>
  <c r="AB22" i="26"/>
  <c r="AB23" i="26" s="1"/>
  <c r="Z22" i="26"/>
  <c r="Z23" i="26" s="1"/>
  <c r="V22" i="26"/>
  <c r="V23" i="26" s="1"/>
  <c r="U22" i="26"/>
  <c r="U23" i="26" s="1"/>
  <c r="R22" i="26"/>
  <c r="R23" i="26" s="1"/>
  <c r="Y22" i="26"/>
  <c r="Y23" i="26" s="1"/>
  <c r="W22" i="26"/>
  <c r="W23" i="26" s="1"/>
  <c r="S22" i="26"/>
  <c r="S23" i="26" s="1"/>
  <c r="T22" i="26"/>
  <c r="T23" i="26" s="1"/>
  <c r="P22" i="26"/>
  <c r="X22" i="26"/>
  <c r="X23" i="26" s="1"/>
  <c r="AA22" i="26"/>
  <c r="AA23" i="26" s="1"/>
  <c r="Q22" i="26"/>
  <c r="Q23" i="26" s="1"/>
  <c r="K41" i="23"/>
  <c r="J41" i="23"/>
  <c r="M41" i="23" s="1"/>
  <c r="L41" i="23"/>
  <c r="X24" i="25"/>
  <c r="X25" i="25" s="1"/>
  <c r="W24" i="25"/>
  <c r="W25" i="25" s="1"/>
  <c r="T24" i="25"/>
  <c r="T25" i="25" s="1"/>
  <c r="AC24" i="25"/>
  <c r="AC25" i="25" s="1"/>
  <c r="AB24" i="25"/>
  <c r="AB25" i="25" s="1"/>
  <c r="Y24" i="25"/>
  <c r="Y25" i="25" s="1"/>
  <c r="R24" i="25"/>
  <c r="R25" i="25" s="1"/>
  <c r="Q24" i="25"/>
  <c r="Q25" i="25" s="1"/>
  <c r="P24" i="25"/>
  <c r="K24" i="25"/>
  <c r="AD24" i="25"/>
  <c r="AD25" i="25" s="1"/>
  <c r="V24" i="25"/>
  <c r="V25" i="25" s="1"/>
  <c r="AA24" i="25"/>
  <c r="AA25" i="25" s="1"/>
  <c r="Z24" i="25"/>
  <c r="Z25" i="25" s="1"/>
  <c r="U24" i="25"/>
  <c r="U25" i="25" s="1"/>
  <c r="S24" i="25"/>
  <c r="S25" i="25" s="1"/>
  <c r="L24" i="25"/>
  <c r="AF24" i="25" s="1"/>
  <c r="H41" i="26"/>
  <c r="L24" i="23"/>
  <c r="AF24" i="23" s="1"/>
  <c r="L22" i="26"/>
  <c r="AF22" i="26" s="1"/>
  <c r="X22" i="25"/>
  <c r="X23" i="25" s="1"/>
  <c r="W22" i="25"/>
  <c r="W23" i="25" s="1"/>
  <c r="T22" i="25"/>
  <c r="T23" i="25" s="1"/>
  <c r="R22" i="25"/>
  <c r="R23" i="25" s="1"/>
  <c r="Q22" i="25"/>
  <c r="Q23" i="25" s="1"/>
  <c r="V22" i="25"/>
  <c r="V23" i="25" s="1"/>
  <c r="S22" i="25"/>
  <c r="S23" i="25" s="1"/>
  <c r="U22" i="25"/>
  <c r="U23" i="25" s="1"/>
  <c r="AD22" i="25"/>
  <c r="AD23" i="25" s="1"/>
  <c r="AB22" i="25"/>
  <c r="AB23" i="25" s="1"/>
  <c r="AA22" i="25"/>
  <c r="AA23" i="25" s="1"/>
  <c r="Y22" i="25"/>
  <c r="Y23" i="25" s="1"/>
  <c r="AC22" i="25"/>
  <c r="AC23" i="25" s="1"/>
  <c r="Z22" i="25"/>
  <c r="Z23" i="25" s="1"/>
  <c r="P22" i="25"/>
  <c r="K22" i="25"/>
  <c r="L22" i="25"/>
  <c r="AF22" i="25" s="1"/>
  <c r="AC28" i="25"/>
  <c r="X28" i="25"/>
  <c r="W28" i="25"/>
  <c r="T28" i="25"/>
  <c r="AD28" i="25"/>
  <c r="AB28" i="25"/>
  <c r="Y28" i="25"/>
  <c r="P28" i="25"/>
  <c r="K28" i="25"/>
  <c r="S28" i="25"/>
  <c r="AA28" i="25"/>
  <c r="R28" i="25"/>
  <c r="Q28" i="25"/>
  <c r="Z28" i="25"/>
  <c r="U28" i="25"/>
  <c r="V28" i="25"/>
  <c r="L28" i="25"/>
  <c r="AF28" i="25" s="1"/>
  <c r="L28" i="23"/>
  <c r="AF28" i="23" s="1"/>
  <c r="L20" i="26"/>
  <c r="AF20" i="26" s="1"/>
  <c r="AG20" i="26" s="1"/>
  <c r="AG21" i="26" s="1"/>
  <c r="I20" i="23"/>
  <c r="J20" i="23" s="1"/>
  <c r="L20" i="23" s="1"/>
  <c r="AF20" i="23" s="1"/>
  <c r="AG20" i="23" s="1"/>
  <c r="AG21" i="23" s="1"/>
  <c r="L20" i="25"/>
  <c r="AF20" i="25" s="1"/>
  <c r="AG20" i="25" s="1"/>
  <c r="AG21" i="25" s="1"/>
  <c r="L28" i="26"/>
  <c r="AF28" i="26" s="1"/>
  <c r="AD24" i="22"/>
  <c r="AD25" i="22" s="1"/>
  <c r="AC24" i="22"/>
  <c r="AC25" i="22" s="1"/>
  <c r="K24" i="22"/>
  <c r="AB24" i="22"/>
  <c r="AB25" i="22" s="1"/>
  <c r="Z24" i="22"/>
  <c r="Z25" i="22" s="1"/>
  <c r="V24" i="22"/>
  <c r="V25" i="22" s="1"/>
  <c r="W24" i="22"/>
  <c r="W25" i="22" s="1"/>
  <c r="U24" i="22"/>
  <c r="U25" i="22" s="1"/>
  <c r="T24" i="22"/>
  <c r="T25" i="22" s="1"/>
  <c r="R24" i="22"/>
  <c r="R25" i="22" s="1"/>
  <c r="Q24" i="22"/>
  <c r="Q25" i="22" s="1"/>
  <c r="X24" i="22"/>
  <c r="X25" i="22" s="1"/>
  <c r="AA24" i="22"/>
  <c r="AA25" i="22" s="1"/>
  <c r="Y24" i="22"/>
  <c r="Y25" i="22" s="1"/>
  <c r="S24" i="22"/>
  <c r="S25" i="22" s="1"/>
  <c r="P24" i="22"/>
  <c r="AD20" i="22"/>
  <c r="AD21" i="22" s="1"/>
  <c r="AC20" i="22"/>
  <c r="AC21" i="22" s="1"/>
  <c r="K20" i="22"/>
  <c r="AB20" i="22"/>
  <c r="AB21" i="22" s="1"/>
  <c r="Z20" i="22"/>
  <c r="Z21" i="22" s="1"/>
  <c r="J30" i="22"/>
  <c r="V20" i="22"/>
  <c r="V21" i="22" s="1"/>
  <c r="Y20" i="22"/>
  <c r="Y21" i="22" s="1"/>
  <c r="X20" i="22"/>
  <c r="X21" i="22" s="1"/>
  <c r="W20" i="22"/>
  <c r="W21" i="22" s="1"/>
  <c r="T20" i="22"/>
  <c r="T21" i="22" s="1"/>
  <c r="S20" i="22"/>
  <c r="S21" i="22" s="1"/>
  <c r="P20" i="22"/>
  <c r="AA20" i="22"/>
  <c r="AA21" i="22" s="1"/>
  <c r="Q20" i="22"/>
  <c r="Q21" i="22" s="1"/>
  <c r="R20" i="22"/>
  <c r="R21" i="22" s="1"/>
  <c r="U20" i="22"/>
  <c r="U21" i="22" s="1"/>
  <c r="AD22" i="22"/>
  <c r="AD23" i="22" s="1"/>
  <c r="AC22" i="22"/>
  <c r="AC23" i="22" s="1"/>
  <c r="K22" i="22"/>
  <c r="AB22" i="22"/>
  <c r="AB23" i="22" s="1"/>
  <c r="Z22" i="22"/>
  <c r="Z23" i="22" s="1"/>
  <c r="V22" i="22"/>
  <c r="V23" i="22" s="1"/>
  <c r="X22" i="22"/>
  <c r="X23" i="22" s="1"/>
  <c r="W22" i="22"/>
  <c r="W23" i="22" s="1"/>
  <c r="U22" i="22"/>
  <c r="U23" i="22" s="1"/>
  <c r="S22" i="22"/>
  <c r="S23" i="22" s="1"/>
  <c r="R22" i="22"/>
  <c r="R23" i="22" s="1"/>
  <c r="Q22" i="22"/>
  <c r="Q23" i="22" s="1"/>
  <c r="P22" i="22"/>
  <c r="T22" i="22"/>
  <c r="T23" i="22" s="1"/>
  <c r="AA22" i="22"/>
  <c r="AA23" i="22" s="1"/>
  <c r="Y22" i="22"/>
  <c r="Y23" i="22" s="1"/>
  <c r="L22" i="22"/>
  <c r="AF22" i="22" s="1"/>
  <c r="AD26" i="22"/>
  <c r="AD27" i="22" s="1"/>
  <c r="AC26" i="22"/>
  <c r="AC27" i="22" s="1"/>
  <c r="K26" i="22"/>
  <c r="AB26" i="22"/>
  <c r="AB27" i="22" s="1"/>
  <c r="Z26" i="22"/>
  <c r="Z27" i="22" s="1"/>
  <c r="V26" i="22"/>
  <c r="V27" i="22" s="1"/>
  <c r="U26" i="22"/>
  <c r="U27" i="22" s="1"/>
  <c r="T26" i="22"/>
  <c r="T27" i="22" s="1"/>
  <c r="S26" i="22"/>
  <c r="S27" i="22" s="1"/>
  <c r="Q26" i="22"/>
  <c r="Q27" i="22" s="1"/>
  <c r="P26" i="22"/>
  <c r="Y26" i="22"/>
  <c r="Y27" i="22" s="1"/>
  <c r="X26" i="22"/>
  <c r="X27" i="22" s="1"/>
  <c r="W26" i="22"/>
  <c r="W27" i="22" s="1"/>
  <c r="R26" i="22"/>
  <c r="R27" i="22" s="1"/>
  <c r="AA26" i="22"/>
  <c r="AA27" i="22" s="1"/>
  <c r="AD28" i="22"/>
  <c r="AC28" i="22"/>
  <c r="K28" i="22"/>
  <c r="AB28" i="22"/>
  <c r="Z28" i="22"/>
  <c r="V28" i="22"/>
  <c r="T28" i="22"/>
  <c r="S28" i="22"/>
  <c r="R28" i="22"/>
  <c r="P28" i="22"/>
  <c r="AA28" i="22"/>
  <c r="Y28" i="22"/>
  <c r="X28" i="22"/>
  <c r="W28" i="22"/>
  <c r="U28" i="22"/>
  <c r="Q28" i="22"/>
  <c r="M41" i="21"/>
  <c r="L24" i="21"/>
  <c r="AF24" i="21" s="1"/>
  <c r="P23" i="21"/>
  <c r="AE22" i="21"/>
  <c r="AE23" i="21" s="1"/>
  <c r="AE20" i="20"/>
  <c r="AE21" i="20" s="1"/>
  <c r="P21" i="20"/>
  <c r="AA26" i="21"/>
  <c r="AA27" i="21" s="1"/>
  <c r="Z26" i="21"/>
  <c r="Z27" i="21" s="1"/>
  <c r="W26" i="21"/>
  <c r="W27" i="21" s="1"/>
  <c r="V26" i="21"/>
  <c r="V27" i="21" s="1"/>
  <c r="R26" i="21"/>
  <c r="R27" i="21" s="1"/>
  <c r="Q26" i="21"/>
  <c r="Q27" i="21" s="1"/>
  <c r="P26" i="21"/>
  <c r="AD26" i="21"/>
  <c r="AD27" i="21" s="1"/>
  <c r="AC26" i="21"/>
  <c r="AC27" i="21" s="1"/>
  <c r="AB26" i="21"/>
  <c r="AB27" i="21" s="1"/>
  <c r="X26" i="21"/>
  <c r="X27" i="21" s="1"/>
  <c r="U26" i="21"/>
  <c r="U27" i="21" s="1"/>
  <c r="T26" i="21"/>
  <c r="T27" i="21" s="1"/>
  <c r="S26" i="21"/>
  <c r="S27" i="21" s="1"/>
  <c r="K26" i="21"/>
  <c r="Y26" i="21"/>
  <c r="Y27" i="21" s="1"/>
  <c r="H41" i="22"/>
  <c r="L30" i="20"/>
  <c r="K7" i="20"/>
  <c r="K9" i="20" s="1"/>
  <c r="M20" i="20"/>
  <c r="L41" i="22"/>
  <c r="K41" i="22"/>
  <c r="J41" i="22"/>
  <c r="AA28" i="21"/>
  <c r="Z28" i="21"/>
  <c r="W28" i="21"/>
  <c r="V28" i="21"/>
  <c r="K28" i="21"/>
  <c r="X28" i="21"/>
  <c r="P28" i="21"/>
  <c r="AC28" i="21"/>
  <c r="S28" i="21"/>
  <c r="Y28" i="21"/>
  <c r="R28" i="21"/>
  <c r="Q28" i="21"/>
  <c r="AD28" i="21"/>
  <c r="AB28" i="21"/>
  <c r="T28" i="21"/>
  <c r="U28" i="21"/>
  <c r="L28" i="21"/>
  <c r="L26" i="22"/>
  <c r="AF26" i="22" s="1"/>
  <c r="L20" i="22"/>
  <c r="AF20" i="22" s="1"/>
  <c r="AG20" i="22" s="1"/>
  <c r="AG21" i="22" s="1"/>
  <c r="M24" i="20"/>
  <c r="AA24" i="21"/>
  <c r="AA25" i="21" s="1"/>
  <c r="Z24" i="21"/>
  <c r="Z25" i="21" s="1"/>
  <c r="W24" i="21"/>
  <c r="W25" i="21" s="1"/>
  <c r="V24" i="21"/>
  <c r="V25" i="21" s="1"/>
  <c r="X24" i="21"/>
  <c r="X25" i="21" s="1"/>
  <c r="U24" i="21"/>
  <c r="U25" i="21" s="1"/>
  <c r="T24" i="21"/>
  <c r="T25" i="21" s="1"/>
  <c r="S24" i="21"/>
  <c r="S25" i="21" s="1"/>
  <c r="P24" i="21"/>
  <c r="K24" i="21"/>
  <c r="Y24" i="21"/>
  <c r="Y25" i="21" s="1"/>
  <c r="R24" i="21"/>
  <c r="R25" i="21" s="1"/>
  <c r="AD24" i="21"/>
  <c r="AD25" i="21" s="1"/>
  <c r="Q24" i="21"/>
  <c r="Q25" i="21" s="1"/>
  <c r="AC24" i="21"/>
  <c r="AC25" i="21" s="1"/>
  <c r="AB24" i="21"/>
  <c r="AB25" i="21" s="1"/>
  <c r="P21" i="21"/>
  <c r="AE20" i="21"/>
  <c r="AE21" i="21" s="1"/>
  <c r="M28" i="20"/>
  <c r="AE24" i="20"/>
  <c r="AE25" i="20" s="1"/>
  <c r="P25" i="20"/>
  <c r="AE26" i="20"/>
  <c r="AE27" i="20" s="1"/>
  <c r="P27" i="20"/>
  <c r="M26" i="20"/>
  <c r="L26" i="21"/>
  <c r="AF26" i="21" s="1"/>
  <c r="AE28" i="20"/>
  <c r="L28" i="22"/>
  <c r="AF28" i="22" s="1"/>
  <c r="M22" i="21"/>
  <c r="M20" i="21"/>
  <c r="AE22" i="20"/>
  <c r="AE23" i="20" s="1"/>
  <c r="P23" i="20"/>
  <c r="L24" i="22"/>
  <c r="AF24" i="22" s="1"/>
  <c r="M41" i="20"/>
  <c r="AD22" i="19"/>
  <c r="AD23" i="19" s="1"/>
  <c r="AC22" i="19"/>
  <c r="AC23" i="19" s="1"/>
  <c r="K22" i="19"/>
  <c r="AA22" i="19"/>
  <c r="AA23" i="19" s="1"/>
  <c r="AB22" i="19"/>
  <c r="AB23" i="19" s="1"/>
  <c r="Z22" i="19"/>
  <c r="Z23" i="19" s="1"/>
  <c r="X22" i="19"/>
  <c r="X23" i="19" s="1"/>
  <c r="Y22" i="19"/>
  <c r="Y23" i="19" s="1"/>
  <c r="S22" i="19"/>
  <c r="S23" i="19" s="1"/>
  <c r="P22" i="19"/>
  <c r="R22" i="19"/>
  <c r="R23" i="19" s="1"/>
  <c r="Q22" i="19"/>
  <c r="Q23" i="19" s="1"/>
  <c r="V22" i="19"/>
  <c r="V23" i="19" s="1"/>
  <c r="U22" i="19"/>
  <c r="U23" i="19" s="1"/>
  <c r="T22" i="19"/>
  <c r="T23" i="19" s="1"/>
  <c r="W22" i="19"/>
  <c r="W23" i="19" s="1"/>
  <c r="AD26" i="19"/>
  <c r="AD27" i="19" s="1"/>
  <c r="AC26" i="19"/>
  <c r="AC27" i="19" s="1"/>
  <c r="K26" i="19"/>
  <c r="AA26" i="19"/>
  <c r="AA27" i="19" s="1"/>
  <c r="AB26" i="19"/>
  <c r="AB27" i="19" s="1"/>
  <c r="Z26" i="19"/>
  <c r="Z27" i="19" s="1"/>
  <c r="X26" i="19"/>
  <c r="X27" i="19" s="1"/>
  <c r="Y26" i="19"/>
  <c r="Y27" i="19" s="1"/>
  <c r="V26" i="19"/>
  <c r="V27" i="19" s="1"/>
  <c r="Q26" i="19"/>
  <c r="Q27" i="19" s="1"/>
  <c r="R26" i="19"/>
  <c r="R27" i="19" s="1"/>
  <c r="W26" i="19"/>
  <c r="W27" i="19" s="1"/>
  <c r="U26" i="19"/>
  <c r="U27" i="19" s="1"/>
  <c r="T26" i="19"/>
  <c r="T27" i="19" s="1"/>
  <c r="S26" i="19"/>
  <c r="S27" i="19" s="1"/>
  <c r="P26" i="19"/>
  <c r="L26" i="19"/>
  <c r="AF26" i="19" s="1"/>
  <c r="AD28" i="19"/>
  <c r="AC28" i="19"/>
  <c r="K28" i="19"/>
  <c r="AB28" i="19"/>
  <c r="AA28" i="19"/>
  <c r="Z28" i="19"/>
  <c r="Y28" i="19"/>
  <c r="X28" i="19"/>
  <c r="R28" i="19"/>
  <c r="Q28" i="19"/>
  <c r="P28" i="19"/>
  <c r="W28" i="19"/>
  <c r="S28" i="19"/>
  <c r="T28" i="19"/>
  <c r="V28" i="19"/>
  <c r="U28" i="19"/>
  <c r="AD20" i="19"/>
  <c r="AD21" i="19" s="1"/>
  <c r="AC20" i="19"/>
  <c r="AC21" i="19" s="1"/>
  <c r="K20" i="19"/>
  <c r="AB20" i="19"/>
  <c r="AB21" i="19" s="1"/>
  <c r="AA20" i="19"/>
  <c r="AA21" i="19" s="1"/>
  <c r="Z20" i="19"/>
  <c r="Z21" i="19" s="1"/>
  <c r="X20" i="19"/>
  <c r="X21" i="19" s="1"/>
  <c r="Y20" i="19"/>
  <c r="Y21" i="19" s="1"/>
  <c r="W20" i="19"/>
  <c r="W21" i="19" s="1"/>
  <c r="S20" i="19"/>
  <c r="S21" i="19" s="1"/>
  <c r="V20" i="19"/>
  <c r="V21" i="19" s="1"/>
  <c r="U20" i="19"/>
  <c r="U21" i="19" s="1"/>
  <c r="T20" i="19"/>
  <c r="T21" i="19" s="1"/>
  <c r="R20" i="19"/>
  <c r="R21" i="19" s="1"/>
  <c r="P20" i="19"/>
  <c r="Q20" i="19"/>
  <c r="Q21" i="19" s="1"/>
  <c r="H41" i="19"/>
  <c r="L28" i="19"/>
  <c r="AF28" i="19" s="1"/>
  <c r="L41" i="19"/>
  <c r="K41" i="19"/>
  <c r="J41" i="19"/>
  <c r="M41" i="19" s="1"/>
  <c r="L20" i="19"/>
  <c r="AF20" i="19" s="1"/>
  <c r="AG20" i="19" s="1"/>
  <c r="AG21" i="19" s="1"/>
  <c r="L22" i="19"/>
  <c r="AF22" i="19" s="1"/>
  <c r="I24" i="19"/>
  <c r="J24" i="19" s="1"/>
  <c r="L24" i="19" s="1"/>
  <c r="AF24" i="19" s="1"/>
  <c r="H41" i="18"/>
  <c r="K41" i="18"/>
  <c r="J41" i="18"/>
  <c r="L41" i="18"/>
  <c r="I28" i="18"/>
  <c r="J28" i="18" s="1"/>
  <c r="I22" i="18"/>
  <c r="J22" i="18" s="1"/>
  <c r="I26" i="18"/>
  <c r="J26" i="18" s="1"/>
  <c r="I24" i="18"/>
  <c r="J24" i="18" s="1"/>
  <c r="I20" i="18"/>
  <c r="J20" i="18" s="1"/>
  <c r="K7" i="21" l="1"/>
  <c r="K9" i="21" s="1"/>
  <c r="AF28" i="21"/>
  <c r="AF27" i="19"/>
  <c r="AG26" i="19"/>
  <c r="AG27" i="19" s="1"/>
  <c r="AF25" i="21"/>
  <c r="AG24" i="21"/>
  <c r="AG25" i="21" s="1"/>
  <c r="AG22" i="19"/>
  <c r="AF23" i="19"/>
  <c r="AG24" i="22"/>
  <c r="AF25" i="22"/>
  <c r="AG25" i="22" s="1"/>
  <c r="AF27" i="26"/>
  <c r="AG26" i="26"/>
  <c r="AF27" i="21"/>
  <c r="AG26" i="21"/>
  <c r="AG27" i="21" s="1"/>
  <c r="AF23" i="25"/>
  <c r="AG22" i="25"/>
  <c r="AG23" i="25" s="1"/>
  <c r="AF23" i="23"/>
  <c r="AG22" i="23"/>
  <c r="AG23" i="23" s="1"/>
  <c r="AF25" i="19"/>
  <c r="AG24" i="19"/>
  <c r="AG25" i="19" s="1"/>
  <c r="AF27" i="23"/>
  <c r="AG26" i="23"/>
  <c r="AG27" i="23" s="1"/>
  <c r="L30" i="21"/>
  <c r="AF23" i="22"/>
  <c r="AG22" i="22"/>
  <c r="AG23" i="22" s="1"/>
  <c r="AF25" i="25"/>
  <c r="AG24" i="25"/>
  <c r="AG25" i="25" s="1"/>
  <c r="AG26" i="22"/>
  <c r="AF27" i="22"/>
  <c r="AG27" i="22" s="1"/>
  <c r="AG22" i="26"/>
  <c r="AF23" i="26"/>
  <c r="AF25" i="23"/>
  <c r="AG24" i="23"/>
  <c r="AG25" i="23" s="1"/>
  <c r="AG24" i="26"/>
  <c r="AF25" i="26"/>
  <c r="AG25" i="26" s="1"/>
  <c r="M28" i="23"/>
  <c r="P27" i="23"/>
  <c r="AE26" i="23"/>
  <c r="AE27" i="23" s="1"/>
  <c r="P23" i="25"/>
  <c r="AE22" i="25"/>
  <c r="AE23" i="25" s="1"/>
  <c r="P27" i="25"/>
  <c r="AE26" i="25"/>
  <c r="AE27" i="25" s="1"/>
  <c r="M28" i="26"/>
  <c r="M28" i="25"/>
  <c r="M22" i="25"/>
  <c r="M22" i="26"/>
  <c r="P27" i="26"/>
  <c r="AE26" i="26"/>
  <c r="AE27" i="26" s="1"/>
  <c r="P21" i="25"/>
  <c r="AE20" i="25"/>
  <c r="AE21" i="25" s="1"/>
  <c r="L30" i="23"/>
  <c r="K7" i="23"/>
  <c r="K9" i="23" s="1"/>
  <c r="M20" i="23"/>
  <c r="X20" i="23"/>
  <c r="X21" i="23" s="1"/>
  <c r="W20" i="23"/>
  <c r="W21" i="23" s="1"/>
  <c r="T20" i="23"/>
  <c r="T21" i="23" s="1"/>
  <c r="AD20" i="23"/>
  <c r="AD21" i="23" s="1"/>
  <c r="P20" i="23"/>
  <c r="K20" i="23"/>
  <c r="J30" i="23"/>
  <c r="Z20" i="23"/>
  <c r="Z21" i="23" s="1"/>
  <c r="U20" i="23"/>
  <c r="U21" i="23" s="1"/>
  <c r="S20" i="23"/>
  <c r="S21" i="23" s="1"/>
  <c r="V20" i="23"/>
  <c r="V21" i="23" s="1"/>
  <c r="AC20" i="23"/>
  <c r="AC21" i="23" s="1"/>
  <c r="AB20" i="23"/>
  <c r="AB21" i="23" s="1"/>
  <c r="AA20" i="23"/>
  <c r="AA21" i="23" s="1"/>
  <c r="Y20" i="23"/>
  <c r="Y21" i="23" s="1"/>
  <c r="Q20" i="23"/>
  <c r="Q21" i="23" s="1"/>
  <c r="R20" i="23"/>
  <c r="R21" i="23" s="1"/>
  <c r="P25" i="23"/>
  <c r="AE24" i="23"/>
  <c r="AE25" i="23" s="1"/>
  <c r="AE28" i="23"/>
  <c r="M22" i="23"/>
  <c r="P23" i="23"/>
  <c r="AE22" i="23"/>
  <c r="AE23" i="23" s="1"/>
  <c r="AE20" i="26"/>
  <c r="AE21" i="26" s="1"/>
  <c r="P21" i="26"/>
  <c r="AE28" i="25"/>
  <c r="L30" i="26"/>
  <c r="K7" i="26"/>
  <c r="K9" i="26" s="1"/>
  <c r="M20" i="26"/>
  <c r="P25" i="25"/>
  <c r="AE24" i="25"/>
  <c r="AE25" i="25" s="1"/>
  <c r="M24" i="26"/>
  <c r="M24" i="23"/>
  <c r="M24" i="25"/>
  <c r="M26" i="23"/>
  <c r="L30" i="25"/>
  <c r="K7" i="25"/>
  <c r="K9" i="25" s="1"/>
  <c r="M20" i="25"/>
  <c r="M26" i="26"/>
  <c r="P23" i="26"/>
  <c r="AE22" i="26"/>
  <c r="AE23" i="26" s="1"/>
  <c r="M41" i="26"/>
  <c r="AE28" i="26"/>
  <c r="P25" i="26"/>
  <c r="AE24" i="26"/>
  <c r="AE25" i="26" s="1"/>
  <c r="P21" i="22"/>
  <c r="AE20" i="22"/>
  <c r="AE21" i="22" s="1"/>
  <c r="M24" i="22"/>
  <c r="P27" i="22"/>
  <c r="AE26" i="22"/>
  <c r="AE27" i="22" s="1"/>
  <c r="AE28" i="22"/>
  <c r="AE26" i="21"/>
  <c r="AE27" i="21" s="1"/>
  <c r="P27" i="21"/>
  <c r="P25" i="21"/>
  <c r="AE24" i="21"/>
  <c r="AE25" i="21" s="1"/>
  <c r="L30" i="22"/>
  <c r="K7" i="22"/>
  <c r="K9" i="22" s="1"/>
  <c r="M20" i="22"/>
  <c r="M24" i="21"/>
  <c r="P23" i="22"/>
  <c r="AE22" i="22"/>
  <c r="AE23" i="22" s="1"/>
  <c r="M28" i="22"/>
  <c r="M26" i="22"/>
  <c r="AE28" i="21"/>
  <c r="M28" i="21"/>
  <c r="M22" i="22"/>
  <c r="P25" i="22"/>
  <c r="AE24" i="22"/>
  <c r="AE25" i="22" s="1"/>
  <c r="M30" i="20"/>
  <c r="M26" i="21"/>
  <c r="M41" i="22"/>
  <c r="M24" i="19"/>
  <c r="AE28" i="19"/>
  <c r="J30" i="19"/>
  <c r="M28" i="19"/>
  <c r="P27" i="19"/>
  <c r="AE26" i="19"/>
  <c r="AE27" i="19" s="1"/>
  <c r="AE22" i="19"/>
  <c r="AE23" i="19" s="1"/>
  <c r="P23" i="19"/>
  <c r="L30" i="19"/>
  <c r="K7" i="19"/>
  <c r="K9" i="19" s="1"/>
  <c r="M20" i="19"/>
  <c r="M22" i="19"/>
  <c r="AD24" i="19"/>
  <c r="AD25" i="19" s="1"/>
  <c r="AC24" i="19"/>
  <c r="AC25" i="19" s="1"/>
  <c r="K24" i="19"/>
  <c r="AA24" i="19"/>
  <c r="AA25" i="19" s="1"/>
  <c r="AB24" i="19"/>
  <c r="AB25" i="19" s="1"/>
  <c r="Z24" i="19"/>
  <c r="Z25" i="19" s="1"/>
  <c r="X24" i="19"/>
  <c r="X25" i="19" s="1"/>
  <c r="Y24" i="19"/>
  <c r="Y25" i="19" s="1"/>
  <c r="U24" i="19"/>
  <c r="U25" i="19" s="1"/>
  <c r="W24" i="19"/>
  <c r="W25" i="19" s="1"/>
  <c r="S24" i="19"/>
  <c r="S25" i="19" s="1"/>
  <c r="R24" i="19"/>
  <c r="R25" i="19" s="1"/>
  <c r="Q24" i="19"/>
  <c r="Q25" i="19" s="1"/>
  <c r="V24" i="19"/>
  <c r="V25" i="19" s="1"/>
  <c r="T24" i="19"/>
  <c r="T25" i="19" s="1"/>
  <c r="P24" i="19"/>
  <c r="P21" i="19"/>
  <c r="AE20" i="19"/>
  <c r="AE21" i="19" s="1"/>
  <c r="M26" i="19"/>
  <c r="AD24" i="18"/>
  <c r="AD25" i="18" s="1"/>
  <c r="AC24" i="18"/>
  <c r="AC25" i="18" s="1"/>
  <c r="K24" i="18"/>
  <c r="Z24" i="18"/>
  <c r="Z25" i="18" s="1"/>
  <c r="Y24" i="18"/>
  <c r="Y25" i="18" s="1"/>
  <c r="U24" i="18"/>
  <c r="U25" i="18" s="1"/>
  <c r="AB24" i="18"/>
  <c r="AB25" i="18" s="1"/>
  <c r="X24" i="18"/>
  <c r="X25" i="18" s="1"/>
  <c r="AA24" i="18"/>
  <c r="AA25" i="18" s="1"/>
  <c r="W24" i="18"/>
  <c r="W25" i="18" s="1"/>
  <c r="V24" i="18"/>
  <c r="V25" i="18" s="1"/>
  <c r="T24" i="18"/>
  <c r="T25" i="18" s="1"/>
  <c r="S24" i="18"/>
  <c r="S25" i="18" s="1"/>
  <c r="R24" i="18"/>
  <c r="R25" i="18" s="1"/>
  <c r="Q24" i="18"/>
  <c r="Q25" i="18" s="1"/>
  <c r="P24" i="18"/>
  <c r="L24" i="18"/>
  <c r="AF24" i="18" s="1"/>
  <c r="AD22" i="18"/>
  <c r="AD23" i="18" s="1"/>
  <c r="AC22" i="18"/>
  <c r="AC23" i="18" s="1"/>
  <c r="K22" i="18"/>
  <c r="Z22" i="18"/>
  <c r="Z23" i="18" s="1"/>
  <c r="Y22" i="18"/>
  <c r="Y23" i="18" s="1"/>
  <c r="AA22" i="18"/>
  <c r="AA23" i="18" s="1"/>
  <c r="X22" i="18"/>
  <c r="X23" i="18" s="1"/>
  <c r="AB22" i="18"/>
  <c r="AB23" i="18" s="1"/>
  <c r="T22" i="18"/>
  <c r="T23" i="18" s="1"/>
  <c r="Q22" i="18"/>
  <c r="Q23" i="18" s="1"/>
  <c r="P22" i="18"/>
  <c r="U22" i="18"/>
  <c r="U23" i="18" s="1"/>
  <c r="S22" i="18"/>
  <c r="S23" i="18" s="1"/>
  <c r="W22" i="18"/>
  <c r="W23" i="18" s="1"/>
  <c r="V22" i="18"/>
  <c r="V23" i="18" s="1"/>
  <c r="R22" i="18"/>
  <c r="R23" i="18" s="1"/>
  <c r="L22" i="18"/>
  <c r="AF22" i="18" s="1"/>
  <c r="M41" i="18"/>
  <c r="AD26" i="18"/>
  <c r="AD27" i="18" s="1"/>
  <c r="AC26" i="18"/>
  <c r="AC27" i="18" s="1"/>
  <c r="K26" i="18"/>
  <c r="AB26" i="18"/>
  <c r="AB27" i="18" s="1"/>
  <c r="Z26" i="18"/>
  <c r="Z27" i="18" s="1"/>
  <c r="Y26" i="18"/>
  <c r="Y27" i="18" s="1"/>
  <c r="AA26" i="18"/>
  <c r="AA27" i="18" s="1"/>
  <c r="X26" i="18"/>
  <c r="X27" i="18" s="1"/>
  <c r="V26" i="18"/>
  <c r="V27" i="18" s="1"/>
  <c r="S26" i="18"/>
  <c r="S27" i="18" s="1"/>
  <c r="W26" i="18"/>
  <c r="W27" i="18" s="1"/>
  <c r="R26" i="18"/>
  <c r="R27" i="18" s="1"/>
  <c r="U26" i="18"/>
  <c r="U27" i="18" s="1"/>
  <c r="T26" i="18"/>
  <c r="T27" i="18" s="1"/>
  <c r="Q26" i="18"/>
  <c r="Q27" i="18" s="1"/>
  <c r="P26" i="18"/>
  <c r="AD28" i="18"/>
  <c r="AC28" i="18"/>
  <c r="K28" i="18"/>
  <c r="AB28" i="18"/>
  <c r="Z28" i="18"/>
  <c r="Y28" i="18"/>
  <c r="X28" i="18"/>
  <c r="W28" i="18"/>
  <c r="U28" i="18"/>
  <c r="Q28" i="18"/>
  <c r="V28" i="18"/>
  <c r="T28" i="18"/>
  <c r="S28" i="18"/>
  <c r="R28" i="18"/>
  <c r="P28" i="18"/>
  <c r="AA28" i="18"/>
  <c r="L26" i="18"/>
  <c r="AF26" i="18" s="1"/>
  <c r="AD20" i="18"/>
  <c r="AD21" i="18" s="1"/>
  <c r="AC20" i="18"/>
  <c r="AC21" i="18" s="1"/>
  <c r="K20" i="18"/>
  <c r="Z20" i="18"/>
  <c r="Z21" i="18" s="1"/>
  <c r="T20" i="18"/>
  <c r="T21" i="18" s="1"/>
  <c r="S20" i="18"/>
  <c r="S21" i="18" s="1"/>
  <c r="Q20" i="18"/>
  <c r="Q21" i="18" s="1"/>
  <c r="R20" i="18"/>
  <c r="R21" i="18" s="1"/>
  <c r="J30" i="18"/>
  <c r="P20" i="18"/>
  <c r="Y20" i="18"/>
  <c r="Y21" i="18" s="1"/>
  <c r="U20" i="18"/>
  <c r="U21" i="18" s="1"/>
  <c r="AB20" i="18"/>
  <c r="AB21" i="18" s="1"/>
  <c r="V20" i="18"/>
  <c r="V21" i="18" s="1"/>
  <c r="AA20" i="18"/>
  <c r="AA21" i="18" s="1"/>
  <c r="W20" i="18"/>
  <c r="W21" i="18" s="1"/>
  <c r="X20" i="18"/>
  <c r="X21" i="18" s="1"/>
  <c r="L20" i="18"/>
  <c r="AF20" i="18" s="1"/>
  <c r="AG20" i="18" s="1"/>
  <c r="AG21" i="18" s="1"/>
  <c r="L28" i="18"/>
  <c r="AF28" i="18" s="1"/>
  <c r="AG23" i="19" l="1"/>
  <c r="AG27" i="26"/>
  <c r="AG23" i="26"/>
  <c r="AF25" i="18"/>
  <c r="AG24" i="18"/>
  <c r="AG25" i="18" s="1"/>
  <c r="AG22" i="18"/>
  <c r="AF23" i="18"/>
  <c r="M30" i="21"/>
  <c r="AG26" i="18"/>
  <c r="AF27" i="18"/>
  <c r="M30" i="25"/>
  <c r="P21" i="23"/>
  <c r="AE20" i="23"/>
  <c r="AE21" i="23" s="1"/>
  <c r="M30" i="23"/>
  <c r="M30" i="26"/>
  <c r="M30" i="22"/>
  <c r="M30" i="19"/>
  <c r="AE24" i="19"/>
  <c r="AE25" i="19" s="1"/>
  <c r="P25" i="19"/>
  <c r="P21" i="18"/>
  <c r="AE20" i="18"/>
  <c r="AE21" i="18" s="1"/>
  <c r="P23" i="18"/>
  <c r="AE22" i="18"/>
  <c r="AE23" i="18" s="1"/>
  <c r="M26" i="18"/>
  <c r="P27" i="18"/>
  <c r="AE26" i="18"/>
  <c r="AE27" i="18" s="1"/>
  <c r="AE24" i="18"/>
  <c r="AE25" i="18" s="1"/>
  <c r="P25" i="18"/>
  <c r="L30" i="18"/>
  <c r="K7" i="18"/>
  <c r="K9" i="18" s="1"/>
  <c r="M20" i="18"/>
  <c r="AE28" i="18"/>
  <c r="M22" i="18"/>
  <c r="M28" i="18"/>
  <c r="M24" i="18"/>
  <c r="AG23" i="18" l="1"/>
  <c r="AG27" i="18"/>
  <c r="M30" i="18"/>
  <c r="AE89" i="6"/>
  <c r="AE90" i="6" s="1"/>
  <c r="J149" i="6"/>
  <c r="G149" i="6"/>
  <c r="I148" i="6"/>
  <c r="F148" i="6"/>
  <c r="I147" i="6"/>
  <c r="F147" i="6"/>
  <c r="I146" i="6"/>
  <c r="F146" i="6"/>
  <c r="I145" i="6"/>
  <c r="F145" i="6"/>
  <c r="I144" i="6"/>
  <c r="F144" i="6"/>
  <c r="I143" i="6"/>
  <c r="F143" i="6"/>
  <c r="I142" i="6"/>
  <c r="F142" i="6"/>
  <c r="I141" i="6"/>
  <c r="F141" i="6"/>
  <c r="I140" i="6"/>
  <c r="F140" i="6"/>
  <c r="I139" i="6"/>
  <c r="F139" i="6"/>
  <c r="I138" i="6"/>
  <c r="F138" i="6"/>
  <c r="I137" i="6"/>
  <c r="F137" i="6"/>
  <c r="J134" i="6"/>
  <c r="G134" i="6"/>
  <c r="I133" i="6"/>
  <c r="F133" i="6"/>
  <c r="I132" i="6"/>
  <c r="F132" i="6"/>
  <c r="I131" i="6"/>
  <c r="F131" i="6"/>
  <c r="I130" i="6"/>
  <c r="F130" i="6"/>
  <c r="I129" i="6"/>
  <c r="F129" i="6"/>
  <c r="I128" i="6"/>
  <c r="F128" i="6"/>
  <c r="I127" i="6"/>
  <c r="F127" i="6"/>
  <c r="I126" i="6"/>
  <c r="F126" i="6"/>
  <c r="I125" i="6"/>
  <c r="F125" i="6"/>
  <c r="I124" i="6"/>
  <c r="F124" i="6"/>
  <c r="I123" i="6"/>
  <c r="F123" i="6"/>
  <c r="I122" i="6"/>
  <c r="F122" i="6"/>
  <c r="J119" i="6"/>
  <c r="G119" i="6"/>
  <c r="I118" i="6"/>
  <c r="F118" i="6"/>
  <c r="I117" i="6"/>
  <c r="F117" i="6"/>
  <c r="I116" i="6"/>
  <c r="F116" i="6"/>
  <c r="I115" i="6"/>
  <c r="F115" i="6"/>
  <c r="I114" i="6"/>
  <c r="F114" i="6"/>
  <c r="I113" i="6"/>
  <c r="F113" i="6"/>
  <c r="I112" i="6"/>
  <c r="F112" i="6"/>
  <c r="I111" i="6"/>
  <c r="F111" i="6"/>
  <c r="I110" i="6"/>
  <c r="F110" i="6"/>
  <c r="I109" i="6"/>
  <c r="F109" i="6"/>
  <c r="I108" i="6"/>
  <c r="F108" i="6"/>
  <c r="I107" i="6"/>
  <c r="F107" i="6"/>
  <c r="J104" i="6"/>
  <c r="G104" i="6"/>
  <c r="I103" i="6"/>
  <c r="F103" i="6"/>
  <c r="I102" i="6"/>
  <c r="F102" i="6"/>
  <c r="I101" i="6"/>
  <c r="F101" i="6"/>
  <c r="I100" i="6"/>
  <c r="F100" i="6"/>
  <c r="I99" i="6"/>
  <c r="F99" i="6"/>
  <c r="I98" i="6"/>
  <c r="F98" i="6"/>
  <c r="I97" i="6"/>
  <c r="F97" i="6"/>
  <c r="I96" i="6"/>
  <c r="F96" i="6"/>
  <c r="I95" i="6"/>
  <c r="F95" i="6"/>
  <c r="I94" i="6"/>
  <c r="F94" i="6"/>
  <c r="I93" i="6"/>
  <c r="F93" i="6"/>
  <c r="I92" i="6"/>
  <c r="F92" i="6"/>
  <c r="J89" i="6"/>
  <c r="G89" i="6"/>
  <c r="I88" i="6"/>
  <c r="F88" i="6"/>
  <c r="I87" i="6"/>
  <c r="F87" i="6"/>
  <c r="I86" i="6"/>
  <c r="F86" i="6"/>
  <c r="I85" i="6"/>
  <c r="F85" i="6"/>
  <c r="I84" i="6"/>
  <c r="F84" i="6"/>
  <c r="I83" i="6"/>
  <c r="F83" i="6"/>
  <c r="I82" i="6"/>
  <c r="F82" i="6"/>
  <c r="I81" i="6"/>
  <c r="F81" i="6"/>
  <c r="I80" i="6"/>
  <c r="F80" i="6"/>
  <c r="I79" i="6"/>
  <c r="F79" i="6"/>
  <c r="I78" i="6"/>
  <c r="F78" i="6"/>
  <c r="F89" i="6" s="1"/>
  <c r="I77" i="6"/>
  <c r="F77" i="6"/>
  <c r="J74" i="6"/>
  <c r="G74" i="6"/>
  <c r="I73" i="6"/>
  <c r="F73" i="6"/>
  <c r="I72" i="6"/>
  <c r="F72" i="6"/>
  <c r="I71" i="6"/>
  <c r="F71" i="6"/>
  <c r="I70" i="6"/>
  <c r="F70" i="6"/>
  <c r="I69" i="6"/>
  <c r="F69" i="6"/>
  <c r="I68" i="6"/>
  <c r="F68" i="6"/>
  <c r="I67" i="6"/>
  <c r="F67" i="6"/>
  <c r="I66" i="6"/>
  <c r="F66" i="6"/>
  <c r="I65" i="6"/>
  <c r="F65" i="6"/>
  <c r="I64" i="6"/>
  <c r="F64" i="6"/>
  <c r="I63" i="6"/>
  <c r="F63" i="6"/>
  <c r="I62" i="6"/>
  <c r="F62" i="6"/>
  <c r="J59" i="6"/>
  <c r="G59" i="6"/>
  <c r="I58" i="6"/>
  <c r="F58" i="6"/>
  <c r="I57" i="6"/>
  <c r="F57" i="6"/>
  <c r="I56" i="6"/>
  <c r="F56" i="6"/>
  <c r="I55" i="6"/>
  <c r="F55" i="6"/>
  <c r="I54" i="6"/>
  <c r="F54" i="6"/>
  <c r="I53" i="6"/>
  <c r="F53" i="6"/>
  <c r="I52" i="6"/>
  <c r="F52" i="6"/>
  <c r="I51" i="6"/>
  <c r="F51" i="6"/>
  <c r="I50" i="6"/>
  <c r="F50" i="6"/>
  <c r="I49" i="6"/>
  <c r="F49" i="6"/>
  <c r="I48" i="6"/>
  <c r="F48" i="6"/>
  <c r="I47" i="6"/>
  <c r="F47" i="6"/>
  <c r="D48" i="6"/>
  <c r="O48" i="6" s="1"/>
  <c r="M19" i="6"/>
  <c r="AE13" i="6"/>
  <c r="AE12" i="6"/>
  <c r="AE11" i="6"/>
  <c r="AE10" i="6"/>
  <c r="AE9" i="6"/>
  <c r="J9" i="6"/>
  <c r="AE8" i="6"/>
  <c r="AE7" i="6"/>
  <c r="AE6" i="6"/>
  <c r="AE5" i="6"/>
  <c r="E34" i="3"/>
  <c r="D34" i="3"/>
  <c r="E33" i="3"/>
  <c r="D33" i="3"/>
  <c r="E32" i="3"/>
  <c r="D32" i="3"/>
  <c r="E31" i="3"/>
  <c r="D31" i="3"/>
  <c r="E30" i="3"/>
  <c r="D30" i="3"/>
  <c r="E29" i="3"/>
  <c r="D29" i="3"/>
  <c r="E28" i="3"/>
  <c r="D28" i="3"/>
  <c r="E27" i="3"/>
  <c r="D27" i="3"/>
  <c r="E16" i="3"/>
  <c r="D16" i="3"/>
  <c r="E15" i="3"/>
  <c r="D15" i="3"/>
  <c r="E14" i="3"/>
  <c r="D14" i="3"/>
  <c r="E13" i="3"/>
  <c r="D13" i="3"/>
  <c r="E12" i="3"/>
  <c r="D12" i="3"/>
  <c r="A20" i="6" s="1"/>
  <c r="C7" i="3"/>
  <c r="G15" i="3" l="1"/>
  <c r="B26" i="6"/>
  <c r="G14" i="3"/>
  <c r="B24" i="6"/>
  <c r="F14" i="3"/>
  <c r="A24" i="6"/>
  <c r="F15" i="3"/>
  <c r="A26" i="6"/>
  <c r="F16" i="3"/>
  <c r="A28" i="6"/>
  <c r="G16" i="3"/>
  <c r="B28" i="6"/>
  <c r="G12" i="3"/>
  <c r="B20" i="6"/>
  <c r="F13" i="3"/>
  <c r="A22" i="6"/>
  <c r="G13" i="3"/>
  <c r="B22" i="6"/>
  <c r="C48" i="6"/>
  <c r="F12" i="3"/>
  <c r="I104" i="6"/>
  <c r="I89" i="6"/>
  <c r="I59" i="6"/>
  <c r="I134" i="6"/>
  <c r="D49" i="6"/>
  <c r="O49" i="6" s="1"/>
  <c r="F149" i="6"/>
  <c r="F119" i="6"/>
  <c r="I149" i="6"/>
  <c r="I119" i="6"/>
  <c r="F74" i="6"/>
  <c r="F104" i="6"/>
  <c r="F134" i="6"/>
  <c r="F59" i="6"/>
  <c r="I74" i="6"/>
  <c r="C49" i="6" l="1"/>
  <c r="B48" i="6"/>
  <c r="D50" i="6"/>
  <c r="O50" i="6" s="1"/>
  <c r="C50" i="6" l="1"/>
  <c r="B49" i="6"/>
  <c r="D51" i="6"/>
  <c r="O51" i="6" s="1"/>
  <c r="B50" i="6" l="1"/>
  <c r="C51" i="6"/>
  <c r="D52" i="6"/>
  <c r="O52" i="6" s="1"/>
  <c r="C52" i="6" l="1"/>
  <c r="B51" i="6"/>
  <c r="D53" i="6"/>
  <c r="O53" i="6" s="1"/>
  <c r="C53" i="6" l="1"/>
  <c r="B52" i="6"/>
  <c r="D54" i="6"/>
  <c r="O54" i="6" s="1"/>
  <c r="B53" i="6" l="1"/>
  <c r="C54" i="6"/>
  <c r="D55" i="6"/>
  <c r="O55" i="6" s="1"/>
  <c r="C55" i="6" l="1"/>
  <c r="B54" i="6"/>
  <c r="D56" i="6"/>
  <c r="O56" i="6" s="1"/>
  <c r="C56" i="6" l="1"/>
  <c r="B55" i="6"/>
  <c r="D57" i="6"/>
  <c r="O57" i="6" s="1"/>
  <c r="C57" i="6" l="1"/>
  <c r="B56" i="6"/>
  <c r="D58" i="6"/>
  <c r="O58" i="6" s="1"/>
  <c r="C58" i="6" l="1"/>
  <c r="B57" i="6"/>
  <c r="D59" i="6"/>
  <c r="O59" i="6" s="1"/>
  <c r="D62" i="6"/>
  <c r="O62" i="6" s="1"/>
  <c r="B58" i="6" l="1"/>
  <c r="D35" i="6" s="1"/>
  <c r="I35" i="6" s="1"/>
  <c r="C62" i="6"/>
  <c r="D63" i="6"/>
  <c r="O63" i="6" s="1"/>
  <c r="C63" i="6" l="1"/>
  <c r="B62" i="6"/>
  <c r="J35" i="6"/>
  <c r="L35" i="6"/>
  <c r="D64" i="6"/>
  <c r="O64" i="6" s="1"/>
  <c r="C64" i="6" l="1"/>
  <c r="B63" i="6"/>
  <c r="K35" i="6"/>
  <c r="M35" i="6" s="1"/>
  <c r="E35" i="6"/>
  <c r="F35" i="6"/>
  <c r="G35" i="6" s="1"/>
  <c r="D65" i="6"/>
  <c r="O65" i="6" s="1"/>
  <c r="B64" i="6" l="1"/>
  <c r="C65" i="6"/>
  <c r="H35" i="6"/>
  <c r="D66" i="6"/>
  <c r="O66" i="6" s="1"/>
  <c r="C66" i="6" l="1"/>
  <c r="B65" i="6"/>
  <c r="D67" i="6"/>
  <c r="O67" i="6" s="1"/>
  <c r="C67" i="6" l="1"/>
  <c r="B66" i="6"/>
  <c r="D68" i="6"/>
  <c r="O68" i="6" s="1"/>
  <c r="C68" i="6" l="1"/>
  <c r="B67" i="6"/>
  <c r="D69" i="6"/>
  <c r="O69" i="6" s="1"/>
  <c r="C69" i="6" l="1"/>
  <c r="B68" i="6"/>
  <c r="D70" i="6"/>
  <c r="O70" i="6" s="1"/>
  <c r="B69" i="6" l="1"/>
  <c r="C70" i="6"/>
  <c r="D71" i="6"/>
  <c r="O71" i="6" s="1"/>
  <c r="C71" i="6" l="1"/>
  <c r="B70" i="6"/>
  <c r="D72" i="6"/>
  <c r="O72" i="6" s="1"/>
  <c r="C72" i="6" l="1"/>
  <c r="B71" i="6"/>
  <c r="D73" i="6"/>
  <c r="O73" i="6" s="1"/>
  <c r="B72" i="6" l="1"/>
  <c r="C73" i="6"/>
  <c r="D74" i="6"/>
  <c r="O74" i="6" s="1"/>
  <c r="D77" i="6"/>
  <c r="O77" i="6" s="1"/>
  <c r="B73" i="6" l="1"/>
  <c r="D36" i="6" s="1"/>
  <c r="C77" i="6"/>
  <c r="D78" i="6"/>
  <c r="O78" i="6" s="1"/>
  <c r="C78" i="6" l="1"/>
  <c r="B77" i="6"/>
  <c r="D79" i="6"/>
  <c r="O79" i="6" s="1"/>
  <c r="C79" i="6" l="1"/>
  <c r="B78" i="6"/>
  <c r="F36" i="6"/>
  <c r="G36" i="6" s="1"/>
  <c r="E36" i="6"/>
  <c r="I36" i="6"/>
  <c r="D80" i="6"/>
  <c r="O80" i="6" s="1"/>
  <c r="C80" i="6" l="1"/>
  <c r="B79" i="6"/>
  <c r="H36" i="6"/>
  <c r="D81" i="6"/>
  <c r="O81" i="6" s="1"/>
  <c r="K36" i="6"/>
  <c r="L36" i="6" s="1"/>
  <c r="J36" i="6"/>
  <c r="B80" i="6" l="1"/>
  <c r="C81" i="6"/>
  <c r="M36" i="6"/>
  <c r="D82" i="6"/>
  <c r="O82" i="6" s="1"/>
  <c r="C82" i="6" l="1"/>
  <c r="B81" i="6"/>
  <c r="D83" i="6"/>
  <c r="O83" i="6" s="1"/>
  <c r="C83" i="6" l="1"/>
  <c r="B82" i="6"/>
  <c r="D84" i="6"/>
  <c r="O84" i="6" s="1"/>
  <c r="B83" i="6" l="1"/>
  <c r="C84" i="6"/>
  <c r="D85" i="6"/>
  <c r="O85" i="6" s="1"/>
  <c r="B84" i="6" l="1"/>
  <c r="C85" i="6"/>
  <c r="D86" i="6"/>
  <c r="O86" i="6" s="1"/>
  <c r="C86" i="6" l="1"/>
  <c r="B85" i="6"/>
  <c r="D87" i="6"/>
  <c r="O87" i="6" s="1"/>
  <c r="C87" i="6" l="1"/>
  <c r="B86" i="6"/>
  <c r="D88" i="6"/>
  <c r="O88" i="6" s="1"/>
  <c r="C88" i="6" l="1"/>
  <c r="B87" i="6"/>
  <c r="D92" i="6"/>
  <c r="O92" i="6" s="1"/>
  <c r="D89" i="6"/>
  <c r="O89" i="6" s="1"/>
  <c r="B88" i="6" l="1"/>
  <c r="D37" i="6" s="1"/>
  <c r="C92" i="6"/>
  <c r="D93" i="6"/>
  <c r="O93" i="6" s="1"/>
  <c r="C93" i="6" l="1"/>
  <c r="B92" i="6"/>
  <c r="D94" i="6"/>
  <c r="O94" i="6" s="1"/>
  <c r="C94" i="6" l="1"/>
  <c r="B93" i="6"/>
  <c r="D95" i="6"/>
  <c r="O95" i="6" s="1"/>
  <c r="F37" i="6"/>
  <c r="G37" i="6" s="1"/>
  <c r="I37" i="6"/>
  <c r="E37" i="6"/>
  <c r="B94" i="6" l="1"/>
  <c r="C95" i="6"/>
  <c r="H37" i="6"/>
  <c r="L37" i="6"/>
  <c r="K37" i="6"/>
  <c r="J37" i="6"/>
  <c r="D96" i="6"/>
  <c r="O96" i="6" s="1"/>
  <c r="B95" i="6" l="1"/>
  <c r="C96" i="6"/>
  <c r="D97" i="6"/>
  <c r="O97" i="6" s="1"/>
  <c r="M37" i="6"/>
  <c r="C97" i="6" l="1"/>
  <c r="B96" i="6"/>
  <c r="D98" i="6"/>
  <c r="O98" i="6" s="1"/>
  <c r="C98" i="6" l="1"/>
  <c r="B97" i="6"/>
  <c r="D99" i="6"/>
  <c r="O99" i="6" s="1"/>
  <c r="C99" i="6" l="1"/>
  <c r="B98" i="6"/>
  <c r="D100" i="6"/>
  <c r="O100" i="6" s="1"/>
  <c r="B99" i="6" l="1"/>
  <c r="C100" i="6"/>
  <c r="D101" i="6"/>
  <c r="O101" i="6" s="1"/>
  <c r="C101" i="6" l="1"/>
  <c r="B100" i="6"/>
  <c r="D102" i="6"/>
  <c r="O102" i="6" s="1"/>
  <c r="C102" i="6" l="1"/>
  <c r="B101" i="6"/>
  <c r="D103" i="6"/>
  <c r="O103" i="6" s="1"/>
  <c r="C103" i="6" l="1"/>
  <c r="B102" i="6"/>
  <c r="D104" i="6"/>
  <c r="O104" i="6" s="1"/>
  <c r="D107" i="6"/>
  <c r="O107" i="6" s="1"/>
  <c r="C107" i="6" l="1"/>
  <c r="B103" i="6"/>
  <c r="D38" i="6" s="1"/>
  <c r="I38" i="6" s="1"/>
  <c r="D108" i="6"/>
  <c r="O108" i="6" s="1"/>
  <c r="L38" i="6" l="1"/>
  <c r="J38" i="6"/>
  <c r="C108" i="6"/>
  <c r="B107" i="6"/>
  <c r="D109" i="6"/>
  <c r="O109" i="6" s="1"/>
  <c r="C109" i="6" l="1"/>
  <c r="B108" i="6"/>
  <c r="D110" i="6"/>
  <c r="O110" i="6" s="1"/>
  <c r="F38" i="6"/>
  <c r="G38" i="6" s="1"/>
  <c r="E38" i="6"/>
  <c r="K38" i="6"/>
  <c r="M38" i="6" s="1"/>
  <c r="C110" i="6" l="1"/>
  <c r="B109" i="6"/>
  <c r="H38" i="6"/>
  <c r="D111" i="6"/>
  <c r="O111" i="6" s="1"/>
  <c r="C111" i="6" l="1"/>
  <c r="B110" i="6"/>
  <c r="D112" i="6"/>
  <c r="O112" i="6" s="1"/>
  <c r="B111" i="6" l="1"/>
  <c r="C112" i="6"/>
  <c r="D113" i="6"/>
  <c r="O113" i="6" s="1"/>
  <c r="B112" i="6" l="1"/>
  <c r="C113" i="6"/>
  <c r="D114" i="6"/>
  <c r="O114" i="6" s="1"/>
  <c r="B113" i="6" l="1"/>
  <c r="C114" i="6"/>
  <c r="D115" i="6"/>
  <c r="O115" i="6" s="1"/>
  <c r="C115" i="6" l="1"/>
  <c r="B114" i="6"/>
  <c r="D116" i="6"/>
  <c r="O116" i="6" s="1"/>
  <c r="C116" i="6" l="1"/>
  <c r="B115" i="6"/>
  <c r="D117" i="6"/>
  <c r="O117" i="6" s="1"/>
  <c r="C117" i="6" l="1"/>
  <c r="B116" i="6"/>
  <c r="D118" i="6"/>
  <c r="O118" i="6" s="1"/>
  <c r="C118" i="6" l="1"/>
  <c r="B117" i="6"/>
  <c r="D122" i="6"/>
  <c r="O122" i="6" s="1"/>
  <c r="D119" i="6"/>
  <c r="O119" i="6" s="1"/>
  <c r="B118" i="6" l="1"/>
  <c r="C122" i="6"/>
  <c r="D123" i="6"/>
  <c r="O123" i="6" s="1"/>
  <c r="B122" i="6" l="1"/>
  <c r="C123" i="6"/>
  <c r="D124" i="6"/>
  <c r="O124" i="6" s="1"/>
  <c r="D39" i="6"/>
  <c r="B123" i="6" l="1"/>
  <c r="C124" i="6"/>
  <c r="I39" i="6"/>
  <c r="G39" i="6"/>
  <c r="F39" i="6"/>
  <c r="E39" i="6"/>
  <c r="D125" i="6"/>
  <c r="O125" i="6" s="1"/>
  <c r="B124" i="6" l="1"/>
  <c r="C125" i="6"/>
  <c r="D126" i="6"/>
  <c r="O126" i="6" s="1"/>
  <c r="H39" i="6"/>
  <c r="K39" i="6"/>
  <c r="J39" i="6"/>
  <c r="L39" i="6"/>
  <c r="C126" i="6" l="1"/>
  <c r="B125" i="6"/>
  <c r="M39" i="6"/>
  <c r="D127" i="6"/>
  <c r="O127" i="6" s="1"/>
  <c r="C127" i="6" l="1"/>
  <c r="B126" i="6"/>
  <c r="D128" i="6"/>
  <c r="O128" i="6" s="1"/>
  <c r="C128" i="6" l="1"/>
  <c r="B127" i="6"/>
  <c r="D129" i="6"/>
  <c r="O129" i="6" s="1"/>
  <c r="C129" i="6" l="1"/>
  <c r="B128" i="6"/>
  <c r="D130" i="6"/>
  <c r="O130" i="6" s="1"/>
  <c r="B129" i="6" l="1"/>
  <c r="C130" i="6"/>
  <c r="D131" i="6"/>
  <c r="O131" i="6" s="1"/>
  <c r="C131" i="6" l="1"/>
  <c r="B130" i="6"/>
  <c r="D132" i="6"/>
  <c r="O132" i="6" s="1"/>
  <c r="C132" i="6" l="1"/>
  <c r="B131" i="6"/>
  <c r="D133" i="6"/>
  <c r="O133" i="6" s="1"/>
  <c r="B132" i="6" l="1"/>
  <c r="C133" i="6"/>
  <c r="D137" i="6"/>
  <c r="O137" i="6" s="1"/>
  <c r="D134" i="6"/>
  <c r="O134" i="6" s="1"/>
  <c r="B133" i="6" l="1"/>
  <c r="C137" i="6"/>
  <c r="D138" i="6"/>
  <c r="O138" i="6" s="1"/>
  <c r="C138" i="6" l="1"/>
  <c r="B137" i="6"/>
  <c r="D40" i="6"/>
  <c r="D139" i="6"/>
  <c r="O139" i="6" s="1"/>
  <c r="C139" i="6" l="1"/>
  <c r="B138" i="6"/>
  <c r="D140" i="6"/>
  <c r="O140" i="6" s="1"/>
  <c r="G40" i="6"/>
  <c r="E40" i="6"/>
  <c r="F40" i="6"/>
  <c r="I40" i="6"/>
  <c r="C140" i="6" l="1"/>
  <c r="B139" i="6"/>
  <c r="L40" i="6"/>
  <c r="K40" i="6"/>
  <c r="J40" i="6"/>
  <c r="H40" i="6"/>
  <c r="D141" i="6"/>
  <c r="O141" i="6" s="1"/>
  <c r="B140" i="6" l="1"/>
  <c r="C141" i="6"/>
  <c r="M40" i="6"/>
  <c r="D142" i="6"/>
  <c r="O142" i="6" s="1"/>
  <c r="C142" i="6" l="1"/>
  <c r="B141" i="6"/>
  <c r="D143" i="6"/>
  <c r="O143" i="6" s="1"/>
  <c r="C143" i="6" l="1"/>
  <c r="B142" i="6"/>
  <c r="D144" i="6"/>
  <c r="O144" i="6" s="1"/>
  <c r="B143" i="6" l="1"/>
  <c r="C144" i="6"/>
  <c r="D145" i="6"/>
  <c r="O145" i="6" s="1"/>
  <c r="B144" i="6" l="1"/>
  <c r="C145" i="6"/>
  <c r="D146" i="6"/>
  <c r="O146" i="6" s="1"/>
  <c r="C146" i="6" l="1"/>
  <c r="B145" i="6"/>
  <c r="D147" i="6"/>
  <c r="O147" i="6" s="1"/>
  <c r="C147" i="6" l="1"/>
  <c r="B146" i="6"/>
  <c r="D148" i="6"/>
  <c r="O148" i="6" s="1"/>
  <c r="C148" i="6" l="1"/>
  <c r="B148" i="6" s="1"/>
  <c r="B147" i="6"/>
  <c r="D149" i="6"/>
  <c r="O149" i="6" s="1"/>
  <c r="G28" i="6" l="1"/>
  <c r="C24" i="6"/>
  <c r="G26" i="6"/>
  <c r="H22" i="6"/>
  <c r="C28" i="6"/>
  <c r="D22" i="6"/>
  <c r="F28" i="6"/>
  <c r="C22" i="6"/>
  <c r="D28" i="6"/>
  <c r="C20" i="6"/>
  <c r="H28" i="6"/>
  <c r="G24" i="6"/>
  <c r="H20" i="6"/>
  <c r="G22" i="6"/>
  <c r="C26" i="6"/>
  <c r="E26" i="6" s="1"/>
  <c r="F22" i="6"/>
  <c r="H24" i="6"/>
  <c r="F24" i="6"/>
  <c r="F20" i="6"/>
  <c r="G20" i="6"/>
  <c r="D26" i="6"/>
  <c r="H26" i="6"/>
  <c r="D20" i="6"/>
  <c r="F26" i="6"/>
  <c r="D24" i="6"/>
  <c r="D41" i="6"/>
  <c r="E22" i="6" l="1"/>
  <c r="E28" i="6"/>
  <c r="D30" i="6"/>
  <c r="E41" i="6"/>
  <c r="F41" i="6"/>
  <c r="I41" i="6"/>
  <c r="I26" i="6" s="1"/>
  <c r="J26" i="6" s="1"/>
  <c r="G41" i="6"/>
  <c r="I22" i="6" s="1"/>
  <c r="J22" i="6" s="1"/>
  <c r="I20" i="6"/>
  <c r="J20" i="6" s="1"/>
  <c r="E20" i="6"/>
  <c r="K4" i="6"/>
  <c r="C30" i="6"/>
  <c r="G30" i="6"/>
  <c r="H30" i="6"/>
  <c r="F30" i="6"/>
  <c r="K5" i="6"/>
  <c r="E24" i="6"/>
  <c r="I28" i="6" l="1"/>
  <c r="J28" i="6" s="1"/>
  <c r="AD28" i="6" s="1"/>
  <c r="I24" i="6"/>
  <c r="J24" i="6" s="1"/>
  <c r="Y24" i="6" s="1"/>
  <c r="Y25" i="6" s="1"/>
  <c r="AB28" i="6"/>
  <c r="Z28" i="6"/>
  <c r="AA28" i="6"/>
  <c r="Y28" i="6"/>
  <c r="V28" i="6"/>
  <c r="T28" i="6"/>
  <c r="R28" i="6"/>
  <c r="Q28" i="6"/>
  <c r="S28" i="6"/>
  <c r="P28" i="6"/>
  <c r="X28" i="6"/>
  <c r="W28" i="6"/>
  <c r="U28" i="6"/>
  <c r="AD20" i="6"/>
  <c r="AD21" i="6" s="1"/>
  <c r="AC20" i="6"/>
  <c r="AC21" i="6" s="1"/>
  <c r="K20" i="6"/>
  <c r="AB20" i="6"/>
  <c r="AB21" i="6" s="1"/>
  <c r="Z20" i="6"/>
  <c r="Z21" i="6" s="1"/>
  <c r="AA20" i="6"/>
  <c r="AA21" i="6" s="1"/>
  <c r="Y20" i="6"/>
  <c r="Y21" i="6" s="1"/>
  <c r="U20" i="6"/>
  <c r="U21" i="6" s="1"/>
  <c r="X20" i="6"/>
  <c r="X21" i="6" s="1"/>
  <c r="W20" i="6"/>
  <c r="W21" i="6" s="1"/>
  <c r="V20" i="6"/>
  <c r="V21" i="6" s="1"/>
  <c r="T20" i="6"/>
  <c r="T21" i="6" s="1"/>
  <c r="J30" i="6"/>
  <c r="S20" i="6"/>
  <c r="S21" i="6" s="1"/>
  <c r="P20" i="6"/>
  <c r="R20" i="6"/>
  <c r="R21" i="6" s="1"/>
  <c r="Q20" i="6"/>
  <c r="Q21" i="6" s="1"/>
  <c r="L41" i="6"/>
  <c r="K41" i="6"/>
  <c r="J41" i="6"/>
  <c r="L20" i="6"/>
  <c r="AD22" i="6"/>
  <c r="AD23" i="6" s="1"/>
  <c r="AC22" i="6"/>
  <c r="AC23" i="6" s="1"/>
  <c r="K22" i="6"/>
  <c r="AB22" i="6"/>
  <c r="AB23" i="6" s="1"/>
  <c r="Z22" i="6"/>
  <c r="Z23" i="6" s="1"/>
  <c r="V22" i="6"/>
  <c r="V23" i="6" s="1"/>
  <c r="U22" i="6"/>
  <c r="U23" i="6" s="1"/>
  <c r="W22" i="6"/>
  <c r="W23" i="6" s="1"/>
  <c r="Y22" i="6"/>
  <c r="Y23" i="6" s="1"/>
  <c r="X22" i="6"/>
  <c r="X23" i="6" s="1"/>
  <c r="AA22" i="6"/>
  <c r="AA23" i="6" s="1"/>
  <c r="T22" i="6"/>
  <c r="T23" i="6" s="1"/>
  <c r="S22" i="6"/>
  <c r="S23" i="6" s="1"/>
  <c r="Q22" i="6"/>
  <c r="Q23" i="6" s="1"/>
  <c r="P22" i="6"/>
  <c r="R22" i="6"/>
  <c r="R23" i="6" s="1"/>
  <c r="AD26" i="6"/>
  <c r="AD27" i="6" s="1"/>
  <c r="AC26" i="6"/>
  <c r="AC27" i="6" s="1"/>
  <c r="K26" i="6"/>
  <c r="AB26" i="6"/>
  <c r="AB27" i="6" s="1"/>
  <c r="Z26" i="6"/>
  <c r="Z27" i="6" s="1"/>
  <c r="AA26" i="6"/>
  <c r="AA27" i="6" s="1"/>
  <c r="R26" i="6"/>
  <c r="R27" i="6" s="1"/>
  <c r="P26" i="6"/>
  <c r="Q26" i="6"/>
  <c r="Q27" i="6" s="1"/>
  <c r="Y26" i="6"/>
  <c r="Y27" i="6" s="1"/>
  <c r="V26" i="6"/>
  <c r="V27" i="6" s="1"/>
  <c r="X26" i="6"/>
  <c r="X27" i="6" s="1"/>
  <c r="W26" i="6"/>
  <c r="W27" i="6" s="1"/>
  <c r="S26" i="6"/>
  <c r="S27" i="6" s="1"/>
  <c r="T26" i="6"/>
  <c r="T27" i="6" s="1"/>
  <c r="U26" i="6"/>
  <c r="U27" i="6" s="1"/>
  <c r="L24" i="6"/>
  <c r="H41" i="6"/>
  <c r="AC24" i="6"/>
  <c r="AC25" i="6" s="1"/>
  <c r="K24" i="6"/>
  <c r="AB24" i="6"/>
  <c r="AB25" i="6" s="1"/>
  <c r="Z24" i="6"/>
  <c r="Z25" i="6" s="1"/>
  <c r="R24" i="6"/>
  <c r="R25" i="6" s="1"/>
  <c r="Q24" i="6"/>
  <c r="Q25" i="6" s="1"/>
  <c r="AA24" i="6"/>
  <c r="AA25" i="6" s="1"/>
  <c r="S24" i="6"/>
  <c r="S25" i="6" s="1"/>
  <c r="L22" i="6"/>
  <c r="L26" i="6"/>
  <c r="K28" i="6" l="1"/>
  <c r="AC28" i="6"/>
  <c r="L28" i="6"/>
  <c r="AD24" i="6"/>
  <c r="AD25" i="6" s="1"/>
  <c r="P24" i="6"/>
  <c r="P25" i="6" s="1"/>
  <c r="T24" i="6"/>
  <c r="T25" i="6" s="1"/>
  <c r="U24" i="6"/>
  <c r="U25" i="6" s="1"/>
  <c r="X24" i="6"/>
  <c r="X25" i="6" s="1"/>
  <c r="V24" i="6"/>
  <c r="V25" i="6" s="1"/>
  <c r="W24" i="6"/>
  <c r="W25" i="6" s="1"/>
  <c r="M24" i="6"/>
  <c r="P23" i="6"/>
  <c r="AE22" i="6"/>
  <c r="AE23" i="6" s="1"/>
  <c r="M41" i="6"/>
  <c r="AE28" i="6"/>
  <c r="P27" i="6"/>
  <c r="AE26" i="6"/>
  <c r="AE27" i="6" s="1"/>
  <c r="P21" i="6"/>
  <c r="AE20" i="6"/>
  <c r="AE21" i="6" s="1"/>
  <c r="M26" i="6"/>
  <c r="M22" i="6"/>
  <c r="K7" i="6"/>
  <c r="K9" i="6" s="1"/>
  <c r="L30" i="6"/>
  <c r="M20" i="6"/>
  <c r="M28" i="6"/>
  <c r="AE24" i="6" l="1"/>
  <c r="AE25" i="6" s="1"/>
  <c r="M30" i="6"/>
  <c r="A1" i="4" l="1"/>
  <c r="S52" i="5"/>
  <c r="R52" i="5"/>
  <c r="Q52" i="5"/>
  <c r="P52" i="5"/>
  <c r="O52" i="5"/>
  <c r="N52" i="5"/>
  <c r="M52" i="5"/>
  <c r="L52" i="5"/>
  <c r="K52" i="5"/>
  <c r="J52" i="5"/>
  <c r="I52" i="5"/>
  <c r="H52" i="5"/>
  <c r="G52" i="5"/>
  <c r="F52" i="5"/>
  <c r="E52" i="5"/>
  <c r="C52" i="5"/>
  <c r="S51" i="5"/>
  <c r="R51" i="5"/>
  <c r="Q51" i="5"/>
  <c r="P51" i="5"/>
  <c r="O51" i="5"/>
  <c r="N51" i="5"/>
  <c r="M51" i="5"/>
  <c r="L51" i="5"/>
  <c r="K51" i="5"/>
  <c r="J51" i="5"/>
  <c r="I51" i="5"/>
  <c r="H51" i="5"/>
  <c r="G51" i="5"/>
  <c r="F51" i="5"/>
  <c r="E51" i="5"/>
  <c r="C51" i="5"/>
  <c r="S50" i="5"/>
  <c r="R50" i="5"/>
  <c r="Q50" i="5"/>
  <c r="P50" i="5"/>
  <c r="O50" i="5"/>
  <c r="N50" i="5"/>
  <c r="M50" i="5"/>
  <c r="L50" i="5"/>
  <c r="K50" i="5"/>
  <c r="J50" i="5"/>
  <c r="I50" i="5"/>
  <c r="H50" i="5"/>
  <c r="G50" i="5"/>
  <c r="F50" i="5"/>
  <c r="E50" i="5"/>
  <c r="C50" i="5"/>
  <c r="S49" i="5"/>
  <c r="R49" i="5"/>
  <c r="Q49" i="5"/>
  <c r="P49" i="5"/>
  <c r="O49" i="5"/>
  <c r="N49" i="5"/>
  <c r="M49" i="5"/>
  <c r="L49" i="5"/>
  <c r="K49" i="5"/>
  <c r="J49" i="5"/>
  <c r="I49" i="5"/>
  <c r="H49" i="5"/>
  <c r="G49" i="5"/>
  <c r="F49" i="5"/>
  <c r="E49" i="5"/>
  <c r="C49" i="5"/>
  <c r="S48" i="5"/>
  <c r="R48" i="5"/>
  <c r="Q48" i="5"/>
  <c r="P48" i="5"/>
  <c r="O48" i="5"/>
  <c r="N48" i="5"/>
  <c r="M48" i="5"/>
  <c r="L48" i="5"/>
  <c r="K48" i="5"/>
  <c r="J48" i="5"/>
  <c r="I48" i="5"/>
  <c r="H48" i="5"/>
  <c r="G48" i="5"/>
  <c r="F48" i="5"/>
  <c r="E48" i="5"/>
  <c r="C48" i="5"/>
  <c r="S2" i="5"/>
  <c r="T2" i="4" s="1"/>
  <c r="R2" i="5"/>
  <c r="S2" i="4" s="1"/>
  <c r="Q2" i="5"/>
  <c r="R2" i="4" s="1"/>
  <c r="P2" i="5"/>
  <c r="Q2" i="4" s="1"/>
  <c r="O2" i="5"/>
  <c r="P2" i="4" s="1"/>
  <c r="N2" i="5"/>
  <c r="O2" i="4" s="1"/>
  <c r="M2" i="5"/>
  <c r="N2" i="4" s="1"/>
  <c r="L2" i="5"/>
  <c r="M2" i="4" s="1"/>
  <c r="K2" i="5"/>
  <c r="L2" i="4" s="1"/>
  <c r="J2" i="5"/>
  <c r="K2" i="4" s="1"/>
  <c r="I2" i="5"/>
  <c r="H2" i="5"/>
  <c r="G2" i="5"/>
  <c r="F2" i="5"/>
  <c r="G2" i="4" s="1"/>
  <c r="E2" i="5"/>
  <c r="F2" i="4" s="1"/>
  <c r="A1" i="5"/>
  <c r="V106" i="4"/>
  <c r="V107" i="4" s="1"/>
  <c r="V108" i="4" s="1"/>
  <c r="V95" i="4"/>
  <c r="V84" i="4"/>
  <c r="V85" i="4" s="1"/>
  <c r="V86" i="4" s="1"/>
  <c r="V73" i="4"/>
  <c r="V62" i="4"/>
  <c r="V63" i="4" s="1"/>
  <c r="V51" i="4"/>
  <c r="V52" i="4" s="1"/>
  <c r="V53" i="4" s="1"/>
  <c r="V40" i="4"/>
  <c r="V41" i="4" s="1"/>
  <c r="V29" i="4"/>
  <c r="V30" i="4" s="1"/>
  <c r="V18" i="4"/>
  <c r="V7" i="4"/>
  <c r="V8" i="4" s="1"/>
  <c r="J2" i="4"/>
  <c r="I2" i="4"/>
  <c r="H2" i="4"/>
  <c r="A454" i="2"/>
  <c r="A456" i="2" s="1"/>
  <c r="A458" i="2" s="1"/>
  <c r="A453" i="2"/>
  <c r="A455" i="2" s="1"/>
  <c r="A457" i="2" s="1"/>
  <c r="A117" i="2"/>
  <c r="A116" i="2"/>
  <c r="A114" i="2"/>
  <c r="A113" i="2"/>
  <c r="A111" i="2"/>
  <c r="A110" i="2"/>
  <c r="A108" i="2"/>
  <c r="A107" i="2"/>
  <c r="A105" i="2"/>
  <c r="A104" i="2"/>
  <c r="A102" i="2"/>
  <c r="A101" i="2"/>
  <c r="A99" i="2"/>
  <c r="A98" i="2"/>
  <c r="A96" i="2"/>
  <c r="A95" i="2"/>
  <c r="A93" i="2"/>
  <c r="A92" i="2"/>
  <c r="A90" i="2"/>
  <c r="A65" i="2"/>
  <c r="A63" i="2"/>
  <c r="A61" i="2"/>
  <c r="A60" i="2"/>
  <c r="A59" i="2"/>
  <c r="A57" i="2"/>
  <c r="A56" i="2"/>
  <c r="A55" i="2"/>
  <c r="A54" i="2"/>
  <c r="A53" i="2"/>
  <c r="A51" i="2"/>
  <c r="A49" i="2"/>
  <c r="A48" i="2"/>
  <c r="A46" i="2"/>
  <c r="A45" i="2"/>
  <c r="A44" i="2"/>
  <c r="A43" i="2"/>
  <c r="A41" i="2"/>
  <c r="A40" i="2"/>
  <c r="A38" i="2"/>
  <c r="A37" i="2"/>
  <c r="A36" i="2"/>
  <c r="A35" i="2"/>
  <c r="A34" i="2"/>
  <c r="A33" i="2"/>
  <c r="A31" i="2"/>
  <c r="A30" i="2"/>
  <c r="A29" i="2"/>
  <c r="A28" i="2"/>
  <c r="A27" i="2"/>
  <c r="A26" i="2"/>
  <c r="A25" i="2"/>
  <c r="A24" i="2"/>
  <c r="A22" i="2"/>
  <c r="A21" i="2"/>
  <c r="A20" i="2"/>
  <c r="A19" i="2"/>
  <c r="A17" i="2"/>
  <c r="A16" i="2"/>
  <c r="A14" i="2"/>
  <c r="A13" i="2"/>
  <c r="A12" i="2"/>
  <c r="A11" i="2"/>
  <c r="A9" i="2"/>
  <c r="A8" i="2"/>
  <c r="A7" i="2"/>
  <c r="J53" i="5" l="1"/>
  <c r="L53" i="5"/>
  <c r="N53" i="5"/>
  <c r="H53" i="5"/>
  <c r="R53" i="5"/>
  <c r="S53" i="5"/>
  <c r="C53" i="5"/>
  <c r="M53" i="5"/>
  <c r="O53" i="5"/>
  <c r="K53" i="5"/>
  <c r="E53" i="5"/>
  <c r="P53" i="5"/>
  <c r="G53" i="5"/>
  <c r="D51" i="5"/>
  <c r="D52" i="5"/>
  <c r="D50" i="5"/>
  <c r="D48" i="5"/>
  <c r="D49" i="5"/>
  <c r="I53" i="5"/>
  <c r="Q53" i="5"/>
  <c r="V31" i="4"/>
  <c r="E2" i="4"/>
  <c r="V19" i="4"/>
  <c r="V54" i="4"/>
  <c r="V9" i="4"/>
  <c r="V42" i="4"/>
  <c r="V64" i="4"/>
  <c r="V96" i="4"/>
  <c r="V109" i="4"/>
  <c r="V74" i="4"/>
  <c r="V87" i="4"/>
  <c r="D2" i="5"/>
  <c r="F53" i="5"/>
  <c r="K10" i="4"/>
  <c r="N53" i="4"/>
  <c r="L74" i="4"/>
  <c r="M86" i="4"/>
  <c r="F10" i="4"/>
  <c r="K113" i="4"/>
  <c r="M66" i="4"/>
  <c r="D53" i="4"/>
  <c r="R33" i="4"/>
  <c r="M11" i="4"/>
  <c r="O55" i="4"/>
  <c r="K65" i="4"/>
  <c r="S74" i="4"/>
  <c r="F111" i="4"/>
  <c r="H11" i="4"/>
  <c r="G106" i="4"/>
  <c r="P33" i="4"/>
  <c r="G99" i="4"/>
  <c r="J69" i="4"/>
  <c r="N112" i="4"/>
  <c r="O112" i="4"/>
  <c r="J44" i="4"/>
  <c r="I54" i="4"/>
  <c r="J111" i="4"/>
  <c r="Q63" i="4"/>
  <c r="J102" i="4"/>
  <c r="M43" i="4"/>
  <c r="L109" i="4"/>
  <c r="K96" i="4"/>
  <c r="H46" i="4"/>
  <c r="F14" i="4"/>
  <c r="F78" i="4"/>
  <c r="P109" i="4"/>
  <c r="F95" i="4"/>
  <c r="O107" i="4"/>
  <c r="T52" i="4"/>
  <c r="O9" i="4"/>
  <c r="L92" i="4"/>
  <c r="R23" i="4"/>
  <c r="R35" i="4"/>
  <c r="M29" i="4"/>
  <c r="T64" i="4"/>
  <c r="R13" i="4"/>
  <c r="S34" i="4"/>
  <c r="G33" i="4"/>
  <c r="Q99" i="4"/>
  <c r="F112" i="4"/>
  <c r="F8" i="4"/>
  <c r="H69" i="4"/>
  <c r="K67" i="4"/>
  <c r="M46" i="4"/>
  <c r="T59" i="4"/>
  <c r="I101" i="4"/>
  <c r="T57" i="4"/>
  <c r="N51" i="4"/>
  <c r="F21" i="4"/>
  <c r="J13" i="4"/>
  <c r="H24" i="4"/>
  <c r="T11" i="4"/>
  <c r="M13" i="4"/>
  <c r="F41" i="4"/>
  <c r="D62" i="4"/>
  <c r="N69" i="4"/>
  <c r="O41" i="4"/>
  <c r="P100" i="4"/>
  <c r="H30" i="4"/>
  <c r="J48" i="4"/>
  <c r="I111" i="4"/>
  <c r="S14" i="4"/>
  <c r="N63" i="4"/>
  <c r="L25" i="4"/>
  <c r="F53" i="4"/>
  <c r="R31" i="4"/>
  <c r="F103" i="4"/>
  <c r="S23" i="4"/>
  <c r="G111" i="4"/>
  <c r="T108" i="4"/>
  <c r="R75" i="4"/>
  <c r="N24" i="4"/>
  <c r="O84" i="4"/>
  <c r="R30" i="4"/>
  <c r="M70" i="4"/>
  <c r="H86" i="4"/>
  <c r="G11" i="4"/>
  <c r="N100" i="4"/>
  <c r="K70" i="4"/>
  <c r="L81" i="4"/>
  <c r="M65" i="4"/>
  <c r="R48" i="4"/>
  <c r="P112" i="4"/>
  <c r="Q24" i="4"/>
  <c r="S64" i="4"/>
  <c r="G30" i="4"/>
  <c r="T113" i="4"/>
  <c r="H96" i="4"/>
  <c r="P57" i="4"/>
  <c r="T18" i="4"/>
  <c r="R96" i="4"/>
  <c r="F22" i="4"/>
  <c r="M113" i="4"/>
  <c r="S81" i="4"/>
  <c r="R64" i="4"/>
  <c r="M91" i="4"/>
  <c r="G69" i="4"/>
  <c r="I70" i="4"/>
  <c r="J91" i="4"/>
  <c r="L77" i="4"/>
  <c r="P114" i="4"/>
  <c r="S97" i="4"/>
  <c r="L37" i="4"/>
  <c r="T84" i="4"/>
  <c r="I14" i="4"/>
  <c r="F85" i="4"/>
  <c r="N52" i="4"/>
  <c r="S95" i="4"/>
  <c r="A29" i="4"/>
  <c r="I86" i="4"/>
  <c r="P62" i="4"/>
  <c r="I103" i="4"/>
  <c r="J75" i="4"/>
  <c r="Q95" i="4"/>
  <c r="L46" i="4"/>
  <c r="I19" i="4"/>
  <c r="Q103" i="4"/>
  <c r="H47" i="4"/>
  <c r="M21" i="4"/>
  <c r="M101" i="4"/>
  <c r="H79" i="4"/>
  <c r="I35" i="4"/>
  <c r="G35" i="4"/>
  <c r="F34" i="4"/>
  <c r="P13" i="4"/>
  <c r="Q102" i="4"/>
  <c r="I90" i="4"/>
  <c r="S99" i="4"/>
  <c r="O10" i="4"/>
  <c r="M19" i="4"/>
  <c r="G45" i="4"/>
  <c r="H56" i="4"/>
  <c r="L24" i="4"/>
  <c r="S65" i="4"/>
  <c r="G68" i="4"/>
  <c r="J87" i="4"/>
  <c r="F40" i="4"/>
  <c r="Q31" i="4"/>
  <c r="N91" i="4"/>
  <c r="F74" i="4"/>
  <c r="G114" i="4"/>
  <c r="I76" i="4"/>
  <c r="Q88" i="4"/>
  <c r="H15" i="4"/>
  <c r="S67" i="4"/>
  <c r="F54" i="4"/>
  <c r="S62" i="4"/>
  <c r="G43" i="4"/>
  <c r="Q67" i="4"/>
  <c r="Q107" i="4"/>
  <c r="O40" i="4"/>
  <c r="G92" i="4"/>
  <c r="F75" i="4"/>
  <c r="N41" i="4"/>
  <c r="T68" i="4"/>
  <c r="T111" i="4"/>
  <c r="Q48" i="4"/>
  <c r="L106" i="4"/>
  <c r="L53" i="4"/>
  <c r="P9" i="4"/>
  <c r="O62" i="4"/>
  <c r="M79" i="4"/>
  <c r="N81" i="4"/>
  <c r="F92" i="4"/>
  <c r="K100" i="4"/>
  <c r="T37" i="4"/>
  <c r="S29" i="4"/>
  <c r="M15" i="4"/>
  <c r="I7" i="4"/>
  <c r="T31" i="4"/>
  <c r="R20" i="4"/>
  <c r="O76" i="4"/>
  <c r="S55" i="4"/>
  <c r="K112" i="4"/>
  <c r="Q56" i="4"/>
  <c r="M23" i="4"/>
  <c r="F12" i="4"/>
  <c r="J106" i="4"/>
  <c r="N92" i="4"/>
  <c r="S36" i="4"/>
  <c r="O18" i="4"/>
  <c r="F98" i="4"/>
  <c r="O22" i="4"/>
  <c r="T73" i="4"/>
  <c r="A85" i="4"/>
  <c r="H25" i="4"/>
  <c r="G18" i="4"/>
  <c r="O44" i="4"/>
  <c r="J53" i="4"/>
  <c r="T26" i="4"/>
  <c r="H42" i="4"/>
  <c r="H63" i="4"/>
  <c r="H66" i="4"/>
  <c r="L21" i="4"/>
  <c r="P46" i="4"/>
  <c r="J95" i="4"/>
  <c r="T29" i="4"/>
  <c r="S21" i="4"/>
  <c r="S85" i="4"/>
  <c r="F55" i="4"/>
  <c r="O103" i="4"/>
  <c r="M25" i="4"/>
  <c r="H8" i="4"/>
  <c r="S13" i="4"/>
  <c r="H77" i="4"/>
  <c r="S102" i="4"/>
  <c r="K53" i="4"/>
  <c r="J112" i="4"/>
  <c r="R70" i="4"/>
  <c r="K43" i="4"/>
  <c r="G109" i="4"/>
  <c r="I44" i="4"/>
  <c r="S54" i="4"/>
  <c r="O95" i="4"/>
  <c r="A52" i="4"/>
  <c r="S77" i="4"/>
  <c r="O70" i="4"/>
  <c r="H29" i="4"/>
  <c r="P29" i="4"/>
  <c r="M42" i="4"/>
  <c r="N109" i="4"/>
  <c r="F101" i="4"/>
  <c r="P96" i="4"/>
  <c r="G62" i="4"/>
  <c r="P23" i="4"/>
  <c r="S37" i="4"/>
  <c r="I62" i="4"/>
  <c r="N45" i="4"/>
  <c r="J70" i="4"/>
  <c r="P25" i="4"/>
  <c r="F107" i="4"/>
  <c r="J34" i="4"/>
  <c r="Q100" i="4"/>
  <c r="S20" i="4"/>
  <c r="H81" i="4"/>
  <c r="S80" i="4"/>
  <c r="L51" i="4"/>
  <c r="R103" i="4"/>
  <c r="F31" i="4"/>
  <c r="L101" i="4"/>
  <c r="J97" i="4"/>
  <c r="J84" i="4"/>
  <c r="K18" i="4"/>
  <c r="T51" i="4"/>
  <c r="N86" i="4"/>
  <c r="D41" i="4"/>
  <c r="J57" i="4"/>
  <c r="S19" i="4"/>
  <c r="Q79" i="4"/>
  <c r="J19" i="4"/>
  <c r="G89" i="4"/>
  <c r="N54" i="4"/>
  <c r="H97" i="4"/>
  <c r="L102" i="4"/>
  <c r="I30" i="4"/>
  <c r="P48" i="4"/>
  <c r="S106" i="4"/>
  <c r="T101" i="4"/>
  <c r="H88" i="4"/>
  <c r="H18" i="4"/>
  <c r="L87" i="4"/>
  <c r="M33" i="4"/>
  <c r="S86" i="4"/>
  <c r="I81" i="4"/>
  <c r="Q9" i="4"/>
  <c r="F109" i="4"/>
  <c r="O31" i="4"/>
  <c r="T45" i="4"/>
  <c r="I43" i="4"/>
  <c r="J99" i="4"/>
  <c r="Q54" i="4"/>
  <c r="H67" i="4"/>
  <c r="M69" i="4"/>
  <c r="I23" i="4"/>
  <c r="G12" i="4"/>
  <c r="G21" i="4"/>
  <c r="K62" i="4"/>
  <c r="N42" i="4"/>
  <c r="J81" i="4"/>
  <c r="F19" i="4"/>
  <c r="T97" i="4"/>
  <c r="K26" i="4"/>
  <c r="K44" i="4"/>
  <c r="F77" i="4"/>
  <c r="F90" i="4"/>
  <c r="P98" i="4"/>
  <c r="O106" i="4"/>
  <c r="P97" i="4"/>
  <c r="K99" i="4"/>
  <c r="N75" i="4"/>
  <c r="N46" i="4"/>
  <c r="G8" i="4"/>
  <c r="M40" i="4"/>
  <c r="K80" i="4"/>
  <c r="P54" i="4"/>
  <c r="G90" i="4"/>
  <c r="L34" i="4"/>
  <c r="K64" i="4"/>
  <c r="D95" i="4"/>
  <c r="N12" i="4"/>
  <c r="G42" i="4"/>
  <c r="S78" i="4"/>
  <c r="K101" i="4"/>
  <c r="M53" i="4"/>
  <c r="J31" i="4"/>
  <c r="R100" i="4"/>
  <c r="M22" i="4"/>
  <c r="M106" i="4"/>
  <c r="O59" i="4"/>
  <c r="K7" i="4"/>
  <c r="L41" i="4"/>
  <c r="L111" i="4"/>
  <c r="K47" i="4"/>
  <c r="O33" i="4"/>
  <c r="O80" i="4"/>
  <c r="K29" i="4"/>
  <c r="K36" i="4"/>
  <c r="Q23" i="4"/>
  <c r="R110" i="4"/>
  <c r="J65" i="4"/>
  <c r="O56" i="4"/>
  <c r="S22" i="4"/>
  <c r="I89" i="4"/>
  <c r="K89" i="4"/>
  <c r="R41" i="4"/>
  <c r="H100" i="4"/>
  <c r="H95" i="4"/>
  <c r="F52" i="4"/>
  <c r="T7" i="4"/>
  <c r="M90" i="4"/>
  <c r="T46" i="4"/>
  <c r="G29" i="4"/>
  <c r="O52" i="4"/>
  <c r="I73" i="4"/>
  <c r="F56" i="4"/>
  <c r="H43" i="4"/>
  <c r="L75" i="4"/>
  <c r="K55" i="4"/>
  <c r="I84" i="4"/>
  <c r="L96" i="4"/>
  <c r="N10" i="4"/>
  <c r="R79" i="4"/>
  <c r="Q46" i="4"/>
  <c r="O67" i="4"/>
  <c r="K23" i="4"/>
  <c r="Q69" i="4"/>
  <c r="N37" i="4"/>
  <c r="H22" i="4"/>
  <c r="O32" i="4"/>
  <c r="F29" i="4"/>
  <c r="D8" i="4"/>
  <c r="R80" i="4"/>
  <c r="L59" i="4"/>
  <c r="M32" i="4"/>
  <c r="I65" i="4"/>
  <c r="F80" i="4"/>
  <c r="A107" i="4"/>
  <c r="I56" i="4"/>
  <c r="G76" i="4"/>
  <c r="F114" i="4"/>
  <c r="R25" i="4"/>
  <c r="T96" i="4"/>
  <c r="T9" i="4"/>
  <c r="M24" i="4"/>
  <c r="L45" i="4"/>
  <c r="J9" i="4"/>
  <c r="P106" i="4"/>
  <c r="L73" i="4"/>
  <c r="P108" i="4"/>
  <c r="H9" i="4"/>
  <c r="Q40" i="4"/>
  <c r="R42" i="4"/>
  <c r="F51" i="4"/>
  <c r="L112" i="4"/>
  <c r="K81" i="4"/>
  <c r="H45" i="4"/>
  <c r="N90" i="4"/>
  <c r="R108" i="4"/>
  <c r="K69" i="4"/>
  <c r="R14" i="4"/>
  <c r="K19" i="4"/>
  <c r="I68" i="4"/>
  <c r="N48" i="4"/>
  <c r="K76" i="4"/>
  <c r="Q96" i="4"/>
  <c r="T70" i="4"/>
  <c r="S44" i="4"/>
  <c r="R90" i="4"/>
  <c r="L20" i="4"/>
  <c r="F65" i="4"/>
  <c r="S100" i="4"/>
  <c r="H37" i="4"/>
  <c r="J24" i="4"/>
  <c r="H35" i="4"/>
  <c r="Q30" i="4"/>
  <c r="N113" i="4"/>
  <c r="D86" i="4"/>
  <c r="H91" i="4"/>
  <c r="J86" i="4"/>
  <c r="R10" i="4"/>
  <c r="G70" i="4"/>
  <c r="G86" i="4"/>
  <c r="J22" i="4"/>
  <c r="Q57" i="4"/>
  <c r="I18" i="4"/>
  <c r="N74" i="4"/>
  <c r="R47" i="4"/>
  <c r="F76" i="4"/>
  <c r="Q55" i="4"/>
  <c r="S48" i="4"/>
  <c r="I9" i="4"/>
  <c r="Q42" i="4"/>
  <c r="I34" i="4"/>
  <c r="P77" i="4"/>
  <c r="F63" i="4"/>
  <c r="T36" i="4"/>
  <c r="G55" i="4"/>
  <c r="J92" i="4"/>
  <c r="M57" i="4"/>
  <c r="Q77" i="4"/>
  <c r="M10" i="4"/>
  <c r="P113" i="4"/>
  <c r="S46" i="4"/>
  <c r="N58" i="4"/>
  <c r="D73" i="4"/>
  <c r="P14" i="4"/>
  <c r="J64" i="4"/>
  <c r="G107" i="4"/>
  <c r="K25" i="4"/>
  <c r="F43" i="4"/>
  <c r="O79" i="4"/>
  <c r="I96" i="4"/>
  <c r="O26" i="4"/>
  <c r="N20" i="4"/>
  <c r="O36" i="4"/>
  <c r="K91" i="4"/>
  <c r="Q70" i="4"/>
  <c r="R73" i="4"/>
  <c r="M59" i="4"/>
  <c r="L88" i="4"/>
  <c r="I37" i="4"/>
  <c r="O24" i="4"/>
  <c r="K56" i="4"/>
  <c r="G79" i="4"/>
  <c r="M12" i="4"/>
  <c r="T13" i="4"/>
  <c r="F33" i="4"/>
  <c r="R58" i="4"/>
  <c r="M80" i="4"/>
  <c r="S70" i="4"/>
  <c r="J32" i="4"/>
  <c r="M97" i="4"/>
  <c r="K40" i="4"/>
  <c r="O25" i="4"/>
  <c r="N57" i="4"/>
  <c r="T35" i="4"/>
  <c r="O86" i="4"/>
  <c r="M20" i="4"/>
  <c r="F59" i="4"/>
  <c r="N95" i="4"/>
  <c r="G31" i="4"/>
  <c r="S68" i="4"/>
  <c r="I42" i="4"/>
  <c r="P34" i="4"/>
  <c r="R81" i="4"/>
  <c r="G65" i="4"/>
  <c r="T103" i="4"/>
  <c r="P67" i="4"/>
  <c r="Q52" i="4"/>
  <c r="P36" i="4"/>
  <c r="K30" i="4"/>
  <c r="N62" i="4"/>
  <c r="O7" i="4"/>
  <c r="O15" i="4"/>
  <c r="R111" i="4"/>
  <c r="R21" i="4"/>
  <c r="H20" i="4"/>
  <c r="L30" i="4"/>
  <c r="S43" i="4"/>
  <c r="F15" i="4"/>
  <c r="G51" i="4"/>
  <c r="T8" i="4"/>
  <c r="L110" i="4"/>
  <c r="K108" i="4"/>
  <c r="H106" i="4"/>
  <c r="M81" i="4"/>
  <c r="L91" i="4"/>
  <c r="J114" i="4"/>
  <c r="K92" i="4"/>
  <c r="K13" i="4"/>
  <c r="T98" i="4"/>
  <c r="S42" i="4"/>
  <c r="H62" i="4"/>
  <c r="M18" i="4"/>
  <c r="N31" i="4"/>
  <c r="R89" i="4"/>
  <c r="F30" i="4"/>
  <c r="G24" i="4"/>
  <c r="T56" i="4"/>
  <c r="P10" i="4"/>
  <c r="I74" i="4"/>
  <c r="P92" i="4"/>
  <c r="S84" i="4"/>
  <c r="O111" i="4"/>
  <c r="I55" i="4"/>
  <c r="I29" i="4"/>
  <c r="J11" i="4"/>
  <c r="Q74" i="4"/>
  <c r="N64" i="4"/>
  <c r="I91" i="4"/>
  <c r="A19" i="4"/>
  <c r="P90" i="4"/>
  <c r="I13" i="4"/>
  <c r="F44" i="4"/>
  <c r="K109" i="4"/>
  <c r="L14" i="4"/>
  <c r="T43" i="4"/>
  <c r="K68" i="4"/>
  <c r="L95" i="4"/>
  <c r="T76" i="4"/>
  <c r="Q8" i="4"/>
  <c r="I64" i="4"/>
  <c r="N114" i="4"/>
  <c r="G10" i="4"/>
  <c r="O12" i="4"/>
  <c r="T95" i="4"/>
  <c r="M85" i="4"/>
  <c r="H112" i="4"/>
  <c r="M98" i="4"/>
  <c r="J20" i="4"/>
  <c r="O89" i="4"/>
  <c r="S90" i="4"/>
  <c r="M68" i="4"/>
  <c r="P44" i="4"/>
  <c r="R77" i="4"/>
  <c r="G15" i="4"/>
  <c r="M102" i="4"/>
  <c r="H111" i="4"/>
  <c r="N29" i="4"/>
  <c r="F25" i="4"/>
  <c r="R98" i="4"/>
  <c r="Q59" i="4"/>
  <c r="S110" i="4"/>
  <c r="G7" i="4"/>
  <c r="N103" i="4"/>
  <c r="P45" i="4"/>
  <c r="Q112" i="4"/>
  <c r="Q92" i="4"/>
  <c r="S31" i="4"/>
  <c r="G75" i="4"/>
  <c r="F113" i="4"/>
  <c r="Q21" i="4"/>
  <c r="P8" i="4"/>
  <c r="T14" i="4"/>
  <c r="N18" i="4"/>
  <c r="H31" i="4"/>
  <c r="N32" i="4"/>
  <c r="P56" i="4"/>
  <c r="S10" i="4"/>
  <c r="Q22" i="4"/>
  <c r="L35" i="4"/>
  <c r="N101" i="4"/>
  <c r="T32" i="4"/>
  <c r="L64" i="4"/>
  <c r="O57" i="4"/>
  <c r="M37" i="4"/>
  <c r="L62" i="4"/>
  <c r="S98" i="4"/>
  <c r="G57" i="4"/>
  <c r="Q64" i="4"/>
  <c r="P58" i="4"/>
  <c r="O78" i="4"/>
  <c r="M44" i="4"/>
  <c r="I69" i="4"/>
  <c r="L13" i="4"/>
  <c r="F37" i="4"/>
  <c r="M76" i="4"/>
  <c r="S111" i="4"/>
  <c r="Q37" i="4"/>
  <c r="N40" i="4"/>
  <c r="I77" i="4"/>
  <c r="I113" i="4"/>
  <c r="T15" i="4"/>
  <c r="L99" i="4"/>
  <c r="I41" i="4"/>
  <c r="P55" i="4"/>
  <c r="G100" i="4"/>
  <c r="A108" i="4"/>
  <c r="J108" i="4"/>
  <c r="N47" i="4"/>
  <c r="H73" i="4"/>
  <c r="O92" i="4"/>
  <c r="M36" i="4"/>
  <c r="G110" i="4"/>
  <c r="J109" i="4"/>
  <c r="R8" i="4"/>
  <c r="N34" i="4"/>
  <c r="A51" i="4"/>
  <c r="F62" i="4"/>
  <c r="G46" i="4"/>
  <c r="J63" i="4"/>
  <c r="S24" i="4"/>
  <c r="G58" i="4"/>
  <c r="F86" i="4"/>
  <c r="P78" i="4"/>
  <c r="K37" i="4"/>
  <c r="O63" i="4"/>
  <c r="A40" i="4"/>
  <c r="T34" i="4"/>
  <c r="H90" i="4"/>
  <c r="L66" i="4"/>
  <c r="L85" i="4"/>
  <c r="D106" i="4"/>
  <c r="J96" i="4"/>
  <c r="T24" i="4"/>
  <c r="O29" i="4"/>
  <c r="K33" i="4"/>
  <c r="T55" i="4"/>
  <c r="L31" i="4"/>
  <c r="T40" i="4"/>
  <c r="H108" i="4"/>
  <c r="I57" i="4"/>
  <c r="R53" i="4"/>
  <c r="K75" i="4"/>
  <c r="M63" i="4"/>
  <c r="R92" i="4"/>
  <c r="F66" i="4"/>
  <c r="L36" i="4"/>
  <c r="P52" i="4"/>
  <c r="M103" i="4"/>
  <c r="P43" i="4"/>
  <c r="R43" i="4"/>
  <c r="J43" i="4"/>
  <c r="P110" i="4"/>
  <c r="J18" i="4"/>
  <c r="A54" i="4"/>
  <c r="G59" i="4"/>
  <c r="O96" i="4"/>
  <c r="D52" i="4"/>
  <c r="L11" i="4"/>
  <c r="G113" i="4"/>
  <c r="Q75" i="4"/>
  <c r="S11" i="4"/>
  <c r="M110" i="4"/>
  <c r="T30" i="4"/>
  <c r="Q51" i="4"/>
  <c r="N77" i="4"/>
  <c r="H114" i="4"/>
  <c r="G56" i="4"/>
  <c r="O8" i="4"/>
  <c r="M92" i="4"/>
  <c r="T109" i="4"/>
  <c r="H110" i="4"/>
  <c r="I22" i="4"/>
  <c r="H13" i="4"/>
  <c r="L63" i="4"/>
  <c r="Q32" i="4"/>
  <c r="Q113" i="4"/>
  <c r="R26" i="4"/>
  <c r="R9" i="4"/>
  <c r="L86" i="4"/>
  <c r="H55" i="4"/>
  <c r="K90" i="4"/>
  <c r="A53" i="4"/>
  <c r="F23" i="4"/>
  <c r="H52" i="4"/>
  <c r="Q80" i="4"/>
  <c r="O35" i="4"/>
  <c r="N36" i="4"/>
  <c r="G95" i="4"/>
  <c r="P31" i="4"/>
  <c r="I59" i="4"/>
  <c r="N23" i="4"/>
  <c r="K57" i="4"/>
  <c r="L65" i="4"/>
  <c r="I109" i="4"/>
  <c r="O13" i="4"/>
  <c r="J89" i="4"/>
  <c r="S73" i="4"/>
  <c r="R99" i="4"/>
  <c r="T75" i="4"/>
  <c r="I15" i="4"/>
  <c r="M111" i="4"/>
  <c r="R40" i="4"/>
  <c r="H85" i="4"/>
  <c r="O68" i="4"/>
  <c r="M99" i="4"/>
  <c r="T66" i="4"/>
  <c r="H113" i="4"/>
  <c r="I102" i="4"/>
  <c r="F99" i="4"/>
  <c r="G36" i="4"/>
  <c r="K14" i="4"/>
  <c r="N21" i="4"/>
  <c r="N80" i="4"/>
  <c r="Q109" i="4"/>
  <c r="T78" i="4"/>
  <c r="N33" i="4"/>
  <c r="G84" i="4"/>
  <c r="T80" i="4"/>
  <c r="S96" i="4"/>
  <c r="I36" i="4"/>
  <c r="T89" i="4"/>
  <c r="S63" i="4"/>
  <c r="H109" i="4"/>
  <c r="S76" i="4"/>
  <c r="Q106" i="4"/>
  <c r="A74" i="4"/>
  <c r="I107" i="4"/>
  <c r="G41" i="4"/>
  <c r="F7" i="4"/>
  <c r="F91" i="4"/>
  <c r="J78" i="4"/>
  <c r="T42" i="4"/>
  <c r="F73" i="4"/>
  <c r="D29" i="4"/>
  <c r="A9" i="4"/>
  <c r="J47" i="4"/>
  <c r="F42" i="4"/>
  <c r="F67" i="4"/>
  <c r="R66" i="4"/>
  <c r="H12" i="4"/>
  <c r="K110" i="4"/>
  <c r="I45" i="4"/>
  <c r="N15" i="4"/>
  <c r="K12" i="4"/>
  <c r="P64" i="4"/>
  <c r="G73" i="4"/>
  <c r="R114" i="4"/>
  <c r="R57" i="4"/>
  <c r="N7" i="4"/>
  <c r="R63" i="4"/>
  <c r="O91" i="4"/>
  <c r="F18" i="4"/>
  <c r="L32" i="4"/>
  <c r="R97" i="4"/>
  <c r="H75" i="4"/>
  <c r="O73" i="4"/>
  <c r="Q89" i="4"/>
  <c r="L43" i="4"/>
  <c r="H44" i="4"/>
  <c r="R76" i="4"/>
  <c r="S108" i="4"/>
  <c r="A42" i="4"/>
  <c r="S92" i="4"/>
  <c r="L103" i="4"/>
  <c r="L89" i="4"/>
  <c r="F46" i="4"/>
  <c r="L76" i="4"/>
  <c r="Q15" i="4"/>
  <c r="Q85" i="4"/>
  <c r="Q13" i="4"/>
  <c r="S45" i="4"/>
  <c r="S41" i="4"/>
  <c r="T53" i="4"/>
  <c r="F36" i="4"/>
  <c r="O65" i="4"/>
  <c r="N76" i="4"/>
  <c r="G112" i="4"/>
  <c r="F58" i="4"/>
  <c r="N66" i="4"/>
  <c r="M7" i="4"/>
  <c r="P20" i="4"/>
  <c r="J23" i="4"/>
  <c r="L100" i="4"/>
  <c r="R65" i="4"/>
  <c r="Q98" i="4"/>
  <c r="K11" i="4"/>
  <c r="R101" i="4"/>
  <c r="P103" i="4"/>
  <c r="A106" i="4"/>
  <c r="F87" i="4"/>
  <c r="S30" i="4"/>
  <c r="H87" i="4"/>
  <c r="T86" i="4"/>
  <c r="A109" i="4"/>
  <c r="J88" i="4"/>
  <c r="J107" i="4"/>
  <c r="K31" i="4"/>
  <c r="J113" i="4"/>
  <c r="L78" i="4"/>
  <c r="J79" i="4"/>
  <c r="N87" i="4"/>
  <c r="G34" i="4"/>
  <c r="L108" i="4"/>
  <c r="K85" i="4"/>
  <c r="I8" i="4"/>
  <c r="S15" i="4"/>
  <c r="J54" i="4"/>
  <c r="M78" i="4"/>
  <c r="R113" i="4"/>
  <c r="I32" i="4"/>
  <c r="G14" i="4"/>
  <c r="P63" i="4"/>
  <c r="S47" i="4"/>
  <c r="L8" i="4"/>
  <c r="L48" i="4"/>
  <c r="O77" i="4"/>
  <c r="S8" i="4"/>
  <c r="O99" i="4"/>
  <c r="H64" i="4"/>
  <c r="O42" i="4"/>
  <c r="J45" i="4"/>
  <c r="T106" i="4"/>
  <c r="A8" i="4"/>
  <c r="T91" i="4"/>
  <c r="P76" i="4"/>
  <c r="I87" i="4"/>
  <c r="N89" i="4"/>
  <c r="F102" i="4"/>
  <c r="S33" i="4"/>
  <c r="R91" i="4"/>
  <c r="N110" i="4"/>
  <c r="J110" i="4"/>
  <c r="P84" i="4"/>
  <c r="L98" i="4"/>
  <c r="R29" i="4"/>
  <c r="O102" i="4"/>
  <c r="P40" i="4"/>
  <c r="T19" i="4"/>
  <c r="J59" i="4"/>
  <c r="K98" i="4"/>
  <c r="N26" i="4"/>
  <c r="K95" i="4"/>
  <c r="N8" i="4"/>
  <c r="R37" i="4"/>
  <c r="D84" i="4"/>
  <c r="M89" i="4"/>
  <c r="T10" i="4"/>
  <c r="M58" i="4"/>
  <c r="L10" i="4"/>
  <c r="F69" i="4"/>
  <c r="I112" i="4"/>
  <c r="K41" i="4"/>
  <c r="J51" i="4"/>
  <c r="R107" i="4"/>
  <c r="S79" i="4"/>
  <c r="Q18" i="4"/>
  <c r="R62" i="4"/>
  <c r="L57" i="4"/>
  <c r="P111" i="4"/>
  <c r="N97" i="4"/>
  <c r="T54" i="4"/>
  <c r="A7" i="4"/>
  <c r="K114" i="4"/>
  <c r="T41" i="4"/>
  <c r="L18" i="4"/>
  <c r="Q114" i="4"/>
  <c r="I63" i="4"/>
  <c r="F35" i="4"/>
  <c r="K20" i="4"/>
  <c r="O54" i="4"/>
  <c r="K88" i="4"/>
  <c r="R19" i="4"/>
  <c r="K74" i="4"/>
  <c r="Q41" i="4"/>
  <c r="R18" i="4"/>
  <c r="M73" i="4"/>
  <c r="Q58" i="4"/>
  <c r="S26" i="4"/>
  <c r="K52" i="4"/>
  <c r="Q101" i="4"/>
  <c r="K59" i="4"/>
  <c r="R11" i="4"/>
  <c r="P18" i="4"/>
  <c r="P68" i="4"/>
  <c r="O66" i="4"/>
  <c r="F13" i="4"/>
  <c r="N30" i="4"/>
  <c r="J30" i="4"/>
  <c r="J12" i="4"/>
  <c r="H34" i="4"/>
  <c r="T21" i="4"/>
  <c r="Q65" i="4"/>
  <c r="T65" i="4"/>
  <c r="O14" i="4"/>
  <c r="M48" i="4"/>
  <c r="D107" i="4"/>
  <c r="F47" i="4"/>
  <c r="Q87" i="4"/>
  <c r="N11" i="4"/>
  <c r="I85" i="4"/>
  <c r="G19" i="4"/>
  <c r="R32" i="4"/>
  <c r="T112" i="4"/>
  <c r="L7" i="4"/>
  <c r="O74" i="4"/>
  <c r="P89" i="4"/>
  <c r="Q90" i="4"/>
  <c r="I21" i="4"/>
  <c r="T81" i="4"/>
  <c r="M55" i="4"/>
  <c r="G87" i="4"/>
  <c r="M54" i="4"/>
  <c r="N79" i="4"/>
  <c r="D18" i="4"/>
  <c r="T107" i="4"/>
  <c r="A62" i="4"/>
  <c r="H84" i="4"/>
  <c r="M31" i="4"/>
  <c r="R24" i="4"/>
  <c r="G101" i="4"/>
  <c r="S32" i="4"/>
  <c r="S69" i="4"/>
  <c r="P51" i="4"/>
  <c r="R87" i="4"/>
  <c r="J29" i="4"/>
  <c r="P42" i="4"/>
  <c r="I88" i="4"/>
  <c r="A18" i="4"/>
  <c r="K73" i="4"/>
  <c r="F96" i="4"/>
  <c r="S35" i="4"/>
  <c r="J37" i="4"/>
  <c r="M47" i="4"/>
  <c r="R52" i="4"/>
  <c r="G63" i="4"/>
  <c r="N88" i="4"/>
  <c r="P73" i="4"/>
  <c r="M84" i="4"/>
  <c r="P86" i="4"/>
  <c r="A73" i="4"/>
  <c r="S113" i="4"/>
  <c r="R54" i="4"/>
  <c r="J76" i="4"/>
  <c r="S103" i="4"/>
  <c r="K107" i="4"/>
  <c r="O87" i="4"/>
  <c r="K46" i="4"/>
  <c r="K54" i="4"/>
  <c r="D108" i="4"/>
  <c r="F9" i="4"/>
  <c r="P107" i="4"/>
  <c r="I48" i="4"/>
  <c r="S12" i="4"/>
  <c r="A41" i="4"/>
  <c r="M35" i="4"/>
  <c r="T114" i="4"/>
  <c r="Q29" i="4"/>
  <c r="N68" i="4"/>
  <c r="N84" i="4"/>
  <c r="S89" i="4"/>
  <c r="I98" i="4"/>
  <c r="P30" i="4"/>
  <c r="O21" i="4"/>
  <c r="T79" i="4"/>
  <c r="T77" i="4"/>
  <c r="H48" i="4"/>
  <c r="H76" i="4"/>
  <c r="K22" i="4"/>
  <c r="L90" i="4"/>
  <c r="Q81" i="4"/>
  <c r="H65" i="4"/>
  <c r="I52" i="4"/>
  <c r="J7" i="4"/>
  <c r="F11" i="4"/>
  <c r="L40" i="4"/>
  <c r="K34" i="4"/>
  <c r="K24" i="4"/>
  <c r="T102" i="4"/>
  <c r="L69" i="4"/>
  <c r="G66" i="4"/>
  <c r="G20" i="4"/>
  <c r="I33" i="4"/>
  <c r="M41" i="4"/>
  <c r="L52" i="4"/>
  <c r="T44" i="4"/>
  <c r="H58" i="4"/>
  <c r="P59" i="4"/>
  <c r="P101" i="4"/>
  <c r="J35" i="4"/>
  <c r="F88" i="4"/>
  <c r="R12" i="4"/>
  <c r="M88" i="4"/>
  <c r="M34" i="4"/>
  <c r="Q14" i="4"/>
  <c r="L97" i="4"/>
  <c r="T25" i="4"/>
  <c r="M26" i="4"/>
  <c r="M56" i="4"/>
  <c r="H98" i="4"/>
  <c r="R84" i="4"/>
  <c r="J8" i="4"/>
  <c r="A64" i="4"/>
  <c r="P87" i="4"/>
  <c r="P15" i="4"/>
  <c r="I31" i="4"/>
  <c r="I75" i="4"/>
  <c r="I10" i="4"/>
  <c r="T12" i="4"/>
  <c r="N107" i="4"/>
  <c r="I58" i="4"/>
  <c r="G80" i="4"/>
  <c r="F20" i="4"/>
  <c r="O97" i="4"/>
  <c r="O45" i="4"/>
  <c r="A87" i="4"/>
  <c r="Q47" i="4"/>
  <c r="K102" i="4"/>
  <c r="R46" i="4"/>
  <c r="P79" i="4"/>
  <c r="L79" i="4"/>
  <c r="D30" i="4"/>
  <c r="G13" i="4"/>
  <c r="G64" i="4"/>
  <c r="J21" i="4"/>
  <c r="P53" i="4"/>
  <c r="S112" i="4"/>
  <c r="K66" i="4"/>
  <c r="K58" i="4"/>
  <c r="O85" i="4"/>
  <c r="F81" i="4"/>
  <c r="R74" i="4"/>
  <c r="L67" i="4"/>
  <c r="N22" i="4"/>
  <c r="M30" i="4"/>
  <c r="H68" i="4"/>
  <c r="S107" i="4"/>
  <c r="S7" i="4"/>
  <c r="H74" i="4"/>
  <c r="S91" i="4"/>
  <c r="F106" i="4"/>
  <c r="M100" i="4"/>
  <c r="O19" i="4"/>
  <c r="J90" i="4"/>
  <c r="T67" i="4"/>
  <c r="P7" i="4"/>
  <c r="O11" i="4"/>
  <c r="J14" i="4"/>
  <c r="H33" i="4"/>
  <c r="K32" i="4"/>
  <c r="G26" i="4"/>
  <c r="M96" i="4"/>
  <c r="F100" i="4"/>
  <c r="H80" i="4"/>
  <c r="M108" i="4"/>
  <c r="Q44" i="4"/>
  <c r="P74" i="4"/>
  <c r="H36" i="4"/>
  <c r="L84" i="4"/>
  <c r="O109" i="4"/>
  <c r="K79" i="4"/>
  <c r="Q45" i="4"/>
  <c r="H70" i="4"/>
  <c r="P19" i="4"/>
  <c r="P37" i="4"/>
  <c r="P24" i="4"/>
  <c r="J26" i="4"/>
  <c r="H19" i="4"/>
  <c r="S66" i="4"/>
  <c r="O69" i="4"/>
  <c r="J74" i="4"/>
  <c r="R7" i="4"/>
  <c r="I80" i="4"/>
  <c r="J55" i="4"/>
  <c r="S40" i="4"/>
  <c r="G47" i="4"/>
  <c r="S59" i="4"/>
  <c r="R69" i="4"/>
  <c r="R106" i="4"/>
  <c r="L107" i="4"/>
  <c r="I97" i="4"/>
  <c r="T88" i="4"/>
  <c r="H101" i="4"/>
  <c r="Q108" i="4"/>
  <c r="T20" i="4"/>
  <c r="L15" i="4"/>
  <c r="G97" i="4"/>
  <c r="Q86" i="4"/>
  <c r="P75" i="4"/>
  <c r="T87" i="4"/>
  <c r="F97" i="4"/>
  <c r="O113" i="4"/>
  <c r="J68" i="4"/>
  <c r="M112" i="4"/>
  <c r="J56" i="4"/>
  <c r="O110" i="4"/>
  <c r="H54" i="4"/>
  <c r="T92" i="4"/>
  <c r="R86" i="4"/>
  <c r="F32" i="4"/>
  <c r="Q73" i="4"/>
  <c r="G32" i="4"/>
  <c r="J100" i="4"/>
  <c r="Q20" i="4"/>
  <c r="R68" i="4"/>
  <c r="H51" i="4"/>
  <c r="T69" i="4"/>
  <c r="D63" i="4"/>
  <c r="J85" i="4"/>
  <c r="G108" i="4"/>
  <c r="P70" i="4"/>
  <c r="O108" i="4"/>
  <c r="Q19" i="4"/>
  <c r="J73" i="4"/>
  <c r="A63" i="4"/>
  <c r="L12" i="4"/>
  <c r="O47" i="4"/>
  <c r="M74" i="4"/>
  <c r="F64" i="4"/>
  <c r="S109" i="4"/>
  <c r="O46" i="4"/>
  <c r="P81" i="4"/>
  <c r="M109" i="4"/>
  <c r="I40" i="4"/>
  <c r="N111" i="4"/>
  <c r="P102" i="4"/>
  <c r="J15" i="4"/>
  <c r="M52" i="4"/>
  <c r="J98" i="4"/>
  <c r="P35" i="4"/>
  <c r="K42" i="4"/>
  <c r="N55" i="4"/>
  <c r="H10" i="4"/>
  <c r="M77" i="4"/>
  <c r="H26" i="4"/>
  <c r="M14" i="4"/>
  <c r="O114" i="4"/>
  <c r="K15" i="4"/>
  <c r="J40" i="4"/>
  <c r="G40" i="4"/>
  <c r="J58" i="4"/>
  <c r="H14" i="4"/>
  <c r="J52" i="4"/>
  <c r="T33" i="4"/>
  <c r="Q91" i="4"/>
  <c r="H102" i="4"/>
  <c r="N13" i="4"/>
  <c r="M75" i="4"/>
  <c r="P65" i="4"/>
  <c r="N102" i="4"/>
  <c r="N44" i="4"/>
  <c r="D7" i="4"/>
  <c r="N78" i="4"/>
  <c r="O51" i="4"/>
  <c r="G77" i="4"/>
  <c r="L42" i="4"/>
  <c r="I25" i="4"/>
  <c r="P26" i="4"/>
  <c r="T99" i="4"/>
  <c r="Q10" i="4"/>
  <c r="M9" i="4"/>
  <c r="R44" i="4"/>
  <c r="L70" i="4"/>
  <c r="Q76" i="4"/>
  <c r="N106" i="4"/>
  <c r="G22" i="4"/>
  <c r="I47" i="4"/>
  <c r="S53" i="4"/>
  <c r="F110" i="4"/>
  <c r="O20" i="4"/>
  <c r="H92" i="4"/>
  <c r="G52" i="4"/>
  <c r="N108" i="4"/>
  <c r="L23" i="4"/>
  <c r="Q25" i="4"/>
  <c r="S25" i="4"/>
  <c r="J42" i="4"/>
  <c r="F26" i="4"/>
  <c r="R56" i="4"/>
  <c r="L44" i="4"/>
  <c r="N43" i="4"/>
  <c r="A31" i="4"/>
  <c r="S58" i="4"/>
  <c r="G102" i="4"/>
  <c r="L26" i="4"/>
  <c r="J103" i="4"/>
  <c r="O58" i="4"/>
  <c r="K106" i="4"/>
  <c r="H40" i="4"/>
  <c r="I114" i="4"/>
  <c r="L47" i="4"/>
  <c r="J41" i="4"/>
  <c r="N98" i="4"/>
  <c r="J36" i="4"/>
  <c r="F70" i="4"/>
  <c r="K77" i="4"/>
  <c r="K78" i="4"/>
  <c r="I26" i="4"/>
  <c r="O100" i="4"/>
  <c r="G91" i="4"/>
  <c r="L29" i="4"/>
  <c r="G85" i="4"/>
  <c r="K111" i="4"/>
  <c r="G78" i="4"/>
  <c r="F79" i="4"/>
  <c r="P69" i="4"/>
  <c r="P47" i="4"/>
  <c r="K97" i="4"/>
  <c r="L55" i="4"/>
  <c r="F84" i="4"/>
  <c r="Q34" i="4"/>
  <c r="R95" i="4"/>
  <c r="F57" i="4"/>
  <c r="G103" i="4"/>
  <c r="O48" i="4"/>
  <c r="L80" i="4"/>
  <c r="F48" i="4"/>
  <c r="O81" i="4"/>
  <c r="I12" i="4"/>
  <c r="O88" i="4"/>
  <c r="M51" i="4"/>
  <c r="M95" i="4"/>
  <c r="T74" i="4"/>
  <c r="I53" i="4"/>
  <c r="R102" i="4"/>
  <c r="L9" i="4"/>
  <c r="M8" i="4"/>
  <c r="T100" i="4"/>
  <c r="S88" i="4"/>
  <c r="I79" i="4"/>
  <c r="O75" i="4"/>
  <c r="R78" i="4"/>
  <c r="T58" i="4"/>
  <c r="L56" i="4"/>
  <c r="N99" i="4"/>
  <c r="R45" i="4"/>
  <c r="P80" i="4"/>
  <c r="L33" i="4"/>
  <c r="N70" i="4"/>
  <c r="N67" i="4"/>
  <c r="I99" i="4"/>
  <c r="P99" i="4"/>
  <c r="S87" i="4"/>
  <c r="Q84" i="4"/>
  <c r="F45" i="4"/>
  <c r="G88" i="4"/>
  <c r="S114" i="4"/>
  <c r="R22" i="4"/>
  <c r="S9" i="4"/>
  <c r="O98" i="4"/>
  <c r="K21" i="4"/>
  <c r="D40" i="4"/>
  <c r="L114" i="4"/>
  <c r="G98" i="4"/>
  <c r="T110" i="4"/>
  <c r="J33" i="4"/>
  <c r="I11" i="4"/>
  <c r="Q43" i="4"/>
  <c r="H21" i="4"/>
  <c r="H7" i="4"/>
  <c r="Q78" i="4"/>
  <c r="K103" i="4"/>
  <c r="H99" i="4"/>
  <c r="G37" i="4"/>
  <c r="Q11" i="4"/>
  <c r="S52" i="4"/>
  <c r="O64" i="4"/>
  <c r="N35" i="4"/>
  <c r="G23" i="4"/>
  <c r="P12" i="4"/>
  <c r="S56" i="4"/>
  <c r="T62" i="4"/>
  <c r="R67" i="4"/>
  <c r="Q7" i="4"/>
  <c r="I95" i="4"/>
  <c r="P21" i="4"/>
  <c r="K45" i="4"/>
  <c r="J67" i="4"/>
  <c r="Q68" i="4"/>
  <c r="T85" i="4"/>
  <c r="P91" i="4"/>
  <c r="D51" i="4"/>
  <c r="N96" i="4"/>
  <c r="K51" i="4"/>
  <c r="Q36" i="4"/>
  <c r="T48" i="4"/>
  <c r="S75" i="4"/>
  <c r="P85" i="4"/>
  <c r="F68" i="4"/>
  <c r="R85" i="4"/>
  <c r="D85" i="4"/>
  <c r="Q66" i="4"/>
  <c r="J77" i="4"/>
  <c r="L68" i="4"/>
  <c r="I67" i="4"/>
  <c r="M64" i="4"/>
  <c r="O101" i="4"/>
  <c r="K84" i="4"/>
  <c r="H23" i="4"/>
  <c r="I106" i="4"/>
  <c r="H89" i="4"/>
  <c r="J25" i="4"/>
  <c r="H53" i="4"/>
  <c r="Q35" i="4"/>
  <c r="N85" i="4"/>
  <c r="L22" i="4"/>
  <c r="G9" i="4"/>
  <c r="P95" i="4"/>
  <c r="K63" i="4"/>
  <c r="G53" i="4"/>
  <c r="A30" i="4"/>
  <c r="N19" i="4"/>
  <c r="M107" i="4"/>
  <c r="J62" i="4"/>
  <c r="L19" i="4"/>
  <c r="T23" i="4"/>
  <c r="I66" i="4"/>
  <c r="Q110" i="4"/>
  <c r="H78" i="4"/>
  <c r="J80" i="4"/>
  <c r="T90" i="4"/>
  <c r="K9" i="4"/>
  <c r="I110" i="4"/>
  <c r="R34" i="4"/>
  <c r="O53" i="4"/>
  <c r="S51" i="4"/>
  <c r="P32" i="4"/>
  <c r="S18" i="4"/>
  <c r="Q53" i="4"/>
  <c r="I20" i="4"/>
  <c r="R15" i="4"/>
  <c r="Q26" i="4"/>
  <c r="M87" i="4"/>
  <c r="J10" i="4"/>
  <c r="O37" i="4"/>
  <c r="R55" i="4"/>
  <c r="K35" i="4"/>
  <c r="Q62" i="4"/>
  <c r="R109" i="4"/>
  <c r="I46" i="4"/>
  <c r="Q111" i="4"/>
  <c r="M114" i="4"/>
  <c r="L113" i="4"/>
  <c r="A84" i="4"/>
  <c r="I92" i="4"/>
  <c r="G74" i="4"/>
  <c r="H57" i="4"/>
  <c r="L54" i="4"/>
  <c r="A95" i="4"/>
  <c r="K8" i="4"/>
  <c r="H59" i="4"/>
  <c r="Q33" i="4"/>
  <c r="I100" i="4"/>
  <c r="T63" i="4"/>
  <c r="S57" i="4"/>
  <c r="H41" i="4"/>
  <c r="J101" i="4"/>
  <c r="G48" i="4"/>
  <c r="F89" i="4"/>
  <c r="M62" i="4"/>
  <c r="A86" i="4"/>
  <c r="G44" i="4"/>
  <c r="G67" i="4"/>
  <c r="T22" i="4"/>
  <c r="K86" i="4"/>
  <c r="I51" i="4"/>
  <c r="T47" i="4"/>
  <c r="H103" i="4"/>
  <c r="G96" i="4"/>
  <c r="I24" i="4"/>
  <c r="G25" i="4"/>
  <c r="P66" i="4"/>
  <c r="A96" i="4"/>
  <c r="O43" i="4"/>
  <c r="F24" i="4"/>
  <c r="I108" i="4"/>
  <c r="N25" i="4"/>
  <c r="P11" i="4"/>
  <c r="O34" i="4"/>
  <c r="H32" i="4"/>
  <c r="R112" i="4"/>
  <c r="R51" i="4"/>
  <c r="N73" i="4"/>
  <c r="Q97" i="4"/>
  <c r="M45" i="4"/>
  <c r="N59" i="4"/>
  <c r="J46" i="4"/>
  <c r="G54" i="4"/>
  <c r="Q12" i="4"/>
  <c r="S101" i="4"/>
  <c r="O90" i="4"/>
  <c r="N65" i="4"/>
  <c r="K87" i="4"/>
  <c r="P88" i="4"/>
  <c r="I78" i="4"/>
  <c r="R59" i="4"/>
  <c r="N56" i="4"/>
  <c r="K48" i="4"/>
  <c r="N9" i="4"/>
  <c r="H107" i="4"/>
  <c r="O30" i="4"/>
  <c r="P41" i="4"/>
  <c r="N14" i="4"/>
  <c r="G81" i="4"/>
  <c r="F108" i="4"/>
  <c r="J66" i="4"/>
  <c r="R88" i="4"/>
  <c r="M67" i="4"/>
  <c r="L58" i="4"/>
  <c r="R36" i="4"/>
  <c r="P22" i="4"/>
  <c r="O23" i="4"/>
  <c r="E84" i="4" l="1"/>
  <c r="D53" i="5"/>
  <c r="E40" i="4"/>
  <c r="E63" i="4"/>
  <c r="E73" i="4"/>
  <c r="E53" i="4"/>
  <c r="E62" i="4"/>
  <c r="E95" i="4"/>
  <c r="E108" i="4"/>
  <c r="E41" i="4"/>
  <c r="E51" i="4"/>
  <c r="E30" i="4"/>
  <c r="R16" i="5"/>
  <c r="J16" i="5"/>
  <c r="S15" i="5"/>
  <c r="K15" i="5"/>
  <c r="C15" i="5"/>
  <c r="L14" i="5"/>
  <c r="M13" i="5"/>
  <c r="E13" i="5"/>
  <c r="Q16" i="5"/>
  <c r="I16" i="5"/>
  <c r="R15" i="5"/>
  <c r="J15" i="5"/>
  <c r="S14" i="5"/>
  <c r="K14" i="5"/>
  <c r="C14" i="5"/>
  <c r="L13" i="5"/>
  <c r="P16" i="5"/>
  <c r="H16" i="5"/>
  <c r="Q15" i="5"/>
  <c r="I15" i="5"/>
  <c r="R14" i="5"/>
  <c r="J14" i="5"/>
  <c r="S13" i="5"/>
  <c r="K13" i="5"/>
  <c r="C13" i="5"/>
  <c r="O16" i="5"/>
  <c r="G16" i="5"/>
  <c r="P15" i="5"/>
  <c r="H15" i="5"/>
  <c r="Q14" i="5"/>
  <c r="I14" i="5"/>
  <c r="R13" i="5"/>
  <c r="J13" i="5"/>
  <c r="N16" i="5"/>
  <c r="F16" i="5"/>
  <c r="O15" i="5"/>
  <c r="M16" i="5"/>
  <c r="E16" i="5"/>
  <c r="N15" i="5"/>
  <c r="F15" i="5"/>
  <c r="O14" i="5"/>
  <c r="G14" i="5"/>
  <c r="P13" i="5"/>
  <c r="H13" i="5"/>
  <c r="S16" i="5"/>
  <c r="K16" i="5"/>
  <c r="C16" i="5"/>
  <c r="L15" i="5"/>
  <c r="M14" i="5"/>
  <c r="E14" i="5"/>
  <c r="N13" i="5"/>
  <c r="F13" i="5"/>
  <c r="L16" i="5"/>
  <c r="F14" i="5"/>
  <c r="Q13" i="5"/>
  <c r="M15" i="5"/>
  <c r="O13" i="5"/>
  <c r="G15" i="5"/>
  <c r="I13" i="5"/>
  <c r="E15" i="5"/>
  <c r="G13" i="5"/>
  <c r="P14" i="5"/>
  <c r="N14" i="5"/>
  <c r="H14" i="5"/>
  <c r="E85" i="4"/>
  <c r="E29" i="4"/>
  <c r="E18" i="4"/>
  <c r="E106" i="4"/>
  <c r="E52" i="4"/>
  <c r="E86" i="4"/>
  <c r="E7" i="4"/>
  <c r="P10" i="5"/>
  <c r="H10" i="5"/>
  <c r="Q9" i="5"/>
  <c r="I9" i="5"/>
  <c r="R8" i="5"/>
  <c r="J8" i="5"/>
  <c r="S7" i="5"/>
  <c r="K7" i="5"/>
  <c r="C7" i="5"/>
  <c r="L6" i="5"/>
  <c r="O10" i="5"/>
  <c r="G10" i="5"/>
  <c r="P9" i="5"/>
  <c r="H9" i="5"/>
  <c r="Q8" i="5"/>
  <c r="I8" i="5"/>
  <c r="R7" i="5"/>
  <c r="J7" i="5"/>
  <c r="S6" i="5"/>
  <c r="K6" i="5"/>
  <c r="C6" i="5"/>
  <c r="N10" i="5"/>
  <c r="F10" i="5"/>
  <c r="O9" i="5"/>
  <c r="G9" i="5"/>
  <c r="P8" i="5"/>
  <c r="H8" i="5"/>
  <c r="Q7" i="5"/>
  <c r="I7" i="5"/>
  <c r="R6" i="5"/>
  <c r="J6" i="5"/>
  <c r="M10" i="5"/>
  <c r="E10" i="5"/>
  <c r="N9" i="5"/>
  <c r="F9" i="5"/>
  <c r="O8" i="5"/>
  <c r="G8" i="5"/>
  <c r="P7" i="5"/>
  <c r="S10" i="5"/>
  <c r="K10" i="5"/>
  <c r="C10" i="5"/>
  <c r="L9" i="5"/>
  <c r="M8" i="5"/>
  <c r="Q10" i="5"/>
  <c r="I10" i="5"/>
  <c r="R9" i="5"/>
  <c r="J9" i="5"/>
  <c r="S8" i="5"/>
  <c r="K8" i="5"/>
  <c r="C8" i="5"/>
  <c r="L7" i="5"/>
  <c r="M6" i="5"/>
  <c r="E6" i="5"/>
  <c r="J10" i="5"/>
  <c r="L8" i="5"/>
  <c r="G7" i="5"/>
  <c r="H6" i="5"/>
  <c r="F8" i="5"/>
  <c r="F7" i="5"/>
  <c r="G6" i="5"/>
  <c r="S9" i="5"/>
  <c r="E8" i="5"/>
  <c r="E7" i="5"/>
  <c r="F6" i="5"/>
  <c r="M9" i="5"/>
  <c r="Q6" i="5"/>
  <c r="K9" i="5"/>
  <c r="O7" i="5"/>
  <c r="P6" i="5"/>
  <c r="E9" i="5"/>
  <c r="N7" i="5"/>
  <c r="O6" i="5"/>
  <c r="R10" i="5"/>
  <c r="C9" i="5"/>
  <c r="M7" i="5"/>
  <c r="N6" i="5"/>
  <c r="L10" i="5"/>
  <c r="N8" i="5"/>
  <c r="H7" i="5"/>
  <c r="I6" i="5"/>
  <c r="E107" i="4"/>
  <c r="E8" i="4"/>
  <c r="V32" i="4"/>
  <c r="V110" i="4"/>
  <c r="V20" i="4"/>
  <c r="V88" i="4"/>
  <c r="V65" i="4"/>
  <c r="V75" i="4"/>
  <c r="V97" i="4"/>
  <c r="V43" i="4"/>
  <c r="V55" i="4"/>
  <c r="V10" i="4"/>
  <c r="D9" i="4"/>
  <c r="A110" i="4"/>
  <c r="D54" i="4"/>
  <c r="A88" i="4"/>
  <c r="D19" i="4"/>
  <c r="D74" i="4"/>
  <c r="D31" i="4"/>
  <c r="A65" i="4"/>
  <c r="A10" i="4"/>
  <c r="D42" i="4"/>
  <c r="D109" i="4"/>
  <c r="A43" i="4"/>
  <c r="A97" i="4"/>
  <c r="D64" i="4"/>
  <c r="A32" i="4"/>
  <c r="A55" i="4"/>
  <c r="D87" i="4"/>
  <c r="D96" i="4"/>
  <c r="A75" i="4"/>
  <c r="A20" i="4"/>
  <c r="Q11" i="5" l="1"/>
  <c r="I11" i="5"/>
  <c r="P11" i="5"/>
  <c r="D9" i="5"/>
  <c r="D15" i="5"/>
  <c r="O11" i="5"/>
  <c r="S12" i="5"/>
  <c r="S17" i="5" s="1"/>
  <c r="L12" i="5"/>
  <c r="L17" i="5" s="1"/>
  <c r="H12" i="5"/>
  <c r="H17" i="5" s="1"/>
  <c r="Q12" i="5"/>
  <c r="Q17" i="5" s="1"/>
  <c r="M12" i="5"/>
  <c r="M17" i="5" s="1"/>
  <c r="E31" i="4"/>
  <c r="J12" i="5"/>
  <c r="J17" i="5" s="1"/>
  <c r="N19" i="5"/>
  <c r="C21" i="5"/>
  <c r="R21" i="5"/>
  <c r="P22" i="5"/>
  <c r="C19" i="5"/>
  <c r="R19" i="5"/>
  <c r="F21" i="5"/>
  <c r="Q19" i="5"/>
  <c r="P20" i="5"/>
  <c r="L22" i="5"/>
  <c r="F19" i="5"/>
  <c r="L20" i="5"/>
  <c r="J21" i="5"/>
  <c r="H22" i="5"/>
  <c r="J19" i="5"/>
  <c r="O20" i="5"/>
  <c r="I19" i="5"/>
  <c r="M21" i="5"/>
  <c r="S22" i="5"/>
  <c r="M19" i="5"/>
  <c r="S20" i="5"/>
  <c r="Q21" i="5"/>
  <c r="O22" i="5"/>
  <c r="G20" i="5"/>
  <c r="N22" i="5"/>
  <c r="E21" i="5"/>
  <c r="K22" i="5"/>
  <c r="E19" i="5"/>
  <c r="K20" i="5"/>
  <c r="I21" i="5"/>
  <c r="G22" i="5"/>
  <c r="P19" i="5"/>
  <c r="N20" i="5"/>
  <c r="C22" i="5"/>
  <c r="R22" i="5"/>
  <c r="C20" i="5"/>
  <c r="R20" i="5"/>
  <c r="P21" i="5"/>
  <c r="H19" i="5"/>
  <c r="F22" i="5"/>
  <c r="F20" i="5"/>
  <c r="L21" i="5"/>
  <c r="J22" i="5"/>
  <c r="L19" i="5"/>
  <c r="J20" i="5"/>
  <c r="H21" i="5"/>
  <c r="M22" i="5"/>
  <c r="O19" i="5"/>
  <c r="M20" i="5"/>
  <c r="S21" i="5"/>
  <c r="Q22" i="5"/>
  <c r="S19" i="5"/>
  <c r="Q20" i="5"/>
  <c r="E22" i="5"/>
  <c r="O21" i="5"/>
  <c r="G19" i="5"/>
  <c r="E20" i="5"/>
  <c r="K21" i="5"/>
  <c r="I22" i="5"/>
  <c r="K19" i="5"/>
  <c r="I20" i="5"/>
  <c r="N21" i="5"/>
  <c r="H20" i="5"/>
  <c r="G21" i="5"/>
  <c r="E42" i="4"/>
  <c r="E96" i="4"/>
  <c r="R12" i="5"/>
  <c r="R17" i="5" s="1"/>
  <c r="F12" i="5"/>
  <c r="F17" i="5" s="1"/>
  <c r="E64" i="4"/>
  <c r="C12" i="5"/>
  <c r="C17" i="5" s="1"/>
  <c r="N12" i="5"/>
  <c r="N17" i="5" s="1"/>
  <c r="E9" i="4"/>
  <c r="E54" i="4"/>
  <c r="E87" i="4"/>
  <c r="K12" i="5"/>
  <c r="K17" i="5" s="1"/>
  <c r="G12" i="5"/>
  <c r="G17" i="5" s="1"/>
  <c r="O12" i="5"/>
  <c r="O17" i="5" s="1"/>
  <c r="E74" i="4"/>
  <c r="I12" i="5"/>
  <c r="I17" i="5" s="1"/>
  <c r="E19" i="4"/>
  <c r="E12" i="5"/>
  <c r="P12" i="5"/>
  <c r="P17" i="5" s="1"/>
  <c r="E109" i="4"/>
  <c r="V44" i="4"/>
  <c r="V33" i="4"/>
  <c r="V76" i="4"/>
  <c r="V21" i="4"/>
  <c r="S11" i="5"/>
  <c r="L11" i="5"/>
  <c r="D16" i="5"/>
  <c r="D8" i="5"/>
  <c r="V56" i="4"/>
  <c r="V98" i="4"/>
  <c r="V111" i="4"/>
  <c r="H11" i="5"/>
  <c r="D10" i="5"/>
  <c r="F11" i="5"/>
  <c r="D14" i="5"/>
  <c r="V11" i="4"/>
  <c r="D7" i="5"/>
  <c r="J11" i="5"/>
  <c r="R11" i="5"/>
  <c r="D6" i="5"/>
  <c r="E11" i="5"/>
  <c r="C11" i="5"/>
  <c r="V66" i="4"/>
  <c r="V89" i="4"/>
  <c r="N11" i="5"/>
  <c r="G11" i="5"/>
  <c r="M11" i="5"/>
  <c r="K11" i="5"/>
  <c r="D13" i="5"/>
  <c r="A111" i="4"/>
  <c r="D88" i="4"/>
  <c r="D97" i="4"/>
  <c r="D55" i="4"/>
  <c r="A11" i="4"/>
  <c r="D20" i="4"/>
  <c r="D43" i="4"/>
  <c r="A44" i="4"/>
  <c r="A33" i="4"/>
  <c r="A89" i="4"/>
  <c r="A21" i="4"/>
  <c r="A98" i="4"/>
  <c r="A66" i="4"/>
  <c r="D110" i="4"/>
  <c r="A56" i="4"/>
  <c r="D75" i="4"/>
  <c r="D10" i="4"/>
  <c r="D32" i="4"/>
  <c r="D65" i="4"/>
  <c r="A76" i="4"/>
  <c r="E65" i="4" l="1"/>
  <c r="G18" i="5"/>
  <c r="G23" i="5" s="1"/>
  <c r="J18" i="5"/>
  <c r="J23" i="5" s="1"/>
  <c r="E75" i="4"/>
  <c r="E88" i="4"/>
  <c r="E110" i="4"/>
  <c r="O18" i="5"/>
  <c r="O23" i="5" s="1"/>
  <c r="R18" i="5"/>
  <c r="R23" i="5" s="1"/>
  <c r="E43" i="4"/>
  <c r="C18" i="5"/>
  <c r="C23" i="5" s="1"/>
  <c r="E10" i="4"/>
  <c r="E97" i="4"/>
  <c r="E20" i="4"/>
  <c r="E18" i="5"/>
  <c r="H18" i="5"/>
  <c r="H23" i="5" s="1"/>
  <c r="K18" i="5"/>
  <c r="K23" i="5" s="1"/>
  <c r="E32" i="4"/>
  <c r="M18" i="5"/>
  <c r="M23" i="5" s="1"/>
  <c r="P18" i="5"/>
  <c r="P23" i="5" s="1"/>
  <c r="S18" i="5"/>
  <c r="S23" i="5" s="1"/>
  <c r="F28" i="5"/>
  <c r="H25" i="5"/>
  <c r="O25" i="5"/>
  <c r="M26" i="5"/>
  <c r="S27" i="5"/>
  <c r="Q28" i="5"/>
  <c r="R25" i="5"/>
  <c r="J26" i="5"/>
  <c r="O27" i="5"/>
  <c r="M28" i="5"/>
  <c r="G25" i="5"/>
  <c r="E26" i="5"/>
  <c r="K27" i="5"/>
  <c r="I28" i="5"/>
  <c r="J25" i="5"/>
  <c r="S25" i="5"/>
  <c r="G27" i="5"/>
  <c r="E28" i="5"/>
  <c r="N25" i="5"/>
  <c r="C27" i="5"/>
  <c r="R27" i="5"/>
  <c r="O28" i="5"/>
  <c r="K25" i="5"/>
  <c r="P26" i="5"/>
  <c r="N27" i="5"/>
  <c r="L28" i="5"/>
  <c r="F25" i="5"/>
  <c r="L26" i="5"/>
  <c r="J27" i="5"/>
  <c r="G28" i="5"/>
  <c r="P28" i="5"/>
  <c r="H26" i="5"/>
  <c r="F27" i="5"/>
  <c r="M27" i="5"/>
  <c r="S28" i="5"/>
  <c r="M25" i="5"/>
  <c r="S26" i="5"/>
  <c r="P27" i="5"/>
  <c r="C25" i="5"/>
  <c r="Q25" i="5"/>
  <c r="O26" i="5"/>
  <c r="E27" i="5"/>
  <c r="K28" i="5"/>
  <c r="E25" i="5"/>
  <c r="K26" i="5"/>
  <c r="H27" i="5"/>
  <c r="Q27" i="5"/>
  <c r="H28" i="5"/>
  <c r="I25" i="5"/>
  <c r="G26" i="5"/>
  <c r="N26" i="5"/>
  <c r="C28" i="5"/>
  <c r="R28" i="5"/>
  <c r="C26" i="5"/>
  <c r="Q26" i="5"/>
  <c r="I27" i="5"/>
  <c r="N28" i="5"/>
  <c r="P25" i="5"/>
  <c r="F26" i="5"/>
  <c r="L27" i="5"/>
  <c r="J28" i="5"/>
  <c r="L25" i="5"/>
  <c r="I26" i="5"/>
  <c r="R26" i="5"/>
  <c r="I18" i="5"/>
  <c r="I23" i="5" s="1"/>
  <c r="L18" i="5"/>
  <c r="L23" i="5" s="1"/>
  <c r="F18" i="5"/>
  <c r="F23" i="5" s="1"/>
  <c r="Q18" i="5"/>
  <c r="Q23" i="5" s="1"/>
  <c r="E55" i="4"/>
  <c r="N18" i="5"/>
  <c r="N23" i="5" s="1"/>
  <c r="V90" i="4"/>
  <c r="D19" i="5"/>
  <c r="V12" i="4"/>
  <c r="V22" i="4"/>
  <c r="V34" i="4"/>
  <c r="D20" i="5"/>
  <c r="D11" i="5"/>
  <c r="D21" i="5"/>
  <c r="V112" i="4"/>
  <c r="V57" i="4"/>
  <c r="V77" i="4"/>
  <c r="V45" i="4"/>
  <c r="D12" i="5"/>
  <c r="E17" i="5"/>
  <c r="D17" i="5" s="1"/>
  <c r="D22" i="5"/>
  <c r="V67" i="4"/>
  <c r="V99" i="4"/>
  <c r="A67" i="4"/>
  <c r="D56" i="4"/>
  <c r="A112" i="4"/>
  <c r="A12" i="4"/>
  <c r="A99" i="4"/>
  <c r="D21" i="4"/>
  <c r="D44" i="4"/>
  <c r="A22" i="4"/>
  <c r="D89" i="4"/>
  <c r="A34" i="4"/>
  <c r="A90" i="4"/>
  <c r="D76" i="4"/>
  <c r="D98" i="4"/>
  <c r="D11" i="4"/>
  <c r="D33" i="4"/>
  <c r="A57" i="4"/>
  <c r="D66" i="4"/>
  <c r="D111" i="4"/>
  <c r="A77" i="4"/>
  <c r="A45" i="4"/>
  <c r="E21" i="4" l="1"/>
  <c r="E24" i="5"/>
  <c r="P24" i="5"/>
  <c r="P29" i="5" s="1"/>
  <c r="E44" i="4"/>
  <c r="L24" i="5"/>
  <c r="L29" i="5" s="1"/>
  <c r="E33" i="4"/>
  <c r="M24" i="5"/>
  <c r="M29" i="5" s="1"/>
  <c r="E66" i="4"/>
  <c r="E76" i="4"/>
  <c r="J24" i="5"/>
  <c r="J29" i="5" s="1"/>
  <c r="N34" i="5"/>
  <c r="M34" i="5"/>
  <c r="H31" i="5"/>
  <c r="G32" i="5"/>
  <c r="G33" i="5"/>
  <c r="F34" i="5"/>
  <c r="E31" i="5"/>
  <c r="E32" i="5"/>
  <c r="P34" i="5"/>
  <c r="E34" i="5"/>
  <c r="L33" i="5"/>
  <c r="L34" i="5"/>
  <c r="O31" i="5"/>
  <c r="O32" i="5"/>
  <c r="N33" i="5"/>
  <c r="Q34" i="5"/>
  <c r="H34" i="5"/>
  <c r="M33" i="5"/>
  <c r="C33" i="5"/>
  <c r="C34" i="5"/>
  <c r="K34" i="5"/>
  <c r="G31" i="5"/>
  <c r="F32" i="5"/>
  <c r="E33" i="5"/>
  <c r="Q33" i="5"/>
  <c r="L32" i="5"/>
  <c r="K32" i="5"/>
  <c r="K33" i="5"/>
  <c r="S33" i="5"/>
  <c r="S34" i="5"/>
  <c r="N31" i="5"/>
  <c r="M32" i="5"/>
  <c r="G34" i="5"/>
  <c r="I33" i="5"/>
  <c r="C32" i="5"/>
  <c r="R31" i="5"/>
  <c r="S32" i="5"/>
  <c r="J33" i="5"/>
  <c r="J34" i="5"/>
  <c r="F31" i="5"/>
  <c r="L31" i="5"/>
  <c r="R32" i="5"/>
  <c r="K31" i="5"/>
  <c r="J31" i="5"/>
  <c r="I32" i="5"/>
  <c r="Q32" i="5"/>
  <c r="R33" i="5"/>
  <c r="R34" i="5"/>
  <c r="O33" i="5"/>
  <c r="J32" i="5"/>
  <c r="C31" i="5"/>
  <c r="Q31" i="5"/>
  <c r="H32" i="5"/>
  <c r="H33" i="5"/>
  <c r="I34" i="5"/>
  <c r="F33" i="5"/>
  <c r="S31" i="5"/>
  <c r="I31" i="5"/>
  <c r="P31" i="5"/>
  <c r="P32" i="5"/>
  <c r="P33" i="5"/>
  <c r="O34" i="5"/>
  <c r="M31" i="5"/>
  <c r="N32" i="5"/>
  <c r="I24" i="5"/>
  <c r="I29" i="5" s="1"/>
  <c r="H24" i="5"/>
  <c r="H29" i="5" s="1"/>
  <c r="E111" i="4"/>
  <c r="R24" i="5"/>
  <c r="R29" i="5" s="1"/>
  <c r="F24" i="5"/>
  <c r="F29" i="5" s="1"/>
  <c r="Q24" i="5"/>
  <c r="Q29" i="5" s="1"/>
  <c r="E56" i="4"/>
  <c r="C24" i="5"/>
  <c r="C29" i="5" s="1"/>
  <c r="N24" i="5"/>
  <c r="N29" i="5" s="1"/>
  <c r="K24" i="5"/>
  <c r="K29" i="5" s="1"/>
  <c r="E11" i="4"/>
  <c r="G24" i="5"/>
  <c r="G29" i="5" s="1"/>
  <c r="E89" i="4"/>
  <c r="E98" i="4"/>
  <c r="S24" i="5"/>
  <c r="S29" i="5" s="1"/>
  <c r="O24" i="5"/>
  <c r="O29" i="5" s="1"/>
  <c r="D25" i="5"/>
  <c r="V68" i="4"/>
  <c r="V23" i="4"/>
  <c r="V91" i="4"/>
  <c r="D26" i="5"/>
  <c r="D28" i="5"/>
  <c r="V35" i="4"/>
  <c r="V113" i="4"/>
  <c r="V78" i="4"/>
  <c r="D27" i="5"/>
  <c r="V13" i="4"/>
  <c r="D18" i="5"/>
  <c r="E23" i="5"/>
  <c r="D23" i="5" s="1"/>
  <c r="V100" i="4"/>
  <c r="V58" i="4"/>
  <c r="V46" i="4"/>
  <c r="A58" i="4"/>
  <c r="D45" i="4"/>
  <c r="D90" i="4"/>
  <c r="D112" i="4"/>
  <c r="A113" i="4"/>
  <c r="D12" i="4"/>
  <c r="A23" i="4"/>
  <c r="D77" i="4"/>
  <c r="A46" i="4"/>
  <c r="D57" i="4"/>
  <c r="A91" i="4"/>
  <c r="A13" i="4"/>
  <c r="A68" i="4"/>
  <c r="D22" i="4"/>
  <c r="A78" i="4"/>
  <c r="D67" i="4"/>
  <c r="D99" i="4"/>
  <c r="A35" i="4"/>
  <c r="A100" i="4"/>
  <c r="D34" i="4"/>
  <c r="E34" i="4" l="1"/>
  <c r="J30" i="5"/>
  <c r="J35" i="5" s="1"/>
  <c r="E45" i="4"/>
  <c r="E99" i="4"/>
  <c r="C30" i="5"/>
  <c r="C35" i="5" s="1"/>
  <c r="E112" i="4"/>
  <c r="H30" i="5"/>
  <c r="H35" i="5" s="1"/>
  <c r="K30" i="5"/>
  <c r="K35" i="5" s="1"/>
  <c r="E90" i="4"/>
  <c r="P30" i="5"/>
  <c r="P35" i="5" s="1"/>
  <c r="S30" i="5"/>
  <c r="S35" i="5" s="1"/>
  <c r="E67" i="4"/>
  <c r="I30" i="5"/>
  <c r="I35" i="5" s="1"/>
  <c r="L30" i="5"/>
  <c r="L35" i="5" s="1"/>
  <c r="E57" i="4"/>
  <c r="F30" i="5"/>
  <c r="F35" i="5" s="1"/>
  <c r="Q30" i="5"/>
  <c r="Q35" i="5" s="1"/>
  <c r="E22" i="4"/>
  <c r="E30" i="5"/>
  <c r="M30" i="5"/>
  <c r="M35" i="5" s="1"/>
  <c r="G30" i="5"/>
  <c r="G35" i="5" s="1"/>
  <c r="F40" i="5"/>
  <c r="G38" i="5"/>
  <c r="F38" i="5"/>
  <c r="R40" i="5"/>
  <c r="C38" i="5"/>
  <c r="H40" i="5"/>
  <c r="K37" i="5"/>
  <c r="E38" i="5"/>
  <c r="O39" i="5"/>
  <c r="P37" i="5"/>
  <c r="O37" i="5"/>
  <c r="J40" i="5"/>
  <c r="L37" i="5"/>
  <c r="Q38" i="5"/>
  <c r="F37" i="5"/>
  <c r="G39" i="5"/>
  <c r="H37" i="5"/>
  <c r="G37" i="5"/>
  <c r="S39" i="5"/>
  <c r="Q40" i="5"/>
  <c r="R37" i="5"/>
  <c r="Q39" i="5"/>
  <c r="M40" i="5"/>
  <c r="K39" i="5"/>
  <c r="I40" i="5"/>
  <c r="O40" i="5"/>
  <c r="M38" i="5"/>
  <c r="I39" i="5"/>
  <c r="H39" i="5"/>
  <c r="E40" i="5"/>
  <c r="L40" i="5"/>
  <c r="S40" i="5"/>
  <c r="C39" i="5"/>
  <c r="R39" i="5"/>
  <c r="R38" i="5"/>
  <c r="N37" i="5"/>
  <c r="I38" i="5"/>
  <c r="H38" i="5"/>
  <c r="N39" i="5"/>
  <c r="M39" i="5"/>
  <c r="K40" i="5"/>
  <c r="L38" i="5"/>
  <c r="J39" i="5"/>
  <c r="S37" i="5"/>
  <c r="G40" i="5"/>
  <c r="J37" i="5"/>
  <c r="I37" i="5"/>
  <c r="F39" i="5"/>
  <c r="E39" i="5"/>
  <c r="C40" i="5"/>
  <c r="M37" i="5"/>
  <c r="S38" i="5"/>
  <c r="C37" i="5"/>
  <c r="P38" i="5"/>
  <c r="P39" i="5"/>
  <c r="N40" i="5"/>
  <c r="O38" i="5"/>
  <c r="N38" i="5"/>
  <c r="L39" i="5"/>
  <c r="E37" i="5"/>
  <c r="K38" i="5"/>
  <c r="Q37" i="5"/>
  <c r="J38" i="5"/>
  <c r="P40" i="5"/>
  <c r="N30" i="5"/>
  <c r="N35" i="5" s="1"/>
  <c r="E77" i="4"/>
  <c r="E12" i="4"/>
  <c r="O30" i="5"/>
  <c r="O35" i="5" s="1"/>
  <c r="R30" i="5"/>
  <c r="R35" i="5" s="1"/>
  <c r="V114" i="4"/>
  <c r="V24" i="4"/>
  <c r="D33" i="5"/>
  <c r="E29" i="5"/>
  <c r="D29" i="5" s="1"/>
  <c r="D24" i="5"/>
  <c r="V79" i="4"/>
  <c r="V92" i="4"/>
  <c r="V101" i="4"/>
  <c r="D34" i="5"/>
  <c r="V36" i="4"/>
  <c r="V69" i="4"/>
  <c r="V59" i="4"/>
  <c r="D32" i="5"/>
  <c r="D31" i="5"/>
  <c r="V14" i="4"/>
  <c r="V47" i="4"/>
  <c r="A101" i="4"/>
  <c r="A92" i="4"/>
  <c r="A79" i="4"/>
  <c r="A14" i="4"/>
  <c r="A114" i="4"/>
  <c r="D78" i="4"/>
  <c r="D35" i="4"/>
  <c r="D23" i="4"/>
  <c r="D46" i="4"/>
  <c r="A24" i="4"/>
  <c r="D113" i="4"/>
  <c r="A36" i="4"/>
  <c r="A59" i="4"/>
  <c r="A69" i="4"/>
  <c r="A47" i="4"/>
  <c r="D68" i="4"/>
  <c r="D91" i="4"/>
  <c r="D13" i="4"/>
  <c r="D58" i="4"/>
  <c r="D100" i="4"/>
  <c r="D37" i="5" l="1"/>
  <c r="E35" i="4"/>
  <c r="E91" i="4"/>
  <c r="E23" i="4"/>
  <c r="E36" i="5"/>
  <c r="P36" i="5"/>
  <c r="P41" i="5" s="1"/>
  <c r="Q45" i="5"/>
  <c r="O46" i="5"/>
  <c r="H44" i="5"/>
  <c r="F45" i="5"/>
  <c r="M45" i="5"/>
  <c r="S46" i="5"/>
  <c r="I46" i="5"/>
  <c r="L43" i="5"/>
  <c r="I45" i="5"/>
  <c r="G46" i="5"/>
  <c r="Q43" i="5"/>
  <c r="O44" i="5"/>
  <c r="E45" i="5"/>
  <c r="K46" i="5"/>
  <c r="C45" i="5"/>
  <c r="R44" i="5"/>
  <c r="P45" i="5"/>
  <c r="I43" i="5"/>
  <c r="G44" i="5"/>
  <c r="N44" i="5"/>
  <c r="C46" i="5"/>
  <c r="R46" i="5"/>
  <c r="R45" i="5"/>
  <c r="E43" i="5"/>
  <c r="J44" i="5"/>
  <c r="H45" i="5"/>
  <c r="N46" i="5"/>
  <c r="P43" i="5"/>
  <c r="F44" i="5"/>
  <c r="L45" i="5"/>
  <c r="J46" i="5"/>
  <c r="C44" i="5"/>
  <c r="L44" i="5"/>
  <c r="S43" i="5"/>
  <c r="Q44" i="5"/>
  <c r="F46" i="5"/>
  <c r="H43" i="5"/>
  <c r="O43" i="5"/>
  <c r="M44" i="5"/>
  <c r="S45" i="5"/>
  <c r="K43" i="5"/>
  <c r="I44" i="5"/>
  <c r="O45" i="5"/>
  <c r="M46" i="5"/>
  <c r="G43" i="5"/>
  <c r="E44" i="5"/>
  <c r="Q46" i="5"/>
  <c r="K45" i="5"/>
  <c r="S44" i="5"/>
  <c r="P46" i="5"/>
  <c r="C43" i="5"/>
  <c r="R43" i="5"/>
  <c r="G45" i="5"/>
  <c r="E46" i="5"/>
  <c r="N43" i="5"/>
  <c r="K44" i="5"/>
  <c r="M43" i="5"/>
  <c r="H46" i="5"/>
  <c r="J43" i="5"/>
  <c r="P44" i="5"/>
  <c r="N45" i="5"/>
  <c r="L46" i="5"/>
  <c r="F43" i="5"/>
  <c r="J45" i="5"/>
  <c r="I36" i="5"/>
  <c r="I41" i="5" s="1"/>
  <c r="E58" i="4"/>
  <c r="E46" i="4"/>
  <c r="E13" i="4"/>
  <c r="F36" i="5"/>
  <c r="F41" i="5" s="1"/>
  <c r="Q36" i="5"/>
  <c r="Q41" i="5" s="1"/>
  <c r="E68" i="4"/>
  <c r="C36" i="5"/>
  <c r="C41" i="5" s="1"/>
  <c r="N36" i="5"/>
  <c r="N41" i="5" s="1"/>
  <c r="J36" i="5"/>
  <c r="J41" i="5" s="1"/>
  <c r="K36" i="5"/>
  <c r="K41" i="5" s="1"/>
  <c r="G36" i="5"/>
  <c r="G41" i="5" s="1"/>
  <c r="R36" i="5"/>
  <c r="R41" i="5" s="1"/>
  <c r="E113" i="4"/>
  <c r="E78" i="4"/>
  <c r="S36" i="5"/>
  <c r="S41" i="5" s="1"/>
  <c r="O36" i="5"/>
  <c r="O41" i="5" s="1"/>
  <c r="L36" i="5"/>
  <c r="L41" i="5" s="1"/>
  <c r="H36" i="5"/>
  <c r="H41" i="5" s="1"/>
  <c r="E100" i="4"/>
  <c r="M36" i="5"/>
  <c r="M41" i="5" s="1"/>
  <c r="V70" i="4"/>
  <c r="D30" i="5"/>
  <c r="E35" i="5"/>
  <c r="V15" i="4"/>
  <c r="D39" i="5"/>
  <c r="V102" i="4"/>
  <c r="V48" i="4"/>
  <c r="V37" i="4"/>
  <c r="V80" i="4"/>
  <c r="D38" i="5"/>
  <c r="D40" i="5"/>
  <c r="V25" i="4"/>
  <c r="D36" i="4"/>
  <c r="A25" i="4"/>
  <c r="D69" i="4"/>
  <c r="D114" i="4"/>
  <c r="A80" i="4"/>
  <c r="D59" i="4"/>
  <c r="D92" i="4"/>
  <c r="A93" i="4"/>
  <c r="D101" i="4"/>
  <c r="D24" i="4"/>
  <c r="D47" i="4"/>
  <c r="A60" i="4"/>
  <c r="A15" i="4"/>
  <c r="A115" i="4"/>
  <c r="D14" i="4"/>
  <c r="A102" i="4"/>
  <c r="D79" i="4"/>
  <c r="A37" i="4"/>
  <c r="A48" i="4"/>
  <c r="A70" i="4"/>
  <c r="M42" i="5" l="1"/>
  <c r="M47" i="5" s="1"/>
  <c r="E79" i="4"/>
  <c r="G42" i="5"/>
  <c r="G47" i="5" s="1"/>
  <c r="J42" i="5"/>
  <c r="J47" i="5" s="1"/>
  <c r="S93" i="4"/>
  <c r="I93" i="4"/>
  <c r="P60" i="4"/>
  <c r="L60" i="4"/>
  <c r="N115" i="4"/>
  <c r="R115" i="4"/>
  <c r="E14" i="4"/>
  <c r="E69" i="4"/>
  <c r="E24" i="4"/>
  <c r="E42" i="5"/>
  <c r="O42" i="5"/>
  <c r="O47" i="5" s="1"/>
  <c r="R42" i="5"/>
  <c r="R47" i="5" s="1"/>
  <c r="F42" i="5"/>
  <c r="F47" i="5" s="1"/>
  <c r="R60" i="4"/>
  <c r="D60" i="4"/>
  <c r="E92" i="4"/>
  <c r="E93" i="4" s="1"/>
  <c r="F93" i="4"/>
  <c r="N93" i="4"/>
  <c r="Q93" i="4"/>
  <c r="C42" i="5"/>
  <c r="C47" i="5" s="1"/>
  <c r="N42" i="5"/>
  <c r="N47" i="5" s="1"/>
  <c r="T93" i="4"/>
  <c r="D93" i="4"/>
  <c r="I60" i="4"/>
  <c r="M60" i="4"/>
  <c r="E36" i="4"/>
  <c r="P115" i="4"/>
  <c r="D115" i="4"/>
  <c r="K115" i="4"/>
  <c r="L93" i="4"/>
  <c r="H93" i="4"/>
  <c r="J60" i="4"/>
  <c r="S60" i="4"/>
  <c r="Q115" i="4"/>
  <c r="M115" i="4"/>
  <c r="J115" i="4"/>
  <c r="T60" i="4"/>
  <c r="O115" i="4"/>
  <c r="H42" i="5"/>
  <c r="H47" i="5" s="1"/>
  <c r="K42" i="5"/>
  <c r="K47" i="5" s="1"/>
  <c r="J93" i="4"/>
  <c r="R93" i="4"/>
  <c r="Q60" i="4"/>
  <c r="E59" i="4"/>
  <c r="E60" i="4" s="1"/>
  <c r="F60" i="4"/>
  <c r="E101" i="4"/>
  <c r="E114" i="4"/>
  <c r="E115" i="4" s="1"/>
  <c r="F115" i="4"/>
  <c r="L115" i="4"/>
  <c r="S115" i="4"/>
  <c r="E47" i="4"/>
  <c r="H115" i="4"/>
  <c r="M93" i="4"/>
  <c r="O60" i="4"/>
  <c r="K93" i="4"/>
  <c r="G60" i="4"/>
  <c r="Q42" i="5"/>
  <c r="Q47" i="5" s="1"/>
  <c r="P93" i="4"/>
  <c r="P42" i="5"/>
  <c r="P47" i="5" s="1"/>
  <c r="S42" i="5"/>
  <c r="S47" i="5" s="1"/>
  <c r="G93" i="4"/>
  <c r="N60" i="4"/>
  <c r="T115" i="4"/>
  <c r="I42" i="5"/>
  <c r="I47" i="5" s="1"/>
  <c r="L42" i="5"/>
  <c r="L47" i="5" s="1"/>
  <c r="O93" i="4"/>
  <c r="H60" i="4"/>
  <c r="K60" i="4"/>
  <c r="G115" i="4"/>
  <c r="I115" i="4"/>
  <c r="D46" i="5"/>
  <c r="D44" i="5"/>
  <c r="D45" i="5"/>
  <c r="V26" i="4"/>
  <c r="E41" i="5"/>
  <c r="D41" i="5" s="1"/>
  <c r="D36" i="5"/>
  <c r="V103" i="4"/>
  <c r="D35" i="5"/>
  <c r="D43" i="5"/>
  <c r="V81" i="4"/>
  <c r="D48" i="4"/>
  <c r="A49" i="4"/>
  <c r="D80" i="4"/>
  <c r="A26" i="4"/>
  <c r="D25" i="4"/>
  <c r="A16" i="4"/>
  <c r="D37" i="4"/>
  <c r="A71" i="4"/>
  <c r="D70" i="4"/>
  <c r="A103" i="4"/>
  <c r="D102" i="4"/>
  <c r="A38" i="4"/>
  <c r="A81" i="4"/>
  <c r="D15" i="4"/>
  <c r="R71" i="4" l="1"/>
  <c r="E37" i="4"/>
  <c r="E38" i="4" s="1"/>
  <c r="F38" i="4"/>
  <c r="D38" i="4"/>
  <c r="E15" i="4"/>
  <c r="E16" i="4" s="1"/>
  <c r="F16" i="4"/>
  <c r="Q16" i="4"/>
  <c r="N71" i="4"/>
  <c r="R49" i="4"/>
  <c r="N49" i="4"/>
  <c r="J38" i="4"/>
  <c r="Q38" i="4"/>
  <c r="L38" i="4"/>
  <c r="N16" i="4"/>
  <c r="J16" i="4"/>
  <c r="T71" i="4"/>
  <c r="K71" i="4"/>
  <c r="S49" i="4"/>
  <c r="K38" i="4"/>
  <c r="H38" i="4"/>
  <c r="T38" i="4"/>
  <c r="R16" i="4"/>
  <c r="E48" i="4"/>
  <c r="E49" i="4" s="1"/>
  <c r="F49" i="4"/>
  <c r="D71" i="4"/>
  <c r="H71" i="4"/>
  <c r="S71" i="4"/>
  <c r="G49" i="4"/>
  <c r="R38" i="4"/>
  <c r="E25" i="4"/>
  <c r="G16" i="4"/>
  <c r="J49" i="4"/>
  <c r="O49" i="4"/>
  <c r="E80" i="4"/>
  <c r="E102" i="4"/>
  <c r="M38" i="4"/>
  <c r="I38" i="4"/>
  <c r="D16" i="4"/>
  <c r="O16" i="4"/>
  <c r="K16" i="4"/>
  <c r="E70" i="4"/>
  <c r="E71" i="4" s="1"/>
  <c r="F71" i="4"/>
  <c r="M49" i="4"/>
  <c r="P71" i="4"/>
  <c r="D49" i="4"/>
  <c r="H49" i="4"/>
  <c r="S38" i="4"/>
  <c r="N55" i="5"/>
  <c r="C57" i="5"/>
  <c r="R57" i="5"/>
  <c r="P58" i="5"/>
  <c r="C55" i="5"/>
  <c r="R55" i="5"/>
  <c r="G57" i="5"/>
  <c r="M58" i="5"/>
  <c r="G56" i="5"/>
  <c r="L58" i="5"/>
  <c r="F55" i="5"/>
  <c r="L56" i="5"/>
  <c r="J57" i="5"/>
  <c r="H58" i="5"/>
  <c r="J55" i="5"/>
  <c r="P56" i="5"/>
  <c r="M57" i="5"/>
  <c r="S58" i="5"/>
  <c r="M55" i="5"/>
  <c r="S56" i="5"/>
  <c r="Q57" i="5"/>
  <c r="O58" i="5"/>
  <c r="H56" i="5"/>
  <c r="E58" i="5"/>
  <c r="E57" i="5"/>
  <c r="K58" i="5"/>
  <c r="E55" i="5"/>
  <c r="K56" i="5"/>
  <c r="I57" i="5"/>
  <c r="G58" i="5"/>
  <c r="Q55" i="5"/>
  <c r="N56" i="5"/>
  <c r="C58" i="5"/>
  <c r="R58" i="5"/>
  <c r="C56" i="5"/>
  <c r="R56" i="5"/>
  <c r="P57" i="5"/>
  <c r="I55" i="5"/>
  <c r="N57" i="5"/>
  <c r="F56" i="5"/>
  <c r="L57" i="5"/>
  <c r="J58" i="5"/>
  <c r="L55" i="5"/>
  <c r="J56" i="5"/>
  <c r="H57" i="5"/>
  <c r="N58" i="5"/>
  <c r="F57" i="5"/>
  <c r="O55" i="5"/>
  <c r="M56" i="5"/>
  <c r="S57" i="5"/>
  <c r="Q58" i="5"/>
  <c r="S55" i="5"/>
  <c r="Q56" i="5"/>
  <c r="F58" i="5"/>
  <c r="O56" i="5"/>
  <c r="G55" i="5"/>
  <c r="E56" i="5"/>
  <c r="K57" i="5"/>
  <c r="I58" i="5"/>
  <c r="K55" i="5"/>
  <c r="I56" i="5"/>
  <c r="O57" i="5"/>
  <c r="H55" i="5"/>
  <c r="P55" i="5"/>
  <c r="L16" i="4"/>
  <c r="H16" i="4"/>
  <c r="S16" i="4"/>
  <c r="Q49" i="4"/>
  <c r="G71" i="4"/>
  <c r="L71" i="4"/>
  <c r="I71" i="4"/>
  <c r="M71" i="4"/>
  <c r="Q71" i="4"/>
  <c r="L49" i="4"/>
  <c r="P49" i="4"/>
  <c r="N38" i="4"/>
  <c r="G38" i="4"/>
  <c r="T16" i="4"/>
  <c r="P16" i="4"/>
  <c r="O71" i="4"/>
  <c r="J71" i="4"/>
  <c r="K49" i="4"/>
  <c r="T49" i="4"/>
  <c r="I49" i="4"/>
  <c r="P38" i="4"/>
  <c r="O38" i="4"/>
  <c r="M16" i="4"/>
  <c r="I16" i="4"/>
  <c r="D42" i="5"/>
  <c r="E47" i="5"/>
  <c r="D47" i="5" s="1"/>
  <c r="D26" i="4"/>
  <c r="D81" i="4"/>
  <c r="A27" i="4"/>
  <c r="A104" i="4"/>
  <c r="A82" i="4"/>
  <c r="D103" i="4"/>
  <c r="M82" i="4" l="1"/>
  <c r="Q82" i="4"/>
  <c r="R104" i="4"/>
  <c r="T104" i="4"/>
  <c r="S27" i="4"/>
  <c r="R54" i="5"/>
  <c r="R59" i="5" s="1"/>
  <c r="R3" i="5" s="1"/>
  <c r="R4" i="5" s="1"/>
  <c r="G27" i="4"/>
  <c r="F54" i="5"/>
  <c r="F59" i="5" s="1"/>
  <c r="F3" i="5" s="1"/>
  <c r="F4" i="5" s="1"/>
  <c r="D82" i="4"/>
  <c r="M104" i="4"/>
  <c r="I82" i="4"/>
  <c r="N82" i="4"/>
  <c r="L82" i="4"/>
  <c r="R82" i="4"/>
  <c r="E81" i="4"/>
  <c r="E82" i="4" s="1"/>
  <c r="F82" i="4"/>
  <c r="T82" i="4"/>
  <c r="L104" i="4"/>
  <c r="D27" i="4"/>
  <c r="C54" i="5"/>
  <c r="C59" i="5" s="1"/>
  <c r="I104" i="4"/>
  <c r="H104" i="4"/>
  <c r="N104" i="4"/>
  <c r="Q27" i="4"/>
  <c r="P54" i="5"/>
  <c r="P59" i="5" s="1"/>
  <c r="P3" i="5" s="1"/>
  <c r="P4" i="5" s="1"/>
  <c r="T27" i="4"/>
  <c r="S54" i="5"/>
  <c r="S59" i="5" s="1"/>
  <c r="S3" i="5" s="1"/>
  <c r="S4" i="5" s="1"/>
  <c r="P27" i="4"/>
  <c r="O54" i="5"/>
  <c r="O59" i="5" s="1"/>
  <c r="O3" i="5" s="1"/>
  <c r="O4" i="5" s="1"/>
  <c r="J82" i="4"/>
  <c r="O82" i="4"/>
  <c r="S104" i="4"/>
  <c r="E103" i="4"/>
  <c r="E104" i="4" s="1"/>
  <c r="F104" i="4"/>
  <c r="J104" i="4"/>
  <c r="G104" i="4"/>
  <c r="S82" i="4"/>
  <c r="G82" i="4"/>
  <c r="K27" i="4"/>
  <c r="J54" i="5"/>
  <c r="J59" i="5" s="1"/>
  <c r="J3" i="5" s="1"/>
  <c r="J4" i="5" s="1"/>
  <c r="O27" i="4"/>
  <c r="N54" i="5"/>
  <c r="N59" i="5" s="1"/>
  <c r="N3" i="5" s="1"/>
  <c r="N4" i="5" s="1"/>
  <c r="I27" i="4"/>
  <c r="H54" i="5"/>
  <c r="H59" i="5" s="1"/>
  <c r="H3" i="5" s="1"/>
  <c r="H4" i="5" s="1"/>
  <c r="L27" i="4"/>
  <c r="K54" i="5"/>
  <c r="K59" i="5" s="1"/>
  <c r="K3" i="5" s="1"/>
  <c r="K4" i="5" s="1"/>
  <c r="H27" i="4"/>
  <c r="G54" i="5"/>
  <c r="G59" i="5" s="1"/>
  <c r="G3" i="5" s="1"/>
  <c r="G4" i="5" s="1"/>
  <c r="J27" i="4"/>
  <c r="I54" i="5"/>
  <c r="I59" i="5" s="1"/>
  <c r="I3" i="5" s="1"/>
  <c r="I4" i="5" s="1"/>
  <c r="M27" i="4"/>
  <c r="L54" i="5"/>
  <c r="L59" i="5" s="1"/>
  <c r="L3" i="5" s="1"/>
  <c r="L4" i="5" s="1"/>
  <c r="K104" i="4"/>
  <c r="O104" i="4"/>
  <c r="R27" i="4"/>
  <c r="Q54" i="5"/>
  <c r="Q59" i="5" s="1"/>
  <c r="Q3" i="5" s="1"/>
  <c r="Q4" i="5" s="1"/>
  <c r="E26" i="4"/>
  <c r="E27" i="4" s="1"/>
  <c r="F27" i="4"/>
  <c r="E54" i="5"/>
  <c r="K82" i="4"/>
  <c r="P82" i="4"/>
  <c r="P104" i="4"/>
  <c r="D104" i="4"/>
  <c r="N27" i="4"/>
  <c r="N3" i="4" s="1"/>
  <c r="N4" i="4" s="1"/>
  <c r="M54" i="5"/>
  <c r="M59" i="5" s="1"/>
  <c r="M3" i="5" s="1"/>
  <c r="M4" i="5" s="1"/>
  <c r="H82" i="4"/>
  <c r="Q104" i="4"/>
  <c r="D56" i="5"/>
  <c r="D57" i="5"/>
  <c r="D58" i="5"/>
  <c r="D55" i="5"/>
  <c r="F3" i="4" l="1"/>
  <c r="F4" i="4" s="1"/>
  <c r="H3" i="4"/>
  <c r="H4" i="4" s="1"/>
  <c r="Q3" i="4"/>
  <c r="Q4" i="4" s="1"/>
  <c r="K3" i="4"/>
  <c r="K4" i="4" s="1"/>
  <c r="T3" i="4"/>
  <c r="T4" i="4" s="1"/>
  <c r="L3" i="4"/>
  <c r="L4" i="4" s="1"/>
  <c r="S3" i="4"/>
  <c r="S4" i="4" s="1"/>
  <c r="I3" i="4"/>
  <c r="I4" i="4" s="1"/>
  <c r="P3" i="4"/>
  <c r="P4" i="4" s="1"/>
  <c r="M3" i="4"/>
  <c r="M4" i="4" s="1"/>
  <c r="G3" i="4"/>
  <c r="G4" i="4" s="1"/>
  <c r="R3" i="4"/>
  <c r="R4" i="4" s="1"/>
  <c r="J3" i="4"/>
  <c r="J4" i="4" s="1"/>
  <c r="O3" i="4"/>
  <c r="O4" i="4" s="1"/>
  <c r="D54" i="5"/>
  <c r="E59" i="5"/>
  <c r="E4" i="4" l="1"/>
  <c r="E3" i="4"/>
  <c r="D59" i="5"/>
  <c r="D3" i="5" s="1"/>
  <c r="D4" i="5" s="1"/>
  <c r="E3" i="5"/>
  <c r="E4" i="5" s="1"/>
  <c r="C88" i="4"/>
  <c r="C92" i="4"/>
  <c r="C59" i="4"/>
  <c r="C33" i="4"/>
  <c r="C73" i="4"/>
  <c r="C57" i="4"/>
  <c r="C35" i="4"/>
  <c r="C29" i="4"/>
  <c r="C79" i="4"/>
  <c r="C77" i="4"/>
  <c r="C81" i="4"/>
  <c r="C86" i="4"/>
  <c r="C55" i="4"/>
  <c r="C51" i="4"/>
  <c r="C53" i="4"/>
  <c r="C31" i="4"/>
  <c r="C75" i="4"/>
  <c r="C84" i="4"/>
  <c r="C90" i="4"/>
  <c r="C37" i="4"/>
  <c r="C60" i="4" l="1"/>
  <c r="C82" i="4"/>
  <c r="C38" i="4"/>
  <c r="C93" i="4"/>
  <c r="C106" i="4"/>
  <c r="C7" i="4"/>
  <c r="C20" i="4"/>
  <c r="C101" i="4"/>
  <c r="C11" i="4"/>
  <c r="C95" i="4"/>
  <c r="C24" i="4"/>
  <c r="C15" i="4"/>
  <c r="C99" i="4"/>
  <c r="C13" i="4"/>
  <c r="C42" i="4"/>
  <c r="C68" i="4"/>
  <c r="C114" i="4"/>
  <c r="C97" i="4"/>
  <c r="C9" i="4"/>
  <c r="C64" i="4"/>
  <c r="C108" i="4"/>
  <c r="C112" i="4"/>
  <c r="C22" i="4"/>
  <c r="C48" i="4"/>
  <c r="C70" i="4"/>
  <c r="C66" i="4"/>
  <c r="C40" i="4"/>
  <c r="C46" i="4"/>
  <c r="C62" i="4"/>
  <c r="C103" i="4"/>
  <c r="C26" i="4"/>
  <c r="C18" i="4"/>
  <c r="C44" i="4"/>
  <c r="C110" i="4"/>
  <c r="C115" i="4" l="1"/>
  <c r="C16" i="4"/>
  <c r="C71" i="4"/>
  <c r="C49" i="4"/>
  <c r="C27" i="4"/>
  <c r="C104" i="4"/>
</calcChain>
</file>

<file path=xl/sharedStrings.xml><?xml version="1.0" encoding="utf-8"?>
<sst xmlns="http://schemas.openxmlformats.org/spreadsheetml/2006/main" count="3496" uniqueCount="487">
  <si>
    <t>Über diese Excelvorlage</t>
  </si>
  <si>
    <t>Die Excelvorlage wurde von einer Arbeitsgruppe aus EU-Projektmanagerinnen erstellt und von der BAK AG Projektmanagement und KoWi koordiniert.</t>
  </si>
  <si>
    <t xml:space="preserve">Sie müssen die Vorlage selbstständig an die individuellen Prozesse Ihrer Einrichtung anpassen. Dies liegt in der Verantwortung der Anwender_innen. </t>
  </si>
  <si>
    <t xml:space="preserve">Die Arbeitsgruppe hat zusätzlich eine Timesheetvorlage erstellt. </t>
  </si>
  <si>
    <t>Disclaimer:</t>
  </si>
  <si>
    <t xml:space="preserve">Dies ist keine allgemein gültige und verbindliche Vorlage der Europäischen Kommission. Die Excelvorlage zur Personalkostenkalkulation steht zur freien Nutzung zur Verfügung. 
Von Seiten der den Entwurf erstellenden Parteien werden keine Garantien für die Richtigkeit der gemachten Angaben übernommen. Die Autor_innen übernehmen keine Haftung. Die Verwendung des gesamten Dokuments oder einzelner Teile erfolgt auf eigene Verantwortung und entbindet die Nutzer_innen nicht von einer Prüfung, um ihre eigenen Interessen und Rechte zu schützen. </t>
  </si>
  <si>
    <t>About</t>
  </si>
  <si>
    <t>The Excel template was created by a group of EU project managers and coordinated by the BAK AG project management and KoWi. </t>
  </si>
  <si>
    <t>Please note this is a template that has to be adapted to the individual processes of your institution and it is the responsibility of the user to do so.</t>
  </si>
  <si>
    <t>The group of EU project managers has also created a template for timesheets.</t>
  </si>
  <si>
    <t>Please note this is not a generally valid and binding template of the European Commission. This Excel template to calculate personnel cost incurred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</si>
  <si>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</si>
  <si>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Deutsch</t>
  </si>
  <si>
    <t>DE | EN</t>
  </si>
  <si>
    <t>English</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</si>
  <si>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</si>
  <si>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</si>
  <si>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</si>
  <si>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</si>
  <si>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</si>
  <si>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</si>
  <si>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</si>
  <si>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</si>
  <si>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</si>
  <si>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</si>
  <si>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</si>
  <si>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</si>
  <si>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</si>
  <si>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</si>
  <si>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</si>
  <si>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</si>
  <si>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</si>
  <si>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</si>
  <si>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</si>
  <si>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</si>
  <si>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</si>
  <si>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</si>
  <si>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</si>
  <si>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</si>
  <si>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Person Months in GA</t>
  </si>
  <si>
    <t>WP 1</t>
  </si>
  <si>
    <t>WP 2</t>
  </si>
  <si>
    <t>WP 3</t>
  </si>
  <si>
    <t>WP 4</t>
  </si>
  <si>
    <t>WP 5</t>
  </si>
  <si>
    <t>WP 6</t>
  </si>
  <si>
    <t>WP 7</t>
  </si>
  <si>
    <t>WP 8</t>
  </si>
  <si>
    <t>WP 9</t>
  </si>
  <si>
    <t>WP 10</t>
  </si>
  <si>
    <t>WP 11</t>
  </si>
  <si>
    <t>WP 12</t>
  </si>
  <si>
    <t>WP 13</t>
  </si>
  <si>
    <t>WP 14</t>
  </si>
  <si>
    <t>WP 15</t>
  </si>
  <si>
    <t>X</t>
  </si>
  <si>
    <t>TOTAL</t>
  </si>
  <si>
    <t xml:space="preserve">WP1 </t>
  </si>
  <si>
    <t>WP2</t>
  </si>
  <si>
    <t>WP3</t>
  </si>
  <si>
    <t>WP4</t>
  </si>
  <si>
    <t>WP5</t>
  </si>
  <si>
    <t>WP6</t>
  </si>
  <si>
    <t>WP7</t>
  </si>
  <si>
    <t>WP8</t>
  </si>
  <si>
    <t>WP9</t>
  </si>
  <si>
    <t>WP10</t>
  </si>
  <si>
    <t>WP11</t>
  </si>
  <si>
    <t>WP12</t>
  </si>
  <si>
    <t>WP13</t>
  </si>
  <si>
    <t>WP14</t>
  </si>
  <si>
    <t>WP15</t>
  </si>
  <si>
    <t>Person Months reported</t>
  </si>
  <si>
    <t>Difference</t>
  </si>
  <si>
    <t>Name_1</t>
  </si>
  <si>
    <t>Reporting Period</t>
  </si>
  <si>
    <t>Incurred Costs</t>
  </si>
  <si>
    <t>Reported Costs</t>
  </si>
  <si>
    <t>h1</t>
  </si>
  <si>
    <t>f20</t>
  </si>
  <si>
    <t>Af5</t>
  </si>
  <si>
    <t>AE5</t>
  </si>
  <si>
    <t>Q5</t>
  </si>
  <si>
    <t>R5</t>
  </si>
  <si>
    <t>S5</t>
  </si>
  <si>
    <t>T5</t>
  </si>
  <si>
    <t>U5</t>
  </si>
  <si>
    <t>V5</t>
  </si>
  <si>
    <t>W5</t>
  </si>
  <si>
    <t>X5</t>
  </si>
  <si>
    <t>Y5</t>
  </si>
  <si>
    <t>Z5</t>
  </si>
  <si>
    <t>AA5</t>
  </si>
  <si>
    <t>AB5</t>
  </si>
  <si>
    <t>AC5</t>
  </si>
  <si>
    <t>AD5</t>
  </si>
  <si>
    <t>P1 - Adj</t>
  </si>
  <si>
    <t>Af6</t>
  </si>
  <si>
    <t>AE6</t>
  </si>
  <si>
    <t>P6</t>
  </si>
  <si>
    <t>Q6</t>
  </si>
  <si>
    <t>R6</t>
  </si>
  <si>
    <t>S6</t>
  </si>
  <si>
    <t>T6</t>
  </si>
  <si>
    <t>U6</t>
  </si>
  <si>
    <t>V6</t>
  </si>
  <si>
    <t>W6</t>
  </si>
  <si>
    <t>X6</t>
  </si>
  <si>
    <t>Y6</t>
  </si>
  <si>
    <t>Z6</t>
  </si>
  <si>
    <t>AA6</t>
  </si>
  <si>
    <t>AB6</t>
  </si>
  <si>
    <t>AC6</t>
  </si>
  <si>
    <t>AD6</t>
  </si>
  <si>
    <t>f22</t>
  </si>
  <si>
    <t>Af7</t>
  </si>
  <si>
    <t>AE7</t>
  </si>
  <si>
    <t>P7</t>
  </si>
  <si>
    <t>Q7</t>
  </si>
  <si>
    <t>R7</t>
  </si>
  <si>
    <t>S7</t>
  </si>
  <si>
    <t>T7</t>
  </si>
  <si>
    <t>U7</t>
  </si>
  <si>
    <t>V7</t>
  </si>
  <si>
    <t>W7</t>
  </si>
  <si>
    <t>X7</t>
  </si>
  <si>
    <t>Y7</t>
  </si>
  <si>
    <t>Z7</t>
  </si>
  <si>
    <t>AA7</t>
  </si>
  <si>
    <t>AB7</t>
  </si>
  <si>
    <t>AC7</t>
  </si>
  <si>
    <t>AD7</t>
  </si>
  <si>
    <t>P2 - Adj</t>
  </si>
  <si>
    <t>Af8</t>
  </si>
  <si>
    <t>AE8</t>
  </si>
  <si>
    <t>P8</t>
  </si>
  <si>
    <t>Q8</t>
  </si>
  <si>
    <t>R8</t>
  </si>
  <si>
    <t>S8</t>
  </si>
  <si>
    <t>T8</t>
  </si>
  <si>
    <t>U8</t>
  </si>
  <si>
    <t>V8</t>
  </si>
  <si>
    <t>W8</t>
  </si>
  <si>
    <t>X8</t>
  </si>
  <si>
    <t>Y8</t>
  </si>
  <si>
    <t>Z8</t>
  </si>
  <si>
    <t>AA8</t>
  </si>
  <si>
    <t>AB8</t>
  </si>
  <si>
    <t>AC8</t>
  </si>
  <si>
    <t>AD8</t>
  </si>
  <si>
    <t>f24</t>
  </si>
  <si>
    <t>Af9</t>
  </si>
  <si>
    <t>AE9</t>
  </si>
  <si>
    <t>P9</t>
  </si>
  <si>
    <t>Q9</t>
  </si>
  <si>
    <t>R9</t>
  </si>
  <si>
    <t>S9</t>
  </si>
  <si>
    <t>T9</t>
  </si>
  <si>
    <t>U9</t>
  </si>
  <si>
    <t>V9</t>
  </si>
  <si>
    <t>W9</t>
  </si>
  <si>
    <t>X9</t>
  </si>
  <si>
    <t>Y9</t>
  </si>
  <si>
    <t>Z9</t>
  </si>
  <si>
    <t>AA9</t>
  </si>
  <si>
    <t>AB9</t>
  </si>
  <si>
    <t>AC9</t>
  </si>
  <si>
    <t>AD9</t>
  </si>
  <si>
    <t>P3 - Adj</t>
  </si>
  <si>
    <t>Af10</t>
  </si>
  <si>
    <t>AE10</t>
  </si>
  <si>
    <t>P10</t>
  </si>
  <si>
    <t>Q10</t>
  </si>
  <si>
    <t>R10</t>
  </si>
  <si>
    <t>S10</t>
  </si>
  <si>
    <t>T10</t>
  </si>
  <si>
    <t>U10</t>
  </si>
  <si>
    <t>V10</t>
  </si>
  <si>
    <t>W10</t>
  </si>
  <si>
    <t>X10</t>
  </si>
  <si>
    <t>Y10</t>
  </si>
  <si>
    <t>Z10</t>
  </si>
  <si>
    <t>AA10</t>
  </si>
  <si>
    <t>AB10</t>
  </si>
  <si>
    <t>AC10</t>
  </si>
  <si>
    <t>AD10</t>
  </si>
  <si>
    <t>f26</t>
  </si>
  <si>
    <t>Af11</t>
  </si>
  <si>
    <t>AE11</t>
  </si>
  <si>
    <t>P11</t>
  </si>
  <si>
    <t>Q11</t>
  </si>
  <si>
    <t>R11</t>
  </si>
  <si>
    <t>S11</t>
  </si>
  <si>
    <t>T11</t>
  </si>
  <si>
    <t>U11</t>
  </si>
  <si>
    <t>V11</t>
  </si>
  <si>
    <t>W11</t>
  </si>
  <si>
    <t>X11</t>
  </si>
  <si>
    <t>Y11</t>
  </si>
  <si>
    <t>Z11</t>
  </si>
  <si>
    <t>AA11</t>
  </si>
  <si>
    <t>AB11</t>
  </si>
  <si>
    <t>AC11</t>
  </si>
  <si>
    <t>AD11</t>
  </si>
  <si>
    <t>P4 - Adj</t>
  </si>
  <si>
    <t>Af12</t>
  </si>
  <si>
    <t>AE12</t>
  </si>
  <si>
    <t>P12</t>
  </si>
  <si>
    <t>Q12</t>
  </si>
  <si>
    <t>R12</t>
  </si>
  <si>
    <t>S12</t>
  </si>
  <si>
    <t>T12</t>
  </si>
  <si>
    <t>U12</t>
  </si>
  <si>
    <t>V12</t>
  </si>
  <si>
    <t>W12</t>
  </si>
  <si>
    <t>X12</t>
  </si>
  <si>
    <t>Y12</t>
  </si>
  <si>
    <t>Z12</t>
  </si>
  <si>
    <t>AA12</t>
  </si>
  <si>
    <t>AB12</t>
  </si>
  <si>
    <t>AC12</t>
  </si>
  <si>
    <t>AD12</t>
  </si>
  <si>
    <t>f28</t>
  </si>
  <si>
    <t>Af13</t>
  </si>
  <si>
    <t>AE13</t>
  </si>
  <si>
    <t>P13</t>
  </si>
  <si>
    <t>Q13</t>
  </si>
  <si>
    <t>R13</t>
  </si>
  <si>
    <t>S13</t>
  </si>
  <si>
    <t>T13</t>
  </si>
  <si>
    <t>U13</t>
  </si>
  <si>
    <t>V13</t>
  </si>
  <si>
    <t>W13</t>
  </si>
  <si>
    <t>X13</t>
  </si>
  <si>
    <t>Y13</t>
  </si>
  <si>
    <t>Z13</t>
  </si>
  <si>
    <t>AA13</t>
  </si>
  <si>
    <t>AB13</t>
  </si>
  <si>
    <t>AC13</t>
  </si>
  <si>
    <t>AD13</t>
  </si>
  <si>
    <t>Name_2</t>
  </si>
  <si>
    <t>Name_3</t>
  </si>
  <si>
    <t>Name_4</t>
  </si>
  <si>
    <t>Name_5</t>
  </si>
  <si>
    <t>Name_6</t>
  </si>
  <si>
    <t>Name_7</t>
  </si>
  <si>
    <t>Name_8</t>
  </si>
  <si>
    <t>Name_9</t>
  </si>
  <si>
    <t>Name_10</t>
  </si>
  <si>
    <t>Person months in GA</t>
  </si>
  <si>
    <t>Person months reported</t>
  </si>
  <si>
    <t>Berichtet PM</t>
  </si>
  <si>
    <t>Differenz</t>
  </si>
  <si>
    <t>Other</t>
  </si>
  <si>
    <t>Post Doctorate</t>
  </si>
  <si>
    <t>Principal Investigator</t>
  </si>
  <si>
    <t>Senior Staff</t>
  </si>
  <si>
    <t>Student (including PhD, Master, …)</t>
  </si>
  <si>
    <t>P4-Adj</t>
  </si>
  <si>
    <t>Name</t>
  </si>
  <si>
    <t>Type of personnel</t>
  </si>
  <si>
    <t>Last update</t>
  </si>
  <si>
    <t>Day-equivalent</t>
  </si>
  <si>
    <t>7. Monitoring</t>
  </si>
  <si>
    <t>Working contracts in EU project (optional)</t>
  </si>
  <si>
    <t>Percentage</t>
  </si>
  <si>
    <t>Hours/week</t>
  </si>
  <si>
    <t>Hours/month</t>
  </si>
  <si>
    <t>Total personnel costs (total contract)</t>
  </si>
  <si>
    <t>Reported on</t>
  </si>
  <si>
    <t>Total declarable personnel costs (EU project)</t>
  </si>
  <si>
    <t>yes</t>
  </si>
  <si>
    <t>no</t>
  </si>
  <si>
    <t>Total calculated eligible costs</t>
  </si>
  <si>
    <t>Capping to EU project required?</t>
  </si>
  <si>
    <t>Total contract</t>
  </si>
  <si>
    <t>EU contract</t>
  </si>
  <si>
    <t>Calculation of day-equivalents to be reported</t>
  </si>
  <si>
    <t>Eligible cost calculation</t>
  </si>
  <si>
    <t>Total Personnel costs</t>
  </si>
  <si>
    <t>Maximum declarable day-equivalents (rounded)</t>
  </si>
  <si>
    <t xml:space="preserve">Daily rate </t>
  </si>
  <si>
    <t xml:space="preserve">Maximum declarable personnel costs  </t>
  </si>
  <si>
    <t xml:space="preserve">Number of day-equivalents worked on the action (documented in timesheets) </t>
  </si>
  <si>
    <t>Day-equivalents after horizontal ceiling and capping (if applicable)</t>
  </si>
  <si>
    <t>Day-equivalents to be reported (rounded)</t>
  </si>
  <si>
    <t>Check of day-equivalents (depending on daily rate)</t>
  </si>
  <si>
    <t>Calculated costs</t>
  </si>
  <si>
    <t>Horizontal Ceiling required?</t>
  </si>
  <si>
    <t>Year</t>
  </si>
  <si>
    <t xml:space="preserve">Relevant for reporting period </t>
  </si>
  <si>
    <t>Maximum declarable day-equivalents in reporting period (depending on EU project capping = D11)</t>
  </si>
  <si>
    <t>Documented day-equivalents (EU project)</t>
  </si>
  <si>
    <t>Horizontal Ceiling (if applicable)</t>
  </si>
  <si>
    <t>Difference of documented and  max. day-equivalents (in reporting period)</t>
  </si>
  <si>
    <t>Relevant for reporting period</t>
  </si>
  <si>
    <t>Difference of documented and maximum day-equivalents (in reporting period)</t>
  </si>
  <si>
    <t>Hours worked on the action (based on timesheets)</t>
  </si>
  <si>
    <t>Calendar year</t>
  </si>
  <si>
    <t xml:space="preserve">FTE </t>
  </si>
  <si>
    <t xml:space="preserve">Day-equivalents </t>
  </si>
  <si>
    <t>TOTAL actual personnel costs</t>
  </si>
  <si>
    <t>Actual personnel costs (EU project)</t>
  </si>
  <si>
    <r>
      <rPr>
        <b/>
        <sz val="11"/>
        <color theme="1"/>
        <rFont val="Calibri"/>
        <family val="2"/>
      </rPr>
      <t xml:space="preserve">WP1
</t>
    </r>
    <r>
      <rPr>
        <b/>
        <sz val="8"/>
        <color theme="1"/>
        <rFont val="Calibri"/>
        <family val="2"/>
      </rPr>
      <t>(productive hours)</t>
    </r>
  </si>
  <si>
    <r>
      <rPr>
        <b/>
        <sz val="11"/>
        <color theme="1"/>
        <rFont val="Calibri"/>
        <family val="2"/>
      </rPr>
      <t xml:space="preserve">WP2
</t>
    </r>
    <r>
      <rPr>
        <b/>
        <sz val="8"/>
        <color theme="1"/>
        <rFont val="Calibri"/>
        <family val="2"/>
      </rPr>
      <t>(productive hours)</t>
    </r>
  </si>
  <si>
    <r>
      <rPr>
        <b/>
        <sz val="11"/>
        <color theme="1"/>
        <rFont val="Calibri"/>
        <family val="2"/>
      </rPr>
      <t xml:space="preserve">WP3
</t>
    </r>
    <r>
      <rPr>
        <b/>
        <sz val="8"/>
        <color theme="1"/>
        <rFont val="Calibri"/>
        <family val="2"/>
      </rPr>
      <t>(productive hours)</t>
    </r>
  </si>
  <si>
    <r>
      <rPr>
        <b/>
        <sz val="11"/>
        <color theme="1"/>
        <rFont val="Calibri"/>
        <family val="2"/>
      </rPr>
      <t xml:space="preserve">WP4
</t>
    </r>
    <r>
      <rPr>
        <b/>
        <sz val="8"/>
        <color theme="1"/>
        <rFont val="Calibri"/>
        <family val="2"/>
      </rPr>
      <t>(productive hours)</t>
    </r>
  </si>
  <si>
    <r>
      <rPr>
        <b/>
        <sz val="11"/>
        <color theme="1"/>
        <rFont val="Calibri"/>
        <family val="2"/>
      </rPr>
      <t xml:space="preserve">WP5
</t>
    </r>
    <r>
      <rPr>
        <b/>
        <sz val="8"/>
        <color theme="1"/>
        <rFont val="Calibri"/>
        <family val="2"/>
      </rPr>
      <t>(productive hours)</t>
    </r>
  </si>
  <si>
    <r>
      <rPr>
        <b/>
        <sz val="11"/>
        <color theme="1"/>
        <rFont val="Calibri"/>
        <family val="2"/>
      </rPr>
      <t xml:space="preserve">WP6
</t>
    </r>
    <r>
      <rPr>
        <b/>
        <sz val="8"/>
        <color theme="1"/>
        <rFont val="Calibri"/>
        <family val="2"/>
      </rPr>
      <t>(productive hours)</t>
    </r>
  </si>
  <si>
    <r>
      <rPr>
        <b/>
        <sz val="11"/>
        <color theme="1"/>
        <rFont val="Calibri"/>
        <family val="2"/>
      </rPr>
      <t xml:space="preserve">WP7
</t>
    </r>
    <r>
      <rPr>
        <b/>
        <sz val="8"/>
        <color theme="1"/>
        <rFont val="Calibri"/>
        <family val="2"/>
      </rPr>
      <t>(productive hours)</t>
    </r>
  </si>
  <si>
    <r>
      <rPr>
        <b/>
        <sz val="11"/>
        <color theme="1"/>
        <rFont val="Calibri"/>
        <family val="2"/>
      </rPr>
      <t xml:space="preserve">WP8
</t>
    </r>
    <r>
      <rPr>
        <b/>
        <sz val="8"/>
        <color theme="1"/>
        <rFont val="Calibri"/>
        <family val="2"/>
      </rPr>
      <t>(productive hours)</t>
    </r>
  </si>
  <si>
    <r>
      <rPr>
        <b/>
        <sz val="11"/>
        <color theme="1"/>
        <rFont val="Calibri"/>
        <family val="2"/>
      </rPr>
      <t xml:space="preserve">WP9
</t>
    </r>
    <r>
      <rPr>
        <b/>
        <sz val="8"/>
        <color theme="1"/>
        <rFont val="Calibri"/>
        <family val="2"/>
      </rPr>
      <t>(productive hours)</t>
    </r>
  </si>
  <si>
    <r>
      <rPr>
        <b/>
        <sz val="11"/>
        <color theme="1"/>
        <rFont val="Calibri"/>
        <family val="2"/>
      </rPr>
      <t xml:space="preserve">WP10
</t>
    </r>
    <r>
      <rPr>
        <b/>
        <sz val="8"/>
        <color theme="1"/>
        <rFont val="Calibri"/>
        <family val="2"/>
      </rPr>
      <t>(productive hours)</t>
    </r>
  </si>
  <si>
    <r>
      <rPr>
        <b/>
        <sz val="11"/>
        <color theme="1"/>
        <rFont val="Calibri"/>
        <family val="2"/>
      </rPr>
      <t xml:space="preserve">WP11
</t>
    </r>
    <r>
      <rPr>
        <b/>
        <sz val="8"/>
        <color theme="1"/>
        <rFont val="Calibri"/>
        <family val="2"/>
      </rPr>
      <t>(productive hours)</t>
    </r>
  </si>
  <si>
    <r>
      <rPr>
        <b/>
        <sz val="11"/>
        <color theme="1"/>
        <rFont val="Calibri"/>
        <family val="2"/>
      </rPr>
      <t xml:space="preserve">WP12
</t>
    </r>
    <r>
      <rPr>
        <b/>
        <sz val="8"/>
        <color theme="1"/>
        <rFont val="Calibri"/>
        <family val="2"/>
      </rPr>
      <t>(productive hours)</t>
    </r>
  </si>
  <si>
    <r>
      <rPr>
        <b/>
        <sz val="11"/>
        <color theme="1"/>
        <rFont val="Calibri"/>
        <family val="2"/>
      </rPr>
      <t xml:space="preserve">WP13
</t>
    </r>
    <r>
      <rPr>
        <b/>
        <sz val="8"/>
        <color theme="1"/>
        <rFont val="Calibri"/>
        <family val="2"/>
      </rPr>
      <t>(productive hours)</t>
    </r>
  </si>
  <si>
    <r>
      <rPr>
        <b/>
        <sz val="11"/>
        <color theme="1"/>
        <rFont val="Calibri"/>
        <family val="2"/>
      </rPr>
      <t xml:space="preserve">WP14
</t>
    </r>
    <r>
      <rPr>
        <b/>
        <sz val="8"/>
        <color theme="1"/>
        <rFont val="Calibri"/>
        <family val="2"/>
      </rPr>
      <t>(productive hours)</t>
    </r>
  </si>
  <si>
    <r>
      <rPr>
        <b/>
        <sz val="11"/>
        <color theme="1"/>
        <rFont val="Calibri"/>
        <family val="2"/>
      </rPr>
      <t xml:space="preserve">WP15
</t>
    </r>
    <r>
      <rPr>
        <b/>
        <sz val="8"/>
        <color theme="1"/>
        <rFont val="Calibri"/>
        <family val="2"/>
      </rPr>
      <t>(productive hours)</t>
    </r>
  </si>
  <si>
    <r>
      <rPr>
        <b/>
        <sz val="11"/>
        <color theme="1"/>
        <rFont val="Calibri"/>
        <family val="2"/>
      </rPr>
      <t xml:space="preserve">TOTAL
</t>
    </r>
    <r>
      <rPr>
        <b/>
        <sz val="8"/>
        <color theme="1"/>
        <rFont val="Calibri"/>
        <family val="2"/>
      </rPr>
      <t>(productive hours)</t>
    </r>
  </si>
  <si>
    <t>Day-equivalents (not rounded)</t>
  </si>
  <si>
    <t>Auswahl mehrere Projekte</t>
  </si>
  <si>
    <t>Yes</t>
  </si>
  <si>
    <t>No</t>
  </si>
  <si>
    <t>Key</t>
  </si>
  <si>
    <t>title</t>
  </si>
  <si>
    <t>BASISDATEN ZUM PROJEKT</t>
  </si>
  <si>
    <t>BASIC PROJECT DATA</t>
  </si>
  <si>
    <t>Liesmich-Seite</t>
  </si>
  <si>
    <t>Readme page</t>
  </si>
  <si>
    <t>ÜBERSICHT JE MITARBEITER</t>
  </si>
  <si>
    <t>OVERVIEW EMPLOYEES</t>
  </si>
  <si>
    <t>PERSONALKOSTEN ÜBERSICHT JE BERICHT</t>
  </si>
  <si>
    <t>PERSONNEL COSTS OVERVIEW PER REPORT</t>
  </si>
  <si>
    <t>1. Basisdaten</t>
  </si>
  <si>
    <t>1. Basic data</t>
  </si>
  <si>
    <t>2a. Tagesäquivalente und Personalkosten Gesamt und Projekt</t>
  </si>
  <si>
    <t>2a. Day-equivalents and personnel costs total and EU grant</t>
  </si>
  <si>
    <t>2b. Projekt-Arbeitsstunden pro Arbeitspaket und Monat</t>
  </si>
  <si>
    <t>2b. Working hours EU grant per Work Package and per month</t>
  </si>
  <si>
    <t>3.    Horizontal Ceiling &amp; Kappung auf Kalenderjahr</t>
  </si>
  <si>
    <t>3. Horizontal Ceiling &amp; capping per calendar year</t>
  </si>
  <si>
    <t>4.    Abrechenbare Personalkosten pro Berichtsperiode</t>
  </si>
  <si>
    <t>4. Eligible personnel costs per reporting period</t>
  </si>
  <si>
    <t>5.   Tagesäquivalente pro Arbeitspaket &amp; abrechenbare Personalkosten</t>
  </si>
  <si>
    <t>5. Day-equivalents per work package &amp; eligible personnel costs</t>
  </si>
  <si>
    <t>6.    Berichtete Daten</t>
  </si>
  <si>
    <t>6. Reported data</t>
  </si>
  <si>
    <t>Worauf muss ich beim Ausfüllen achten?</t>
  </si>
  <si>
    <t>What do I have to pay attention to when filling in?</t>
  </si>
  <si>
    <r>
      <rPr>
        <sz val="11"/>
        <color theme="1"/>
        <rFont val="Calibri"/>
        <family val="2"/>
      </rPr>
      <t xml:space="preserve">Diese Vorlage enthält Funktionen, die </t>
    </r>
    <r>
      <rPr>
        <b/>
        <sz val="11"/>
        <color theme="1"/>
        <rFont val="Calibri"/>
        <family val="2"/>
      </rPr>
      <t xml:space="preserve">nur mit Excelversionen ab 2019 </t>
    </r>
    <r>
      <rPr>
        <sz val="11"/>
        <color theme="1"/>
        <rFont val="Calibri"/>
        <family val="2"/>
      </rPr>
      <t>funktionieren.</t>
    </r>
  </si>
  <si>
    <t>This template contains functions that only work with Excel versions from 2019 onwards.</t>
  </si>
  <si>
    <t xml:space="preserve">Bereiten Sie eine Exceldatei pro Projekt und ein Excel-Arbeitsblatt pro Person im Projekt vor. Nutzen Sie "Name_1" als Vorlage für die Personalblätter (s.u.: Personalblätter, Kopieren des Tabellenblattes Name_1). </t>
  </si>
  <si>
    <t xml:space="preserve">Prepare one Excel file per project and one Excel worksheet per person in the project. Use "Name_1" as a template for the personnel sheets (see below: Personnel sheets, copying the Name_1 worksheet). </t>
  </si>
  <si>
    <t xml:space="preserve">Generell gilt: </t>
  </si>
  <si>
    <t xml:space="preserve">As a general rule: </t>
  </si>
  <si>
    <t xml:space="preserve">Felder, die Sie ausfüllen müssen, sind gelb hinterlegt. </t>
  </si>
  <si>
    <t xml:space="preserve">Fields that you have to fill in are highlighted in yellow. </t>
  </si>
  <si>
    <t xml:space="preserve">Felder, die sich automatisch füllen, sind grau hinterlegt. </t>
  </si>
  <si>
    <t xml:space="preserve">Fields that are filled in automatically are highlighted in grey. </t>
  </si>
  <si>
    <t>Felder, die der Übersicht dienen, aber nicht zwingend ausgefüllt werden müssen, sind weiß hinterlegt.</t>
  </si>
  <si>
    <t>Fields that serve to provide an overview but do not have to be filled in are highlighted in white.</t>
  </si>
  <si>
    <t>Übungsdatei</t>
  </si>
  <si>
    <t>Exercise file</t>
  </si>
  <si>
    <t>Tabellenblatt "Basic project data"</t>
  </si>
  <si>
    <t>Basic project data worksheet</t>
  </si>
  <si>
    <t>Füllen Sie das Tabellenblatt "Basisdaten zum Projekt" mit den Informationen aus Ihrer Finanzhilfevereinbarung (Grant Agreement) aus. Tragen Sie die Start- und Endmonate für die Berichtsperioden sowie die einzelnen Arbeitspakete ein. Das Start- und Enddatum für diese wird automatisch berechnet.</t>
  </si>
  <si>
    <t>Complete the "Basic project data" worksheet with the information from your grant agreement. Enter the start and end months for the reporting periods and the individual work packages. The start and end dates for these are calculated automatically.</t>
  </si>
  <si>
    <t xml:space="preserve">Erst wenn in Spalte F (ab Zeile 20) per Kreuz "X" markiert ist, welche Arbeitspakete für Ihre Einrichtung relevant sind,  werden auf den Personalblättern die relevanten Monatsfelder zum Befüllen mit den Daten aus der Zeiterfassung gelb hinterlegt. In Spalte G geben Sie die bewilligten Personenmonate pro Arbeitspaket an. </t>
  </si>
  <si>
    <t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t>
  </si>
  <si>
    <t>Im Bericht an die EU-Kommission: Bei Projekten des European Research Councils (ERC) müssen Sie die Verteilung der Kosten auf Mitarbeiterkategorien und bei Verbundprojekten die Verteilung der Personenmonate auf Arbeitspakete vornehmen. Beide Informationen werden im Tabellenblatt der jeweiligen Mitarbeiter_in eingetragen (s.u.: Personalblätter).</t>
  </si>
  <si>
    <t>In the report to the EU Commission for European Research Council (ERC) projects, you must allocate the costs to employee categories and for collaborative projects you must allocate the person-months to work packages. Both pieces of information are entered in the spreadsheet of the respective employee (see below: Personnel sheets).</t>
  </si>
  <si>
    <t>Personalblätter</t>
  </si>
  <si>
    <t>Personnel sheets</t>
  </si>
  <si>
    <t>Jede Person im Projekt bekommt ein eigenes Tabellenblatt, das mit ihrem Namen benannt wird. Es dürfen hierbei keine Leerzeichen oder Sonderzeichen wie '-' eingegeben werden und der Name muss mit dem eingegebenen Namen in der "Overview employees" (Spalte A) exakt übereinstimmen. In ERCs erhält die_der Principal Investigator ein Blatt mit dem Zusatz "_PI".</t>
  </si>
  <si>
    <t>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t>
  </si>
  <si>
    <t xml:space="preserve">Füllen Sie in den Personalblättern die Basisdaten für die Person und optional die Daten aus ihren Arbeitsverträgen im EU-Projekt aus. </t>
  </si>
  <si>
    <t xml:space="preserve">In the personnel sheets, fill in the basic data for the person and optionally the data from their employment contracts in the EU grant. </t>
  </si>
  <si>
    <t>Als "Day-equivalent" (Zelle H2) wird die Zahl der Stunden pro Tagesäquivalent festgelegt: Es kann a) pauschal "8", b) die täglich zu leistende Arbeitszeit für Vollzeit laut Tarifvertrag, oder c) die an Ihrer Einrichtung definierten Jahresproduktivstunden/215 eingetragen werden (vgl. AGA V2.0 S. 209-211 Records for personnel costs - day-equivalents worked for the action).</t>
  </si>
  <si>
    <t>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t>
  </si>
  <si>
    <t>Sie können entscheiden, wie viele Arbeitspakete Sie sich anzeigen lassen wollen (+ über Spalte AE) und ganze Jahresblöcke ein- und ausklappen (- ab Zeile 59).</t>
  </si>
  <si>
    <t>You can decide how many work packages you want to display (+ via column AE) and expand and collapse entire annual blocks (- from line 59).</t>
  </si>
  <si>
    <t>Die eigentliche Personalkostenkalkulation erfolgt in den Personalblättern und ist weiter unten in diesem Liesmich Schritt für Schritt erklärt. Es wurden keine Voreinstellungen vorgenommen in Bezug auf die Kappung von Tagesäquivalenten und Kosten pro Person. Sie müssen an Ihrer Einrichtung festlegen wie Sie mit den Optionen umgehen und diese dann pro Mitarbeiter einstellen (Zellen D11 sowie B35-B41 auf den Personalblättern).</t>
  </si>
  <si>
    <t>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and B35-B41 on the personnel sheets).</t>
  </si>
  <si>
    <t>Der sicherste Weg, das Tabellenblatt "Name_1" zu kopieren, geht über die rechte Maustaste auf dem Reiter "Name_1" --&gt; Verschieben oder kopieren --&gt; Häkchen setzen bei "Kopie erstellen" --&gt; es erscheint ein neuer Reiter mit dem Namen "Name_1 (2)", den Sie an die von Ihnen bevorzugte Stelle schieben und umbenennen können. Im Blatt "Overview employees" müssen die umbenannten Namen ebenfalls eingepflegt werden (Beschreibung siehe nächster Abschnitt).</t>
  </si>
  <si>
    <t>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t>
  </si>
  <si>
    <t>Sicherheitshalber haben wir Ihnen die Blätter "Name_1" bis "Name_10" bereits angelegt.</t>
  </si>
  <si>
    <t>To be on the safe side, we have already created the sheets "Name_1" to "Name_10".</t>
  </si>
  <si>
    <t>Übersicht Mitarbeiter_innen und Übersicht Berichte</t>
  </si>
  <si>
    <t>Overview employees and Overview reports</t>
  </si>
  <si>
    <t xml:space="preserve">Diese Seiten geben Ihnen einen Überblick über die berichteten Personenmonate und Kosten pro Mitarbeiter_in bzw. pro Bericht, jeweils unterteilt nach Mitarbeiterkategorie und nach Arbeitspaket. </t>
  </si>
  <si>
    <t xml:space="preserve">These pages give you an overview of the reported person-months and costs per employee or per report, divided into employee category and work package. </t>
  </si>
  <si>
    <t>Wenn Sie alles richtig vorbereitet haben, d.h. vor allem: wenn Name_1 und fortfolgende im Personalblatt mit der Bezeichnung in der Overview employees übereinstimmt, füllen sich diese Seiten automatisch mit den Daten aus den Personalblättern. Zur Fehlerbehebung können Sie die Spalten U bis AP der "Overview employees" wieder einblenden.</t>
  </si>
  <si>
    <t>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t>
  </si>
  <si>
    <t>Die Umrechnung der Tagesäquivalente (TÄ) aus den Personalblättern in Personenmonate (PM) erfolgt nach dem Prinzip PM=TÄ/215*12.</t>
  </si>
  <si>
    <t>The conversion of the day-equivalents (FTE) from the personnel sheets into person months (PM) is carried out according to the principle PM=FTE/215*12.</t>
  </si>
  <si>
    <t xml:space="preserve">Auf der Seite "Overview employees" werden die zu berichtenden Daten pro Person zusammengefasst. In den Spalten C und D werden die im Projekt entstandenen den abrechenbaren Kosten gegenübergestellt. Die Zeilen 2-4 helfen beim Monitoring der abgerechneten Personenmonate. </t>
  </si>
  <si>
    <t xml:space="preserve">The data to be reported per person is summarised on the "Overview employees" page. In columns C and D, the costs incurred in the project are compared with the eligible costs. Lines 2-4 help to monitor the billed person-months. </t>
  </si>
  <si>
    <t>Auf den Personalblättern wählen Sie im Feld H1 eine Mitarbeiterkategorie aus. Die Auswahl orientiert sich am Berichtsformat des ERC. Wenn Sie hier Änderungen am Dropdown-Menü vornehmen, so müssen diese identisch sein zu Spalte A der Seite "Overview reports"</t>
  </si>
  <si>
    <t>On the personnel sheets, select an employee category in the H1 field. The selection is based on the ERC reporting format. If you make changes to the drop-down menu here, these must be identical to column A on the "Overview reports" page</t>
  </si>
  <si>
    <t>Der sicherste Weg, eine weitere Person in der "Overview employees" anzulegen, ist das Kopieren des letzten Personenbereiches "Name_10" und der dazugehörigen Zeilen bis "total". Dazu muss man die entsprechenden Zeilen markieren, dann über die rechte Maustaste "Kopieren" und dann unterhalb der markierten Zeilen mit rechter Maustaste "Kopierte Zeilen einfügen". Danach muss der kopierte Bereich "Name_10" umbenannt werden. Der Name muss mit dem Namen des dazugehörigen neuangelegten Personalblattes übereinstimmen.</t>
  </si>
  <si>
    <t>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t>
  </si>
  <si>
    <t>Sicherheitshalber haben wir Ihnen die Bereiche "Name_1" bis "Name_10" in der "Overview employees" bereits angelegt.</t>
  </si>
  <si>
    <t>To be on the safe side, we have already created the areas "Name_1" to "Name_10" in the "Overview employees".</t>
  </si>
  <si>
    <t>Berechnungsmethode für den Tagessatz</t>
  </si>
  <si>
    <t>Calculation method for the daily rate</t>
  </si>
  <si>
    <t>Zur Ermittlung der abrechenbaren Personalkosten in Horizon Europe ist die Berechnung eines Tagessatzes pro Mitarbeiter_in Voraussetzung. Hierzu stellen Model Grant Agreement (MGA) und Annotated Grant Agreement (AGA) zwei alternative Berechnungsmethoden bereit. Während das Model Grant Agreement von einem Tagessatz pro Kalenderjahr ausgeht, bezieht sich der überwiegende Teil der Beispiele und Erläuterungen im AGA auf einen Tagessatz pro Berichtsperiode. Beide Berechnungsmethoden sind zulässig (vgl. AGA V2.0 S. 52 FN6).</t>
  </si>
  <si>
    <t>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t>
  </si>
  <si>
    <t xml:space="preserve">Während es für die Berechnungsmethode nach AGA mehr Kommentare und Beispiele gibt und auch die Generaldirektion für Forschung und der Research Enquiry Service diese Methode empfehlen, so widersprechen sie doch an einigen Stellen dem Grant Agreement, das Beneficiaries mit der Kommission unterzeichnet haben. Beide Berechnungsmethoden haben Vor- und Nachteile, so dass sich die AG Personalkostentool dafür entschieden hat, für beide Berechnungsmethoden eine Excelvorlage zu erstellen. Die Entscheidung für eine Methode muss jede Einrichtung für sich treffen. </t>
  </si>
  <si>
    <t>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t>
  </si>
  <si>
    <t xml:space="preserve">Diese Excelvorlage berechnet den Tagessatz pro Berichtsperiode unter Anwendung des Horizontal Ceilings (Horizontale Kappungsgrenze). </t>
  </si>
  <si>
    <t>This Excel template calculates the daily rate per reporting period using the Horizontal Ceiling.</t>
  </si>
  <si>
    <t xml:space="preserve">In Feld D11 muss für jede Person individuell festgelegt werden, ob zusätzlich zu den oben beschriebenen Kappungsgrenzen auf die tatsächlich gebuchten Kosten im EU-Projekt gekappt werden soll ("yes") oder nicht ("no"). Diese Kappung, die nicht im AGA verankert ist, kann aufgrund von Mischfinanzierung mit anderen Mittelarten einrichtungsinterne Praxis sein. Wichtig ist, dass in der Excelvorlage kein Abgleich zu anderen Projekten und den dort abgerechneten Tagesäquivalenten erfolgt. Dies muss jede Einrichtung selbst im Blick behalten (besonders wenn in Feld D11 "no" angegeben wird). 
In den Zellen B35-B41 muss pro Kalenderjahr manuell festgelegt werden, ob eine Kappung auf die maximum declarable day-equivalents erfolgen muss ("yes") oder nicht ("no"). "Yes" ist nur dann auszuwählen, wenn die Person innerhalb des Kalenderjahres aus mehreren EU-Projekten bezahlt wird. 
Wenn sich die Auswahl in Feld D11 für eine Person von einer auf die andere Berichtsperiode verändert, so empfehlen wir für diese zwei Personalblätter anzulegen. </t>
  </si>
  <si>
    <t>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In cells B35-B41, it must be specified manually for each calendar year whether a capping to the maximum declarable day-equivalents must take place ("yes") or not ("no"). "Yes" should only be selected if the person is paid from several EU grants within the calendar year. 
If the selection in field D11 for a person changes from one reporting period to another, we recommend creating two personnel sheets for this person.</t>
  </si>
  <si>
    <t>Externe Daten</t>
  </si>
  <si>
    <t>External data</t>
  </si>
  <si>
    <t xml:space="preserve">Folgende Daten benötigen Sie für alle Mitarbeiter_innen im Projekt: </t>
  </si>
  <si>
    <t>You need the following data for all employees in the project:</t>
  </si>
  <si>
    <t xml:space="preserve">- Vertragsdaten aus allen Arbeitsverträgen während der Projektlaufzeit: Vertragslaufzeit, Stellenumfang, Eingruppierung und Erfahrungsstufe. </t>
  </si>
  <si>
    <t xml:space="preserve">- Contract data from all employment contracts during the project term: contract term, job scope, classification and experience level. </t>
  </si>
  <si>
    <t>- Personalkosten inkl. Lohnnebenkosten aus allen Projekten und Verträgen an Ihrer Einrichtung pro Mitarbeiter_in pro Monat während der Projektlaufzeit.</t>
  </si>
  <si>
    <t>- The total personnel costs for all projects and contracts at your institution. This should include all non-wage labour costs for each employee per month during the project duration</t>
  </si>
  <si>
    <t>- Dokumentierte Arbeitszeit in Form von Timesheets oder Monthly Declarations.</t>
  </si>
  <si>
    <t>- Documented working hours on timesheets or monthly declarations.</t>
  </si>
  <si>
    <t xml:space="preserve">Am besten sammeln Sie alle Daten zu den Arbeitsverträgen und Personalkosten in zusätzlichen Excel-Arbeitsblättern innerhalb dieser Datei. </t>
  </si>
  <si>
    <t xml:space="preserve">It is best to collect all data on employment contracts and personnel costs in additional Excel worksheets within this file. </t>
  </si>
  <si>
    <t>Die Timesheets müssen Sie in Papierform aufbewahren. Elektronische Zeiterfassung ist nur unter bestimmten Bedingungen zulässig (vgl. AGA V2.0 S. 209 Records for personnel costs).</t>
  </si>
  <si>
    <t>You must keep the timesheets in paper form. Electronic time recording is only permitted under certain conditions (see AGA V2.0 p. 209 Records for personnel costs).</t>
  </si>
  <si>
    <t xml:space="preserve">Es ist empfehlenswert, die Daten aus den Timesheets regelmäßig (auch innerhalb der Berichtsperiode) in diese Tabelle einzupflegen um bei größeren Abweichungen frühzeitig entgegensteuern zu können. Wenn Sie die Timesheetvorlage unserer Arbeitsgruppe verwenden, können Sie diese Checks auch direkt in der Vorlage im Tabellenblatt "Total" vornehmen. </t>
  </si>
  <si>
    <t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t>
  </si>
  <si>
    <t>Übertragen Sie die tatsächlichen Personalkosten pro Mitarbeiter_in pro Monat in ein Excel-Arbeitsblatt. Berücksichtigen Sie dabei gebuchte Ausgaben für alle Projekte und Arbeitsverträge an Ihrer Einrichtung in der jeweiligen Berichtsperiode (vgl. AGA V2.0 S.p. 56 Multiple parallel or consecutive contracts).</t>
  </si>
  <si>
    <t>Export the actual personnel costs per employee per month to an Excel worksheet. Take into account expenses recorded for all projects and employment contracts at your institution in the respective reporting period (see AGA V2.0 p. 56 Multiple parallel or consecutive contracts).</t>
  </si>
  <si>
    <t>Wie funktioniert die Personalkostenkalkulation mit dieser Excelvorlage?</t>
  </si>
  <si>
    <t>How does the personnel cost calculation work with this Excel template?</t>
  </si>
  <si>
    <r>
      <rPr>
        <sz val="11"/>
        <rFont val="Calibri"/>
        <family val="2"/>
      </rPr>
      <t xml:space="preserve">Die </t>
    </r>
    <r>
      <rPr>
        <b/>
        <sz val="11"/>
        <color theme="4" tint="-0.249977111117893"/>
        <rFont val="Calibri"/>
        <family val="2"/>
      </rPr>
      <t>Nummern</t>
    </r>
    <r>
      <rPr>
        <sz val="11"/>
        <rFont val="Calibri"/>
        <family val="2"/>
      </rPr>
      <t xml:space="preserve"> der einzelnen </t>
    </r>
    <r>
      <rPr>
        <b/>
        <sz val="11"/>
        <color theme="4" tint="-0.249977111117893"/>
        <rFont val="Calibri"/>
        <family val="2"/>
      </rPr>
      <t>Bereiche</t>
    </r>
    <r>
      <rPr>
        <sz val="11"/>
        <rFont val="Calibri"/>
        <family val="2"/>
      </rPr>
      <t xml:space="preserve"> bilden den Workflow der Personalkostenkalkulation innerhalb des Personalblattes ab. D.h. Sie füllen das Blatt aus, indem Sie den Nummern folgen. Später beim Arbeiten mit den ausgefüllten Daten für das Erstellen von Berichten haben Sie alle relevanten Informationen im oberen Bereich des Personalblattes im Blick, so dass schnelles Blättern zwischen Personen möglich ist. </t>
    </r>
  </si>
  <si>
    <r>
      <rPr>
        <sz val="11"/>
        <rFont val="Calibri"/>
        <family val="2"/>
      </rPr>
      <t xml:space="preserve">The </t>
    </r>
    <r>
      <rPr>
        <b/>
        <sz val="11"/>
        <color theme="4" tint="-0.249977111117893"/>
        <rFont val="Calibri"/>
        <family val="2"/>
      </rPr>
      <t>numbers</t>
    </r>
    <r>
      <rPr>
        <sz val="11"/>
        <rFont val="Calibri"/>
        <family val="2"/>
      </rPr>
      <t xml:space="preserve"> of the individual </t>
    </r>
    <r>
      <rPr>
        <b/>
        <sz val="11"/>
        <color theme="4" tint="-0.249977111117893"/>
        <rFont val="Calibri"/>
        <family val="2"/>
      </rPr>
      <t>areas</t>
    </r>
    <r>
      <rPr>
        <sz val="11"/>
        <rFont val="Calibri"/>
        <family val="2"/>
      </rPr>
      <t xml:space="preserve">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t>
    </r>
  </si>
  <si>
    <t>1.    Basisdaten</t>
  </si>
  <si>
    <r>
      <rPr>
        <sz val="11"/>
        <rFont val="Calibri"/>
        <family val="2"/>
      </rPr>
      <t>Füllen Sie für Ihre_n Mitarbeiter_in die Daten in den gelb markierten Feldern im</t>
    </r>
    <r>
      <rPr>
        <b/>
        <sz val="11"/>
        <rFont val="Calibri"/>
        <family val="2"/>
      </rPr>
      <t xml:space="preserve"> </t>
    </r>
    <r>
      <rPr>
        <b/>
        <sz val="11"/>
        <color theme="4" tint="-0.249977111117893"/>
        <rFont val="Calibri"/>
        <family val="2"/>
      </rPr>
      <t>Bereich 1</t>
    </r>
    <r>
      <rPr>
        <sz val="11"/>
        <color theme="4" tint="-0.249977111117893"/>
        <rFont val="Calibri"/>
        <family val="2"/>
      </rPr>
      <t xml:space="preserve"> </t>
    </r>
    <r>
      <rPr>
        <sz val="11"/>
        <rFont val="Calibri"/>
        <family val="2"/>
      </rPr>
      <t xml:space="preserve">aus. In der Spalte "Day-equivalents" (Zelle H2) wird definiert, wie viele Stunden bei Vollzeitarbeit ein Vollzeitäquivalent ergeben (siehe oben "Personalblätter"). Die weiß hinterlegten Felder dienen der Orientierung, müssen aber nicht ausgefüllt werden. Zur Erläuterung von Feld D11 bitte </t>
    </r>
    <r>
      <rPr>
        <b/>
        <sz val="11"/>
        <color theme="4" tint="-0.249977111117893"/>
        <rFont val="Calibri"/>
        <family val="2"/>
      </rPr>
      <t>Bereich 4</t>
    </r>
    <r>
      <rPr>
        <sz val="11"/>
        <rFont val="Calibri"/>
        <family val="2"/>
      </rPr>
      <t xml:space="preserve"> "Abrechenbare Kosten pro Berichtsperiode" lesen.</t>
    </r>
  </si>
  <si>
    <t>2.    Bereiche 2a und 2b</t>
  </si>
  <si>
    <t>2. Areas 2a and 2b</t>
  </si>
  <si>
    <r>
      <rPr>
        <sz val="11"/>
        <rFont val="Calibri"/>
        <family val="2"/>
      </rPr>
      <t xml:space="preserve">Die </t>
    </r>
    <r>
      <rPr>
        <b/>
        <sz val="11"/>
        <color theme="4" tint="-0.249977111117893"/>
        <rFont val="Calibri"/>
        <family val="2"/>
      </rPr>
      <t>Bereiche 2a</t>
    </r>
    <r>
      <rPr>
        <sz val="11"/>
        <rFont val="Calibri"/>
        <family val="2"/>
      </rPr>
      <t xml:space="preserve"> und </t>
    </r>
    <r>
      <rPr>
        <b/>
        <sz val="11"/>
        <color theme="4" tint="-0.249977111117893"/>
        <rFont val="Calibri"/>
        <family val="2"/>
      </rPr>
      <t>2b</t>
    </r>
    <r>
      <rPr>
        <sz val="11"/>
        <rFont val="Calibri"/>
        <family val="2"/>
      </rPr>
      <t xml:space="preserve"> sind für jedes Kalenderjahr in Ihrem Projekt angelegt. Die Berichtsperioden und relevanten Arbeitspakete sollten bereits automatisch aus dem Blatt Basisdaten zum Projekt übertragen worden sein. Sobald auf dem Arbeitsblatt "Basisdaten zum Projekt" die Daten für Projektstart und -ende, Berichtsperioden und Arbeitspakete eingegeben sind und bei "involvement" ein "X" gesetzt wurde, färben sich die relevanten Felder zur Bearbeitung gelb in den </t>
    </r>
    <r>
      <rPr>
        <b/>
        <sz val="11"/>
        <color theme="4" tint="-0.249977111117893"/>
        <rFont val="Calibri"/>
        <family val="2"/>
      </rPr>
      <t>Tabellen</t>
    </r>
    <r>
      <rPr>
        <sz val="11"/>
        <rFont val="Calibri"/>
        <family val="2"/>
      </rPr>
      <t xml:space="preserve"> </t>
    </r>
    <r>
      <rPr>
        <b/>
        <sz val="11"/>
        <color theme="4" tint="-0.249977111117893"/>
        <rFont val="Calibri"/>
        <family val="2"/>
      </rPr>
      <t xml:space="preserve">2a und 2b </t>
    </r>
    <r>
      <rPr>
        <sz val="11"/>
        <rFont val="Calibri"/>
        <family val="2"/>
      </rPr>
      <t>(dies funktioniert nur mit einer Excelversion ab 2019).</t>
    </r>
  </si>
  <si>
    <r>
      <rPr>
        <b/>
        <sz val="11"/>
        <color theme="4" tint="-0.249977111117893"/>
        <rFont val="Calibri"/>
        <family val="2"/>
      </rPr>
      <t>Areas 2a and 2b</t>
    </r>
    <r>
      <rPr>
        <sz val="11"/>
        <rFont val="Calibri"/>
        <family val="2"/>
      </rPr>
      <t xml:space="preserve">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
    </r>
    <r>
      <rPr>
        <b/>
        <sz val="11"/>
        <color theme="4" tint="-0.249977111117893"/>
        <rFont val="Calibri"/>
        <family val="2"/>
      </rPr>
      <t>tables 2a and 2b</t>
    </r>
    <r>
      <rPr>
        <sz val="11"/>
        <rFont val="Calibri"/>
        <family val="2"/>
      </rPr>
      <t xml:space="preserve"> will turn yellow. This feature is only available in Excel versions from 2019 onwards.</t>
    </r>
  </si>
  <si>
    <t>2a. Tagesäquivalente und Personalkosten gesamt und Projekt</t>
  </si>
  <si>
    <t>Tragen Sie pro Monat die Vollzeitäquivalente (full time equivalents) über alle Arbeitsverträge der jeweiligen Person an Ihrer Einrichtung (Spalte E) und für das abzurechnende EU-Projekt (Spalte H) ein. Ebenso verfahren Sie mit den Personalkosten insgesamt (Spalte G) und projektanteilig (Spalte J).
Daraus ergeben sich in Spalte F die maximum declarable day-equivalents, also die sogenannte Soll-Arbeitszeit über alle Verträge und Projekte, die für die Berechnung des Tagessatzes relevant ist (vgl. AGA V2.0 S. 53-54, regarding the maximum declarable day-equivalents).
Zur Berechnung der Tagesäquivalente benötigen Sie die Vertragsdaten der Person. Beachten Sie, dass jeder Monat pauschal mit 30 Tagen angesetzt wird (vgl. AGA V2.0 S. 53). 
Beispiel 1: Ein Mitarbeiter wird von 0,5 auf 0,75 TÄ am 20. August aufgestockt. TÄ für August: 0,5*19/30 + 0,75*11/30 = 0,591666667. 
Beispiel 2: Ein 100%-Arbeitsvertrag endet am 28. Februar. TÄ für Februar: 1,0*28/30 = 0,933333333. Es ist vorteilhaft, hier möglichst spät, am besten nur einmal pro Periode, zu runden.</t>
  </si>
  <si>
    <t>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day-equivalents, you need the person's contract data. Please note that each month is calculated with 30 days (see AGA V2.0 p. 53). 
Example 1: An employee is increased from 0.5 to 0.75 FTEs on 20 August. FTE for August: 0.5*19/30 + 0.75*11/30 = 0.591666667. 
Example 2: A 100% employment contract ends on 28 February. FTE for February: 1.0*28/30 = 0.933333333. It is advantageous to round up as late as possible, preferably only once per period.</t>
  </si>
  <si>
    <r>
      <rPr>
        <sz val="11"/>
        <rFont val="Calibri"/>
        <family val="2"/>
      </rPr>
      <t xml:space="preserve">After the end of a reporting period, the capping limits are checked in </t>
    </r>
    <r>
      <rPr>
        <b/>
        <sz val="11"/>
        <color theme="4" tint="-0.249977111117893"/>
        <rFont val="Calibri"/>
        <family val="2"/>
      </rPr>
      <t>areas 3 and 4</t>
    </r>
    <r>
      <rPr>
        <sz val="11"/>
        <rFont val="Calibri"/>
        <family val="2"/>
      </rPr>
      <t xml:space="preserve"> (see AGA V2.0 p. 52 Calculation).
</t>
    </r>
    <r>
      <rPr>
        <b/>
        <sz val="11"/>
        <color theme="4" tint="-0.249977111117893"/>
        <rFont val="Calibri"/>
        <family val="2"/>
      </rPr>
      <t>Area 3</t>
    </r>
    <r>
      <rPr>
        <sz val="11"/>
        <rFont val="Calibri"/>
        <family val="2"/>
      </rPr>
      <t xml:space="preserve"> is used to check the horizontal ceiling (see AGA V2.0 p. 53 yellow box). Only if the person is funded by several EU and Euratom grants in one calendar year must you select "yes" in column B. 
The maximum number of day-equivalents per reporting period is then broken down here in </t>
    </r>
    <r>
      <rPr>
        <b/>
        <sz val="11"/>
        <color theme="4" tint="-0.249977111117893"/>
        <rFont val="Calibri"/>
        <family val="2"/>
      </rPr>
      <t>area 3</t>
    </r>
    <r>
      <rPr>
        <sz val="11"/>
        <rFont val="Calibri"/>
        <family val="2"/>
      </rPr>
      <t xml:space="preserve"> for each calendar year and, if necessary, automatically capped so that the horizontal ceiling is adhered to. If you select "no" in column B, all documented day-equivalents are transferred to </t>
    </r>
    <r>
      <rPr>
        <b/>
        <sz val="11"/>
        <color theme="4" tint="-0.249977111117893"/>
        <rFont val="Calibri"/>
        <family val="2"/>
      </rPr>
      <t>area 4</t>
    </r>
    <r>
      <rPr>
        <sz val="11"/>
        <rFont val="Calibri"/>
        <family val="2"/>
      </rPr>
      <t xml:space="preserve"> column I and the additional capping limits are implemented there if necessary.</t>
    </r>
  </si>
  <si>
    <r>
      <rPr>
        <sz val="11"/>
        <rFont val="Calibri"/>
        <family val="2"/>
      </rPr>
      <t xml:space="preserve">In </t>
    </r>
    <r>
      <rPr>
        <b/>
        <sz val="11"/>
        <color theme="4" tint="-0.249977111117893"/>
        <rFont val="Calibri"/>
        <family val="2"/>
      </rPr>
      <t>Bereich 4</t>
    </r>
    <r>
      <rPr>
        <sz val="11"/>
        <rFont val="Calibri"/>
        <family val="2"/>
      </rPr>
      <t xml:space="preserve"> wird mithilfe der Soll-Arbeitszeit (Spalte D) und der entstandenen Personalkosten über alle Projekte und Verträge (Spalte C) der Tagessatz pro Berichtsperiode berechnet (Spalte E) (Vgl. AGA V2.0 S. 54-60 regarding the calculation of the daily rate). Spalte F zeigt die tatsächlichen Kosten im Projekt und Spalte G die Soll-Arbeitszeit im Projekt pro Berichtsperiode auf. 
Der Zusatz "rounded"  in einer Spaltenüberschrift zeigt das Runden auf 1/2 Tag genau gemäß AGA an. In einigen anderen Spalten werden nur bis zu 3 Nachkommastellen angezeigt, damit das Ergebnis besser lesbar ist und alle bedingten Formatierungen richtig greifen.
In den Spalten H bis J können die einzelnen Kappungsschritte nachvollzogen werden. In Spalte H finden Sie die tatsächlich dokumentierten Tagesäquivalente ohne Kappung aus </t>
    </r>
    <r>
      <rPr>
        <b/>
        <sz val="11"/>
        <color theme="4" tint="-0.249977111117893"/>
        <rFont val="Calibri"/>
        <family val="2"/>
      </rPr>
      <t>Bereich 2b</t>
    </r>
    <r>
      <rPr>
        <sz val="11"/>
        <rFont val="Calibri"/>
        <family val="2"/>
      </rPr>
      <t xml:space="preserve">. In Spalte I wird die Kappungsgrenze aus </t>
    </r>
    <r>
      <rPr>
        <b/>
        <sz val="11"/>
        <color theme="4" tint="-0.249977111117893"/>
        <rFont val="Calibri"/>
        <family val="2"/>
      </rPr>
      <t>Bereich 3</t>
    </r>
    <r>
      <rPr>
        <sz val="11"/>
        <rFont val="Calibri"/>
        <family val="2"/>
      </rPr>
      <t xml:space="preserve"> übertragen (Horizontal Ceiling) und auf die Maximum Declarable Day-Equivalents aus Spalte E oder Spalte G gekappt (Capping). Bei Auswahl von "yes" in Feld D11 wird auf die Sollarbeitszeit im Projekt gekappt. Bei Auswahl von "no" in Feld D11 ist es möglich, Mehrarbeit im Projekt abzurechnen, wenn dies innerhalb der Soll-Arbeitszeit der Person über alle Projekte und Verträge liegt (maximum declarable day-equivalents). Spalte J enthält die finalen Tagesäquivalente für die Ermittlung der förderfähigen Kosten und rundet auf 0,5 Tagesäquivalente genau. 
In Spalte L werden die förderfähigen Kosten in der Berichtsperiode berechnet. Spalte K und M dienen als Check - sie erscheinen rot wenn mehr Zeit dokumentiert wurde als abgerechnet werden kann. Sie erscheinen gelb wenn weniger Zeit dokumentiert wurde als theoretisch abgerechnet werden könnte. </t>
    </r>
  </si>
  <si>
    <r>
      <rPr>
        <sz val="11"/>
        <rFont val="Calibri"/>
        <family val="2"/>
      </rPr>
      <t xml:space="preserve">Im </t>
    </r>
    <r>
      <rPr>
        <b/>
        <sz val="11"/>
        <color theme="4" tint="-0.249977111117893"/>
        <rFont val="Calibri"/>
        <family val="2"/>
      </rPr>
      <t>Bereich 5</t>
    </r>
    <r>
      <rPr>
        <sz val="11"/>
        <rFont val="Calibri"/>
        <family val="2"/>
      </rPr>
      <t xml:space="preserve"> berechnen sich (basierend auf den Eingaben im </t>
    </r>
    <r>
      <rPr>
        <b/>
        <sz val="11"/>
        <color theme="4" tint="-0.249977111117893"/>
        <rFont val="Calibri"/>
        <family val="2"/>
      </rPr>
      <t>Bereich 2b</t>
    </r>
    <r>
      <rPr>
        <sz val="11"/>
        <rFont val="Calibri"/>
        <family val="2"/>
      </rPr>
      <t>) automatisch die zu berichtenden Tagesäquivalente pro Arbeitspaket. Wenn die Ist-Arbeitszeit die Soll-Arbeitszeit pro Berichtsperiode unterschreitet (</t>
    </r>
    <r>
      <rPr>
        <b/>
        <sz val="11"/>
        <color theme="4" tint="-0.249977111117893"/>
        <rFont val="Calibri"/>
        <family val="2"/>
      </rPr>
      <t>Bereich 2b</t>
    </r>
    <r>
      <rPr>
        <sz val="11"/>
        <rFont val="Calibri"/>
        <family val="2"/>
      </rPr>
      <t xml:space="preserve">), so werden die abrechenbaren Tagesäquivalente pro Arbeitspaket in </t>
    </r>
    <r>
      <rPr>
        <b/>
        <sz val="11"/>
        <color theme="4" tint="-0.249977111117893"/>
        <rFont val="Calibri"/>
        <family val="2"/>
      </rPr>
      <t xml:space="preserve">Bereich 5 </t>
    </r>
    <r>
      <rPr>
        <sz val="11"/>
        <rFont val="Calibri"/>
        <family val="2"/>
      </rPr>
      <t xml:space="preserve">übertragen. Die Kappung der Tagesäquivalente wird prozentual auf die einzelnen Arbeitspakete umgelegt, je nachdem wieviel Arbeitszeit in </t>
    </r>
    <r>
      <rPr>
        <b/>
        <sz val="11"/>
        <color theme="8" tint="-0.499984740745262"/>
        <rFont val="Calibri"/>
        <family val="2"/>
      </rPr>
      <t>Bereich 2b</t>
    </r>
    <r>
      <rPr>
        <sz val="11"/>
        <rFont val="Calibri"/>
        <family val="2"/>
      </rPr>
      <t xml:space="preserve"> pro Arbeitspaket dokumentiert wurde. Wenn Sie die abrechenbaren Tagesäquivalente anders auf die Arbeitspakete verteilen möchten, so können Sie dies beim manuellen Übertrag von </t>
    </r>
    <r>
      <rPr>
        <b/>
        <sz val="11"/>
        <color theme="8" tint="-0.499984740745262"/>
        <rFont val="Calibri"/>
        <family val="2"/>
      </rPr>
      <t>Bereich 5</t>
    </r>
    <r>
      <rPr>
        <sz val="11"/>
        <rFont val="Calibri"/>
        <family val="2"/>
      </rPr>
      <t xml:space="preserve"> auf </t>
    </r>
    <r>
      <rPr>
        <b/>
        <sz val="11"/>
        <color theme="8" tint="-0.499984740745262"/>
        <rFont val="Calibri"/>
        <family val="2"/>
      </rPr>
      <t>Bereich 6</t>
    </r>
    <r>
      <rPr>
        <sz val="11"/>
        <rFont val="Calibri"/>
        <family val="2"/>
      </rPr>
      <t xml:space="preserve"> umsetzen.</t>
    </r>
  </si>
  <si>
    <t>7.    Monitoring</t>
  </si>
  <si>
    <r>
      <rPr>
        <sz val="11"/>
        <rFont val="Calibri"/>
        <family val="2"/>
      </rPr>
      <t xml:space="preserve">Zum schnellen Monitoring beim Blättern durch die einzelnen Personalblätter zeigt der </t>
    </r>
    <r>
      <rPr>
        <b/>
        <sz val="11"/>
        <color theme="4" tint="-0.249977111117893"/>
        <rFont val="Calibri"/>
        <family val="2"/>
      </rPr>
      <t>Bereich 7</t>
    </r>
    <r>
      <rPr>
        <sz val="11"/>
        <rFont val="Calibri"/>
        <family val="2"/>
      </rPr>
      <t xml:space="preserve"> die Gesamtkosten für die Person (K4), die Gesamtkosten im Projekt (K5), die abrechenbaren Kosten (K7) und die Differenz (K9) auf. 
Wenn in Feld D11 "yes" gewählt wurde, berechnet K9 die Differenz zwischen den tatsächlichen Kosten im Projekt und den abrechenbaren Kosten im Projekt (K5-K7).
Wenn im Feld D11 "no" gewählt wurde, berechnet K9 die Differenz zwischen den Gesamtkosten für die Person in der Projektlaufzeit und den abrechenbaren Kosten im Projekt (K4-K7).</t>
    </r>
  </si>
  <si>
    <r>
      <t>Fill in the data for your employee in the fields marked yellow in</t>
    </r>
    <r>
      <rPr>
        <b/>
        <sz val="11"/>
        <color theme="4" tint="-0.249977111117893"/>
        <rFont val="Calibri"/>
        <family val="2"/>
      </rPr>
      <t xml:space="preserve"> area 1</t>
    </r>
    <r>
      <rPr>
        <sz val="11"/>
        <rFont val="Calibri"/>
        <family val="2"/>
      </rPr>
      <t xml:space="preserve">. The "Day-equivalents" column (cell H2) defines how many hours of full-time work make up a full-time equivalent (see "Personnel sheets" above). The fields highlighted in white are for guidance only, but do not have to be filled in. For an explanation of field D11, please read </t>
    </r>
    <r>
      <rPr>
        <b/>
        <sz val="11"/>
        <color theme="4" tint="-0.249977111117893"/>
        <rFont val="Calibri"/>
        <family val="2"/>
      </rPr>
      <t xml:space="preserve">area 4 </t>
    </r>
    <r>
      <rPr>
        <sz val="11"/>
        <rFont val="Calibri"/>
        <family val="2"/>
      </rPr>
      <t>"Eligible personnel costs per reporting period".</t>
    </r>
  </si>
  <si>
    <r>
      <t xml:space="preserve">Tragen Sie in </t>
    </r>
    <r>
      <rPr>
        <b/>
        <sz val="11"/>
        <color rgb="FF305496"/>
        <rFont val="Calibri"/>
        <family val="2"/>
      </rPr>
      <t>Bereich 2b</t>
    </r>
    <r>
      <rPr>
        <sz val="11"/>
        <rFont val="Calibri"/>
        <family val="2"/>
      </rPr>
      <t xml:space="preserve"> pro Arbeitspaket und Monat die dokumentierte Arbeitszeit in Stunden ein. Die Umrechnung von Stunden in Tagesäquivalente pro Kalenderjahr erfolgt in der untersten Zeile des </t>
    </r>
    <r>
      <rPr>
        <b/>
        <sz val="11"/>
        <color theme="4" tint="-0.249977111117893"/>
        <rFont val="Calibri"/>
        <family val="2"/>
      </rPr>
      <t>Bereichs 2b</t>
    </r>
    <r>
      <rPr>
        <sz val="11"/>
        <rFont val="Calibri"/>
        <family val="2"/>
      </rPr>
      <t>. Hier sind die day-equivalents worked in the action, die sogenannte Ist-Arbeitszeit dargestellt. 
Wenn Sie die Arbeitszeit in Tagesäquivalenten pro Monat erfassen müssen Sie im Feld H2 "1" eintragen.</t>
    </r>
  </si>
  <si>
    <r>
      <t xml:space="preserve">Enter the documented working time in hours per work package and month in </t>
    </r>
    <r>
      <rPr>
        <sz val="11"/>
        <color theme="4" tint="-0.249977111117893"/>
        <rFont val="Calibri"/>
        <family val="2"/>
      </rPr>
      <t>area 2b</t>
    </r>
    <r>
      <rPr>
        <sz val="11"/>
        <rFont val="Calibri"/>
        <family val="2"/>
      </rPr>
      <t>.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t>
    </r>
  </si>
  <si>
    <r>
      <t xml:space="preserve">Nach Abschluss einer Berichtsperiode erfolgt die Kontrolle der Kappungsgrenzen in den </t>
    </r>
    <r>
      <rPr>
        <b/>
        <sz val="11"/>
        <color theme="4" tint="-0.249977111117893"/>
        <rFont val="Calibri"/>
        <family val="2"/>
      </rPr>
      <t>Bereichen 3 und 4</t>
    </r>
    <r>
      <rPr>
        <sz val="11"/>
        <rFont val="Calibri"/>
        <family val="2"/>
      </rPr>
      <t xml:space="preserve"> (Vgl. AGA V2.0 S. 52 Calculation).
</t>
    </r>
    <r>
      <rPr>
        <b/>
        <sz val="11"/>
        <color theme="4" tint="-0.249977111117893"/>
        <rFont val="Calibri"/>
        <family val="2"/>
      </rPr>
      <t>Bereich 3</t>
    </r>
    <r>
      <rPr>
        <sz val="11"/>
        <rFont val="Calibri"/>
        <family val="2"/>
      </rPr>
      <t xml:space="preserve"> dient zur Kontrolle für das Horizontal Ceiling (vgl. AGA V2.0 S. 53 gelber Kasten). Nur wenn die Person in einem Kalenderjahr aus mehreren EU- und Euratom-Projekten finanziert wird müssen Sie in Spalte B "yes" auswählen. 
Dann wird hier in </t>
    </r>
    <r>
      <rPr>
        <b/>
        <sz val="11"/>
        <color theme="4" tint="-0.249977111117893"/>
        <rFont val="Calibri"/>
        <family val="2"/>
      </rPr>
      <t>Bereich 3</t>
    </r>
    <r>
      <rPr>
        <sz val="11"/>
        <rFont val="Calibri"/>
        <family val="2"/>
      </rPr>
      <t xml:space="preserve"> für jedes Kalenderjahr aufgeschlüsselt, wie viele Tagesäquivalente pro Berichtsperiode maximal abgerechnet werden dürfen und wenn nötig automatisch gekappt, so dass das Horizontal Ceiling eingehalten wird. Wenn Sie in Spalte B "no" auswählen werden alle dokumentierten Tagesäquivalente in </t>
    </r>
    <r>
      <rPr>
        <b/>
        <sz val="11"/>
        <color theme="4" tint="-0.249977111117893"/>
        <rFont val="Calibri"/>
        <family val="2"/>
      </rPr>
      <t>Bereich 4</t>
    </r>
    <r>
      <rPr>
        <sz val="11"/>
        <rFont val="Calibri"/>
        <family val="2"/>
      </rPr>
      <t xml:space="preserve"> Spalte I übertragen und dort ggf. die weiteren Kappungsgrenzen umgesetzt. </t>
    </r>
  </si>
  <si>
    <r>
      <t xml:space="preserve">In </t>
    </r>
    <r>
      <rPr>
        <b/>
        <sz val="11"/>
        <color theme="4" tint="-0.249977111117893"/>
        <rFont val="Calibri"/>
        <family val="2"/>
      </rPr>
      <t>area 4</t>
    </r>
    <r>
      <rPr>
        <sz val="11"/>
        <rFont val="Calibri"/>
        <family val="2"/>
      </rPr>
      <t xml:space="preserve">, the daily rate per reporting period is calculated (column E) using the target working time (column D) and the personnel costs incurred across all projects and contracts (column C) (cf. AGA V2.0 p. 54-60 regarding the calculation of the daily rate). Column F shows the actual costs in the project and column G the target working time in the project per reporting period. 
The addition ‘rounded’ in a column heading indicates rounding to the nearest half-day in accordance with AGA. In some other columns, only up to 3 decimal places are displayed so that the result is easier to read and all conditional formatting takes effect correctly.
The individual capping steps can be traced in columns H to J. Column H shows the actual documented day-equivalents without capping from </t>
    </r>
    <r>
      <rPr>
        <b/>
        <sz val="11"/>
        <color theme="4" tint="-0.249977111117893"/>
        <rFont val="Calibri"/>
        <family val="2"/>
      </rPr>
      <t>area 2b</t>
    </r>
    <r>
      <rPr>
        <sz val="11"/>
        <rFont val="Calibri"/>
        <family val="2"/>
      </rPr>
      <t xml:space="preserve">. In column I, the capping limit from </t>
    </r>
    <r>
      <rPr>
        <b/>
        <sz val="11"/>
        <color theme="4" tint="-0.249977111117893"/>
        <rFont val="Calibri"/>
        <family val="2"/>
      </rPr>
      <t>area 3</t>
    </r>
    <r>
      <rPr>
        <sz val="11"/>
        <rFont val="Calibri"/>
        <family val="2"/>
      </rPr>
      <t xml:space="preserve"> is transferred (horizontal ceiling) and capped to the maximum declarable day-equivalents from column E or column G (capping). If ‘yes’ is selected in field D11, the planned working time in the project is capped. If ‘no’ is selected in field D11, it is possible to bill overtime in the project if this is within the person's target working time across all projects and contracts (maximum declarable day-equivalents). Column J contains the final day-equivalents for determining the eligible costs and rounds to the nearest half-day. 
Column L is used to calculate the eligible costs in the reporting period. Columns K and M are used as a check - they appear red if more time was documented than can be reported. They appear yellow if less time was documented than could theoretically be reported.
</t>
    </r>
  </si>
  <si>
    <r>
      <t xml:space="preserve">The day-equivalents to be reported per work package are automatically calculated in </t>
    </r>
    <r>
      <rPr>
        <b/>
        <sz val="11"/>
        <color theme="4" tint="-0.249977111117893"/>
        <rFont val="Calibri"/>
        <family val="2"/>
      </rPr>
      <t>area 5</t>
    </r>
    <r>
      <rPr>
        <sz val="11"/>
        <rFont val="Calibri"/>
        <family val="2"/>
      </rPr>
      <t xml:space="preserve"> (based on the entries in </t>
    </r>
    <r>
      <rPr>
        <b/>
        <sz val="11"/>
        <color theme="4" tint="-0.249977111117893"/>
        <rFont val="Calibri"/>
        <family val="2"/>
      </rPr>
      <t>area 2b</t>
    </r>
    <r>
      <rPr>
        <sz val="11"/>
        <rFont val="Calibri"/>
        <family val="2"/>
      </rPr>
      <t>). If the actual working time falls below the target working time per reporting period (</t>
    </r>
    <r>
      <rPr>
        <b/>
        <sz val="11"/>
        <color theme="4" tint="-0.249977111117893"/>
        <rFont val="Calibri"/>
        <family val="2"/>
      </rPr>
      <t>area 2b</t>
    </r>
    <r>
      <rPr>
        <sz val="11"/>
        <rFont val="Calibri"/>
        <family val="2"/>
      </rPr>
      <t xml:space="preserve">), the eligible day-equivalents per work package are transferred to </t>
    </r>
    <r>
      <rPr>
        <b/>
        <sz val="11"/>
        <color theme="4" tint="-0.249977111117893"/>
        <rFont val="Calibri"/>
        <family val="2"/>
      </rPr>
      <t>area 5</t>
    </r>
    <r>
      <rPr>
        <sz val="11"/>
        <rFont val="Calibri"/>
        <family val="2"/>
      </rPr>
      <t xml:space="preserve">. The capping of the day-equivalents is allocated to the individual work packages as a percentage, depending on how much working time was documented in </t>
    </r>
    <r>
      <rPr>
        <b/>
        <sz val="11"/>
        <color theme="4" tint="-0.249977111117893"/>
        <rFont val="Calibri"/>
        <family val="2"/>
      </rPr>
      <t>area 2b</t>
    </r>
    <r>
      <rPr>
        <sz val="11"/>
        <rFont val="Calibri"/>
        <family val="2"/>
      </rPr>
      <t xml:space="preserve"> per work package. If you want to distribute the eligible day-equivalents differently to the work packages, you can do this by manually transferring them from </t>
    </r>
    <r>
      <rPr>
        <b/>
        <sz val="11"/>
        <color theme="4" tint="-0.249977111117893"/>
        <rFont val="Calibri"/>
        <family val="2"/>
      </rPr>
      <t>area 5</t>
    </r>
    <r>
      <rPr>
        <sz val="11"/>
        <rFont val="Calibri"/>
        <family val="2"/>
      </rPr>
      <t xml:space="preserve"> to </t>
    </r>
    <r>
      <rPr>
        <b/>
        <sz val="11"/>
        <color theme="4" tint="-0.249977111117893"/>
        <rFont val="Calibri"/>
        <family val="2"/>
      </rPr>
      <t>area 6</t>
    </r>
    <r>
      <rPr>
        <sz val="11"/>
        <rFont val="Calibri"/>
        <family val="2"/>
      </rPr>
      <t>.</t>
    </r>
  </si>
  <si>
    <r>
      <t xml:space="preserve">In </t>
    </r>
    <r>
      <rPr>
        <b/>
        <sz val="11"/>
        <color theme="4" tint="-0.249977111117893"/>
        <rFont val="Calibri"/>
        <family val="2"/>
      </rPr>
      <t>Bereich 6</t>
    </r>
    <r>
      <rPr>
        <sz val="11"/>
        <rFont val="Calibri"/>
        <family val="2"/>
      </rPr>
      <t xml:space="preserve"> übertragen Sie manuell (=Werte einfügen) die berechneten Daten aus </t>
    </r>
    <r>
      <rPr>
        <b/>
        <sz val="11"/>
        <color theme="4" tint="-0.249977111117893"/>
        <rFont val="Calibri"/>
        <family val="2"/>
      </rPr>
      <t>Bereich 5</t>
    </r>
    <r>
      <rPr>
        <sz val="11"/>
        <rFont val="Calibri"/>
        <family val="2"/>
      </rPr>
      <t xml:space="preserve">, die Sie in Ihren Finanzbericht im EU F&amp;T Portal eintragen. Dies ist notwendig, damit spätere Änderungen in der Tabelle dokumentiert werden und die Daten für ein Adjustment zu sehen sind. Die dokumentierte Arbeitszeit muss ebenfalls auf einen halben Tag genau kaufmännisch gerundet werden (siehe AGA V2.0 S. 52).
Die Zellen in </t>
    </r>
    <r>
      <rPr>
        <b/>
        <sz val="11"/>
        <color theme="4" tint="-0.249977111117893"/>
        <rFont val="Calibri"/>
        <family val="2"/>
      </rPr>
      <t xml:space="preserve">Bereich </t>
    </r>
    <r>
      <rPr>
        <sz val="11"/>
        <rFont val="Calibri"/>
        <family val="2"/>
      </rPr>
      <t xml:space="preserve">6 sollten also nur Zahlen enthalten, keine Formeln. 
Wenn sich im weiteren Projektverlauf Daten in den bereits berichteten Perioden ändern, z.B. durch Nachbuchungen oder rückwirkende Tariferhöhungen, verändern diese die Personalkosten in den entsprechenden Monaten und in </t>
    </r>
    <r>
      <rPr>
        <b/>
        <sz val="11"/>
        <color theme="4" tint="-0.249977111117893"/>
        <rFont val="Calibri"/>
        <family val="2"/>
      </rPr>
      <t>Bereich 5</t>
    </r>
    <r>
      <rPr>
        <sz val="11"/>
        <rFont val="Calibri"/>
        <family val="2"/>
      </rPr>
      <t xml:space="preserve"> wird automatisch Ihr Adjustment, basierend auf den in </t>
    </r>
    <r>
      <rPr>
        <b/>
        <sz val="11"/>
        <color theme="4" tint="-0.249977111117893"/>
        <rFont val="Calibri"/>
        <family val="2"/>
      </rPr>
      <t>Bereich 6</t>
    </r>
    <r>
      <rPr>
        <sz val="11"/>
        <rFont val="Calibri"/>
        <family val="2"/>
      </rPr>
      <t xml:space="preserve"> angegebenen Daten für die ursprüngliche Abrechnung der Periode, berechnet. Dieses Adjustment können Sie mit dem nächsten Bericht im F&amp;T Portal eintragen sowie in den </t>
    </r>
    <r>
      <rPr>
        <b/>
        <sz val="11"/>
        <color theme="4" tint="-0.249977111117893"/>
        <rFont val="Calibri"/>
        <family val="2"/>
      </rPr>
      <t>Bereich 6</t>
    </r>
    <r>
      <rPr>
        <sz val="11"/>
        <rFont val="Calibri"/>
        <family val="2"/>
      </rPr>
      <t xml:space="preserve"> übertragen, indem Sie die Werte der gekennzeichneten Zeile an die entsprechende Stelle kopieren.
Beim Übertrag der Tagesäquivalente aus den Personalblättern in "Overview employees" und "Overview reports" erfolgt die Umrechnung in Personenmonate. Im AGA gibt es keine Definition für Personenmonate, wir arbeiten mit der Formel 215/12. Diese Information wird im Abrechnungsformular im EU F&amp;T Portal benötigt.</t>
    </r>
  </si>
  <si>
    <r>
      <rPr>
        <u/>
        <sz val="11"/>
        <rFont val="Calibri"/>
        <family val="2"/>
      </rPr>
      <t xml:space="preserve">Kappungsgrenzen bei Berechnungsmethode pro Kalenderjahr (hier nur zur Kenntnis): </t>
    </r>
    <r>
      <rPr>
        <sz val="11"/>
        <rFont val="Calibri"/>
        <family val="2"/>
      </rPr>
      <t xml:space="preserve">
Die Anzahl der Tagesäquivalente (Ist-Arbeitszeit) darf die maximum declarable day-equivalents (Soll-Arbeitszeit) pro Kalenderjahr nicht überschreiten. 
Es dürfen nicht mehr Kosten abgerechnet werden als an der Einrichtung im Kalenderjahr für die jeweilige Person entstanden sind (vgl. AGA V2.0 S. 53). 
Wechselt die Berichtsperiode im laufenden Jahr müssen zwei getrennte Tagessätze berechnet werden (vgl. AGA V2.0 S. 52 FN6).</t>
    </r>
  </si>
  <si>
    <r>
      <rPr>
        <u/>
        <sz val="11"/>
        <rFont val="Calibri"/>
        <family val="2"/>
      </rPr>
      <t xml:space="preserve">Capping limits for calculation method per calendar year (for information only): </t>
    </r>
    <r>
      <rPr>
        <sz val="11"/>
        <rFont val="Calibri"/>
        <family val="2"/>
      </rPr>
      <t xml:space="preserve">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t>
    </r>
  </si>
  <si>
    <t xml:space="preserve">V.2.2                                                                                               </t>
  </si>
  <si>
    <t xml:space="preserve">V.2.2                                                                                                </t>
  </si>
  <si>
    <t>Diese Excelvorlage soll Ihnen helfen, die abrechenbaren Personalkosten für Ihre Horizon Europe Projekte zu berechnen. Grundlage für die Berechnungsmethode sind das Annotated Grant Agreement (AGA) V2.0 und die EU Model Grant Agreements. Wir weisen darauf hin, dass zwischen beiden Dokumenten Diskrepanzen bestehen.</t>
  </si>
  <si>
    <t>This Excel template will help you to calculate the incurred personnel costs in your Horizon Europe projects. The  calculation method used is based on the information published in the Annotated Grant Agreement V2.0 an the EU Model Grant Agreements. We would like to point out that there are discrepancies between the two documents.</t>
  </si>
  <si>
    <t>Die Datei "BAK_personnel cost tool_examples_V.2.2_periodic" enthält ein Projektbeispiel mit zusätzlichen Kommentaren, die Ihnen bei der Arbeit helfen sollen. Diese bezieht sich auf das Personalkostentool V.2.2</t>
  </si>
  <si>
    <t>The file "BAK_personnel cost tool_examples_V.2.2_periodic" contains a project example with additional comments to help you with your work. This refers to the personnel cost tool V.2.2</t>
  </si>
  <si>
    <r>
      <rPr>
        <b/>
        <sz val="11"/>
        <rFont val="Calibri"/>
        <family val="2"/>
        <charset val="1"/>
      </rPr>
      <t>WP1</t>
    </r>
    <r>
      <rPr>
        <b/>
        <sz val="8"/>
        <rFont val="Calibri"/>
        <family val="2"/>
        <charset val="1"/>
      </rPr>
      <t xml:space="preserve"> 
(day-equivalents)</t>
    </r>
  </si>
  <si>
    <r>
      <rPr>
        <b/>
        <sz val="11"/>
        <rFont val="Calibri"/>
        <family val="2"/>
        <charset val="1"/>
      </rPr>
      <t xml:space="preserve">WP2
</t>
    </r>
    <r>
      <rPr>
        <b/>
        <sz val="8"/>
        <rFont val="Calibri"/>
        <family val="2"/>
        <charset val="1"/>
      </rPr>
      <t>(day-equivalents)</t>
    </r>
  </si>
  <si>
    <r>
      <rPr>
        <b/>
        <sz val="11"/>
        <rFont val="Calibri"/>
        <family val="2"/>
        <charset val="1"/>
      </rPr>
      <t xml:space="preserve">WP3
</t>
    </r>
    <r>
      <rPr>
        <b/>
        <sz val="8"/>
        <rFont val="Calibri"/>
        <family val="2"/>
        <charset val="1"/>
      </rPr>
      <t>(day-equivalents)</t>
    </r>
  </si>
  <si>
    <r>
      <rPr>
        <b/>
        <sz val="11"/>
        <rFont val="Calibri"/>
        <family val="2"/>
        <charset val="1"/>
      </rPr>
      <t xml:space="preserve">WP4
</t>
    </r>
    <r>
      <rPr>
        <b/>
        <sz val="8"/>
        <rFont val="Calibri"/>
        <family val="2"/>
        <charset val="1"/>
      </rPr>
      <t>(day-equivalents)</t>
    </r>
  </si>
  <si>
    <r>
      <rPr>
        <b/>
        <sz val="11"/>
        <rFont val="Calibri"/>
        <family val="2"/>
        <charset val="1"/>
      </rPr>
      <t xml:space="preserve">WP5
</t>
    </r>
    <r>
      <rPr>
        <b/>
        <sz val="8"/>
        <rFont val="Calibri"/>
        <family val="2"/>
        <charset val="1"/>
      </rPr>
      <t>(day-equivalents)</t>
    </r>
  </si>
  <si>
    <r>
      <rPr>
        <b/>
        <sz val="11"/>
        <rFont val="Calibri"/>
        <family val="2"/>
        <charset val="1"/>
      </rPr>
      <t xml:space="preserve">WP6
</t>
    </r>
    <r>
      <rPr>
        <b/>
        <sz val="8"/>
        <rFont val="Calibri"/>
        <family val="2"/>
        <charset val="1"/>
      </rPr>
      <t>(day-equivalents)</t>
    </r>
  </si>
  <si>
    <r>
      <rPr>
        <b/>
        <sz val="11"/>
        <rFont val="Calibri"/>
        <family val="2"/>
        <charset val="1"/>
      </rPr>
      <t xml:space="preserve">WP7
</t>
    </r>
    <r>
      <rPr>
        <b/>
        <sz val="8"/>
        <rFont val="Calibri"/>
        <family val="2"/>
        <charset val="1"/>
      </rPr>
      <t>(day-equivalents)</t>
    </r>
  </si>
  <si>
    <r>
      <rPr>
        <b/>
        <sz val="11"/>
        <rFont val="Calibri"/>
        <family val="2"/>
        <charset val="1"/>
      </rPr>
      <t xml:space="preserve">WP8
</t>
    </r>
    <r>
      <rPr>
        <b/>
        <sz val="8"/>
        <rFont val="Calibri"/>
        <family val="2"/>
        <charset val="1"/>
      </rPr>
      <t>(day-equivalents)</t>
    </r>
  </si>
  <si>
    <r>
      <rPr>
        <b/>
        <sz val="11"/>
        <rFont val="Calibri"/>
        <family val="2"/>
        <charset val="1"/>
      </rPr>
      <t xml:space="preserve">WP9
</t>
    </r>
    <r>
      <rPr>
        <b/>
        <sz val="8"/>
        <rFont val="Calibri"/>
        <family val="2"/>
        <charset val="1"/>
      </rPr>
      <t>(day-equivalents)</t>
    </r>
  </si>
  <si>
    <r>
      <rPr>
        <b/>
        <sz val="11"/>
        <rFont val="Calibri"/>
        <family val="2"/>
        <charset val="1"/>
      </rPr>
      <t xml:space="preserve">WP10
</t>
    </r>
    <r>
      <rPr>
        <b/>
        <sz val="8"/>
        <rFont val="Calibri"/>
        <family val="2"/>
        <charset val="1"/>
      </rPr>
      <t>(day-equivalents)</t>
    </r>
  </si>
  <si>
    <r>
      <rPr>
        <b/>
        <sz val="11"/>
        <rFont val="Calibri"/>
        <family val="2"/>
        <charset val="1"/>
      </rPr>
      <t xml:space="preserve">WP11
</t>
    </r>
    <r>
      <rPr>
        <b/>
        <sz val="8"/>
        <rFont val="Calibri"/>
        <family val="2"/>
        <charset val="1"/>
      </rPr>
      <t>(day-equivalents)</t>
    </r>
  </si>
  <si>
    <r>
      <rPr>
        <b/>
        <sz val="11"/>
        <rFont val="Calibri"/>
        <family val="2"/>
        <charset val="1"/>
      </rPr>
      <t xml:space="preserve">WP12
</t>
    </r>
    <r>
      <rPr>
        <b/>
        <sz val="8"/>
        <rFont val="Calibri"/>
        <family val="2"/>
        <charset val="1"/>
      </rPr>
      <t>(day-equivalents)</t>
    </r>
  </si>
  <si>
    <r>
      <rPr>
        <b/>
        <sz val="11"/>
        <rFont val="Calibri"/>
        <family val="2"/>
        <charset val="1"/>
      </rPr>
      <t xml:space="preserve">WP13
</t>
    </r>
    <r>
      <rPr>
        <b/>
        <sz val="8"/>
        <rFont val="Calibri"/>
        <family val="2"/>
        <charset val="1"/>
      </rPr>
      <t>(day-equivalents)</t>
    </r>
  </si>
  <si>
    <r>
      <rPr>
        <b/>
        <sz val="11"/>
        <rFont val="Calibri"/>
        <family val="2"/>
        <charset val="1"/>
      </rPr>
      <t xml:space="preserve">WP14
</t>
    </r>
    <r>
      <rPr>
        <b/>
        <sz val="8"/>
        <rFont val="Calibri"/>
        <family val="2"/>
        <charset val="1"/>
      </rPr>
      <t>(day-equivalents)</t>
    </r>
  </si>
  <si>
    <r>
      <rPr>
        <b/>
        <sz val="11"/>
        <rFont val="Calibri"/>
        <family val="2"/>
        <charset val="1"/>
      </rPr>
      <t xml:space="preserve">WP15
</t>
    </r>
    <r>
      <rPr>
        <b/>
        <sz val="8"/>
        <rFont val="Calibri"/>
        <family val="2"/>
        <charset val="1"/>
      </rPr>
      <t>(day-equivalents)</t>
    </r>
  </si>
  <si>
    <r>
      <rPr>
        <b/>
        <sz val="11"/>
        <rFont val="Calibri"/>
        <family val="2"/>
        <charset val="1"/>
      </rPr>
      <t xml:space="preserve">TOTAL
</t>
    </r>
    <r>
      <rPr>
        <b/>
        <sz val="8"/>
        <rFont val="Calibri"/>
        <family val="2"/>
        <charset val="1"/>
      </rPr>
      <t>(day-equivalents)</t>
    </r>
  </si>
  <si>
    <r>
      <rPr>
        <b/>
        <sz val="14"/>
        <rFont val="Calibri"/>
        <family val="2"/>
        <charset val="1"/>
      </rPr>
      <t xml:space="preserve">Personnel costs </t>
    </r>
    <r>
      <rPr>
        <b/>
        <u/>
        <sz val="14"/>
        <rFont val="Calibri"/>
        <family val="2"/>
        <charset val="1"/>
      </rPr>
      <t>reported to EU</t>
    </r>
  </si>
  <si>
    <r>
      <rPr>
        <b/>
        <sz val="11"/>
        <rFont val="Calibri"/>
        <family val="2"/>
        <charset val="1"/>
      </rPr>
      <t xml:space="preserve">Period
</t>
    </r>
    <r>
      <rPr>
        <b/>
        <i/>
        <sz val="11"/>
        <rFont val="Calibri"/>
        <family val="2"/>
        <charset val="1"/>
      </rPr>
      <t>from             to</t>
    </r>
  </si>
  <si>
    <r>
      <rPr>
        <b/>
        <sz val="11"/>
        <rFont val="Calibri"/>
        <family val="2"/>
        <charset val="1"/>
      </rPr>
      <t xml:space="preserve">Personnel costs 
</t>
    </r>
    <r>
      <rPr>
        <b/>
        <u/>
        <sz val="11"/>
        <rFont val="Calibri"/>
        <family val="2"/>
        <charset val="1"/>
      </rPr>
      <t>to be reported to EU</t>
    </r>
  </si>
  <si>
    <r>
      <rPr>
        <u/>
        <sz val="11"/>
        <rFont val="Calibri"/>
        <family val="2"/>
      </rPr>
      <t xml:space="preserve">Kappungsgrenzen bei Berechnungsmethode pro Berichtsperiode: </t>
    </r>
    <r>
      <rPr>
        <sz val="11"/>
        <rFont val="Calibri"/>
        <family val="2"/>
      </rPr>
      <t xml:space="preserve">
Die Anzahl der Tagesäquivalente (Ist-Arbeitszeit) darf die maximum declarable day-equivalents (Soll-Arbeitszeit) pro Berichtsperiode nicht überschreiten. 
Es dürfen nicht mehr Kosten abgerechnet werden als an der Einrichtung in der Berichtsperiode für die jeweilige Person entstanden sind (vgl. AGA V2.0 S. 53). 
Es muss das Horizontal Ceiling eingehalten werden, das besagt, dass pro Kalenderjahr über alle EU und Euratom Grants nicht mehr als 215 Tagesäquivalente (bzw. bei Teilzeit pro rata die Soll-Arbeitszeit über alle Projekte und Verträge) abgerechnet werden dürfen (vgl. AGA V2.0 S.53 Gelber Kasten). 
Auf Basis von Antworten des Research Enquiry Service (Legal and Financial Helpdesk) interpretieren wir das AGA so, dass das Horizontal Ceiling nur in Fällen gilt, in denen eine Person im gegebenen Kalenderjahr in mehreren actual cost EU Grants beschäftigt ist. Laut einer Antwort derselben Stelle vom 29.05.2024 bezieht sich die Aussage, dass Doppelfinanzierung zwischen EU und Euratom Grants vermieden werden soll konkret auf EU Programme, die direkt (wie Horizon Europe) oder indirekt (wie Erasmus+) gemanaged werden, nicht jedoch auf EU Programme mit shared management (wie ESF+). Zur Definition von EU Grant vgl. AGA V2.0 S. 30. Die Antworten des RES können hier nachgelesen werden: https://www.eubuero.de/de/nks-ruf-res-2415.html (Frage 5.20 und 5.21) und https://www.ffg.at/europa/heu/recht-finanzen/fragen/faq#horizontal-ceiling-taetigkeit (Horizontale Obergrenze in Lump Sum-Projekten).</t>
    </r>
  </si>
  <si>
    <r>
      <rPr>
        <u/>
        <sz val="11"/>
        <rFont val="Calibri"/>
        <family val="2"/>
      </rPr>
      <t xml:space="preserve">Capping limits for calculation method per reporting period: </t>
    </r>
    <r>
      <rPr>
        <sz val="11"/>
        <rFont val="Calibri"/>
        <family val="2"/>
      </rPr>
      <t xml:space="preserve">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actual cost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 and https://www.ffg.at/europa/heu/recht-finanzen/fragen/faq#horizontal-ceiling-taetigkeit (Horizontale Obergrenze in Lump Sum-Projekten).</t>
    </r>
  </si>
  <si>
    <r>
      <t xml:space="preserve">In </t>
    </r>
    <r>
      <rPr>
        <b/>
        <sz val="11"/>
        <color theme="4" tint="-0.249977111117893"/>
        <rFont val="Calibri"/>
        <family val="2"/>
      </rPr>
      <t>area 6</t>
    </r>
    <r>
      <rPr>
        <sz val="11"/>
        <rFont val="Calibri"/>
        <family val="2"/>
      </rPr>
      <t xml:space="preserve">, you manually transfer (=insert values) the calculated data from </t>
    </r>
    <r>
      <rPr>
        <b/>
        <sz val="11"/>
        <color theme="4" tint="-0.249977111117893"/>
        <rFont val="Calibri"/>
        <family val="2"/>
      </rPr>
      <t>area 5</t>
    </r>
    <r>
      <rPr>
        <sz val="11"/>
        <rFont val="Calibri"/>
        <family val="2"/>
      </rPr>
      <t xml:space="preserve">,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t>
    </r>
    <r>
      <rPr>
        <b/>
        <sz val="11"/>
        <color theme="4" tint="-0.249977111117893"/>
        <rFont val="Calibri"/>
        <family val="2"/>
      </rPr>
      <t>area 6</t>
    </r>
    <r>
      <rPr>
        <sz val="11"/>
        <rFont val="Calibri"/>
        <family val="2"/>
      </rPr>
      <t xml:space="preserve">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t>
    </r>
    <r>
      <rPr>
        <b/>
        <sz val="11"/>
        <color theme="4" tint="-0.249977111117893"/>
        <rFont val="Calibri"/>
        <family val="2"/>
      </rPr>
      <t>area 5</t>
    </r>
    <r>
      <rPr>
        <sz val="11"/>
        <rFont val="Calibri"/>
        <family val="2"/>
      </rPr>
      <t xml:space="preserve"> based on the data specified in </t>
    </r>
    <r>
      <rPr>
        <b/>
        <sz val="11"/>
        <color theme="4" tint="-0.249977111117893"/>
        <rFont val="Calibri"/>
        <family val="2"/>
      </rPr>
      <t>area 6</t>
    </r>
    <r>
      <rPr>
        <sz val="11"/>
        <rFont val="Calibri"/>
        <family val="2"/>
      </rPr>
      <t xml:space="preserve"> for the original payroll run for the period. You can enter this adjustment in the F&amp;T portal with the next report and transfer it to </t>
    </r>
    <r>
      <rPr>
        <b/>
        <sz val="11"/>
        <color theme="4" tint="-0.249977111117893"/>
        <rFont val="Calibri"/>
        <family val="2"/>
      </rPr>
      <t>area 6</t>
    </r>
    <r>
      <rPr>
        <sz val="11"/>
        <rFont val="Calibri"/>
        <family val="2"/>
      </rPr>
      <t xml:space="preserve">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financial reporting form in the EU R&amp;T Portal."</t>
    </r>
  </si>
  <si>
    <r>
      <t xml:space="preserve">For quick monitoring when scrolling through the individual personnel sheets, </t>
    </r>
    <r>
      <rPr>
        <b/>
        <sz val="11"/>
        <color theme="4" tint="-0.249977111117893"/>
        <rFont val="Calibri"/>
        <family val="2"/>
      </rPr>
      <t xml:space="preserve">area 7 </t>
    </r>
    <r>
      <rPr>
        <sz val="11"/>
        <rFont val="Calibri"/>
        <family val="2"/>
      </rPr>
      <t>shows the total costs for the person (K4), the total costs in the project (K5), the eligible costs (K7) and the difference (K9). 
If "yes" was selected in field D11, K9 calculates the difference between the actual costs in the EU grant and the eligible costs in the project (K5-K7).
If "no" was selected in field D11, K9 calculates the difference between the total costs for the person in the project term and the eligible costs in the project (K4-K7).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</si>
</sst>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 _€_-;_-@_-"/>
    <numFmt numFmtId="165" formatCode="0\ %"/>
    <numFmt numFmtId="166" formatCode="_-* #,##0.00&quot; €&quot;_-;\-* #,##0.00&quot; €&quot;_-;_-* \-??&quot; €&quot;_-;_-@_-"/>
    <numFmt numFmtId="167" formatCode="mm/yy"/>
    <numFmt numFmtId="168" formatCode="mmm/yy"/>
    <numFmt numFmtId="169" formatCode="0.0"/>
    <numFmt numFmtId="170" formatCode="#,##0.00&quot; €&quot;"/>
    <numFmt numFmtId="171" formatCode="0.00\ %"/>
    <numFmt numFmtId="172" formatCode="0.000"/>
    <numFmt numFmtId="173" formatCode="yyyy"/>
    <numFmt numFmtId="174" formatCode="yyyymm"/>
    <numFmt numFmtId="175" formatCode="mmm\ yyyy"/>
    <numFmt numFmtId="176" formatCode="#,##0.00\ &quot;€&quot;"/>
  </numFmts>
  <fonts count="64" x14ac:knownFonts="1">
    <font>
      <sz val="12"/>
      <color theme="1"/>
      <name val="Arial"/>
      <charset val="1"/>
    </font>
    <font>
      <sz val="11"/>
      <color theme="1"/>
      <name val="Calibri"/>
      <family val="2"/>
      <scheme val="minor"/>
    </font>
    <font>
      <sz val="12"/>
      <color theme="0"/>
      <name val="Arial"/>
      <family val="2"/>
    </font>
    <font>
      <sz val="11"/>
      <color rgb="FF3F3F76"/>
      <name val="Calibri"/>
      <family val="2"/>
    </font>
    <font>
      <sz val="11"/>
      <color theme="1"/>
      <name val="Calibri"/>
      <family val="2"/>
    </font>
    <font>
      <b/>
      <sz val="11"/>
      <color theme="1"/>
      <name val="Calibri"/>
      <family val="2"/>
    </font>
    <font>
      <b/>
      <sz val="14"/>
      <color theme="0"/>
      <name val="Calibri"/>
      <family val="2"/>
    </font>
    <font>
      <sz val="11"/>
      <color rgb="FFFF0000"/>
      <name val="Calibri"/>
      <family val="2"/>
    </font>
    <font>
      <b/>
      <u/>
      <sz val="14"/>
      <color theme="0"/>
      <name val="Calibri"/>
      <family val="2"/>
    </font>
    <font>
      <sz val="11"/>
      <name val="Calibri"/>
      <family val="2"/>
    </font>
    <font>
      <sz val="12"/>
      <name val="Arial"/>
      <family val="2"/>
    </font>
    <font>
      <b/>
      <sz val="14"/>
      <color rgb="FFFFFFFF"/>
      <name val="Calibri"/>
      <family val="2"/>
    </font>
    <font>
      <b/>
      <u/>
      <sz val="14"/>
      <color rgb="FFFFFFFF"/>
      <name val="Calibri"/>
      <family val="2"/>
    </font>
    <font>
      <b/>
      <sz val="11"/>
      <name val="Calibri"/>
      <family val="2"/>
    </font>
    <font>
      <b/>
      <sz val="14"/>
      <color theme="1"/>
      <name val="Calibri"/>
      <family val="2"/>
    </font>
    <font>
      <sz val="11"/>
      <color theme="0"/>
      <name val="Calibri"/>
      <family val="2"/>
    </font>
    <font>
      <b/>
      <sz val="12"/>
      <color theme="1"/>
      <name val="Arial"/>
      <family val="2"/>
    </font>
    <font>
      <b/>
      <sz val="12"/>
      <name val="Arial"/>
      <family val="2"/>
    </font>
    <font>
      <b/>
      <sz val="8"/>
      <color theme="1"/>
      <name val="Calibri"/>
      <family val="2"/>
    </font>
    <font>
      <b/>
      <sz val="9"/>
      <color theme="1"/>
      <name val="Calibri"/>
      <family val="2"/>
    </font>
    <font>
      <b/>
      <sz val="11"/>
      <color theme="4" tint="-0.249977111117893"/>
      <name val="Calibri"/>
      <family val="2"/>
    </font>
    <font>
      <sz val="11"/>
      <color theme="4" tint="-0.249977111117893"/>
      <name val="Calibri"/>
      <family val="2"/>
    </font>
    <font>
      <b/>
      <sz val="11"/>
      <color rgb="FF305496"/>
      <name val="Calibri"/>
      <family val="2"/>
    </font>
    <font>
      <b/>
      <sz val="11"/>
      <color theme="8" tint="-0.499984740745262"/>
      <name val="Calibri"/>
      <family val="2"/>
    </font>
    <font>
      <sz val="12"/>
      <color theme="1"/>
      <name val="Arial"/>
      <family val="2"/>
    </font>
    <font>
      <sz val="11"/>
      <name val="Calibri"/>
      <family val="2"/>
    </font>
    <font>
      <sz val="8"/>
      <name val="Arial"/>
      <family val="2"/>
    </font>
    <font>
      <u/>
      <sz val="11"/>
      <name val="Calibri"/>
      <family val="2"/>
    </font>
    <font>
      <b/>
      <sz val="11"/>
      <name val="Calibri"/>
      <family val="2"/>
    </font>
    <font>
      <b/>
      <sz val="11"/>
      <color theme="1"/>
      <name val="Calibri"/>
      <family val="2"/>
      <scheme val="minor"/>
    </font>
    <font>
      <sz val="11"/>
      <color theme="1"/>
      <name val="Calibri"/>
      <family val="2"/>
    </font>
    <font>
      <sz val="12"/>
      <color theme="1"/>
      <name val="Arial"/>
      <family val="2"/>
      <charset val="1"/>
    </font>
    <font>
      <sz val="11"/>
      <color theme="1"/>
      <name val="Calibri"/>
      <family val="2"/>
      <charset val="1"/>
    </font>
    <font>
      <b/>
      <sz val="11"/>
      <color theme="1"/>
      <name val="Calibri"/>
      <family val="2"/>
      <charset val="1"/>
    </font>
    <font>
      <b/>
      <sz val="11"/>
      <name val="Calibri"/>
      <family val="2"/>
      <charset val="1"/>
    </font>
    <font>
      <sz val="11"/>
      <color rgb="FF3F3F76"/>
      <name val="Calibri"/>
      <family val="2"/>
      <charset val="1"/>
    </font>
    <font>
      <b/>
      <sz val="24"/>
      <color theme="4" tint="-0.249977111117893"/>
      <name val="Calibri"/>
      <family val="2"/>
      <charset val="1"/>
    </font>
    <font>
      <b/>
      <sz val="26"/>
      <color theme="4" tint="-0.249977111117893"/>
      <name val="Calibri"/>
      <family val="2"/>
      <charset val="1"/>
    </font>
    <font>
      <sz val="11"/>
      <name val="Calibri"/>
      <family val="2"/>
      <charset val="1"/>
    </font>
    <font>
      <b/>
      <sz val="10.5"/>
      <color theme="1"/>
      <name val="Calibri"/>
      <family val="2"/>
      <charset val="1"/>
    </font>
    <font>
      <b/>
      <sz val="14"/>
      <name val="Calibri"/>
      <family val="2"/>
      <charset val="1"/>
    </font>
    <font>
      <b/>
      <sz val="12"/>
      <name val="Calibri"/>
      <family val="2"/>
      <charset val="1"/>
    </font>
    <font>
      <b/>
      <sz val="14"/>
      <color theme="1"/>
      <name val="Calibri"/>
      <family val="2"/>
      <charset val="1"/>
    </font>
    <font>
      <sz val="14"/>
      <name val="Calibri"/>
      <family val="2"/>
      <charset val="1"/>
    </font>
    <font>
      <b/>
      <sz val="11"/>
      <color rgb="FFFF0000"/>
      <name val="Calibri"/>
      <family val="2"/>
      <charset val="1"/>
    </font>
    <font>
      <sz val="11"/>
      <color theme="0"/>
      <name val="Calibri"/>
      <family val="2"/>
      <charset val="1"/>
    </font>
    <font>
      <sz val="11"/>
      <color rgb="FF00B050"/>
      <name val="Calibri"/>
      <family val="2"/>
      <charset val="1"/>
    </font>
    <font>
      <i/>
      <sz val="11"/>
      <color rgb="FF00B0F0"/>
      <name val="Calibri"/>
      <family val="2"/>
      <charset val="1"/>
    </font>
    <font>
      <i/>
      <sz val="11"/>
      <name val="Calibri"/>
      <family val="2"/>
      <charset val="1"/>
    </font>
    <font>
      <i/>
      <sz val="11"/>
      <color theme="0"/>
      <name val="Calibri"/>
      <family val="2"/>
      <charset val="1"/>
    </font>
    <font>
      <b/>
      <i/>
      <sz val="11"/>
      <name val="Calibri"/>
      <family val="2"/>
      <charset val="1"/>
    </font>
    <font>
      <b/>
      <i/>
      <sz val="11"/>
      <color theme="0"/>
      <name val="Calibri"/>
      <family val="2"/>
      <charset val="1"/>
    </font>
    <font>
      <i/>
      <sz val="11"/>
      <color rgb="FFFF0000"/>
      <name val="Calibri"/>
      <family val="2"/>
      <charset val="1"/>
    </font>
    <font>
      <sz val="11"/>
      <color rgb="FFFF66CC"/>
      <name val="Calibri"/>
      <family val="2"/>
      <charset val="1"/>
    </font>
    <font>
      <i/>
      <sz val="11"/>
      <color rgb="FFFF00FF"/>
      <name val="Calibri"/>
      <family val="2"/>
      <charset val="1"/>
    </font>
    <font>
      <sz val="11"/>
      <color rgb="FFFF0000"/>
      <name val="Calibri"/>
      <family val="2"/>
      <charset val="1"/>
    </font>
    <font>
      <b/>
      <i/>
      <sz val="11"/>
      <color theme="1"/>
      <name val="Calibri"/>
      <family val="2"/>
      <charset val="1"/>
    </font>
    <font>
      <b/>
      <sz val="8"/>
      <name val="Calibri"/>
      <family val="2"/>
      <charset val="1"/>
    </font>
    <font>
      <b/>
      <u/>
      <sz val="14"/>
      <name val="Calibri"/>
      <family val="2"/>
      <charset val="1"/>
    </font>
    <font>
      <b/>
      <u/>
      <sz val="11"/>
      <name val="Calibri"/>
      <family val="2"/>
      <charset val="1"/>
    </font>
    <font>
      <b/>
      <sz val="14"/>
      <name val="Calibri"/>
      <family val="2"/>
      <scheme val="minor"/>
    </font>
    <font>
      <sz val="9"/>
      <color theme="1"/>
      <name val="Calibri"/>
      <family val="2"/>
      <scheme val="minor"/>
    </font>
    <font>
      <b/>
      <i/>
      <sz val="14"/>
      <name val="Calibri"/>
      <family val="2"/>
      <scheme val="minor"/>
    </font>
    <font>
      <b/>
      <sz val="9"/>
      <color rgb="FFC00000"/>
      <name val="Calibri"/>
      <family val="2"/>
      <scheme val="minor"/>
    </font>
  </fonts>
  <fills count="24">
    <fill>
      <patternFill patternType="none"/>
    </fill>
    <fill>
      <patternFill patternType="gray125"/>
    </fill>
    <fill>
      <patternFill patternType="solid">
        <fgColor theme="9"/>
        <bgColor rgb="FF548235"/>
      </patternFill>
    </fill>
    <fill>
      <patternFill patternType="solid">
        <fgColor rgb="FFFFCC99"/>
        <bgColor rgb="FFD9D9D9"/>
      </patternFill>
    </fill>
    <fill>
      <patternFill patternType="solid">
        <fgColor rgb="FF5B9BD5"/>
        <bgColor rgb="FF7F7F7F"/>
      </patternFill>
    </fill>
    <fill>
      <patternFill patternType="solid">
        <fgColor rgb="FFD9E1F2"/>
        <bgColor rgb="FFDAE3F3"/>
      </patternFill>
    </fill>
    <fill>
      <patternFill patternType="solid">
        <fgColor rgb="FFC6E0B4"/>
        <bgColor rgb="FFC5E0B4"/>
      </patternFill>
    </fill>
    <fill>
      <patternFill patternType="solid">
        <fgColor rgb="FFE2EFDA"/>
        <bgColor rgb="FFE2F0D9"/>
      </patternFill>
    </fill>
    <fill>
      <patternFill patternType="solid">
        <fgColor rgb="FFFFFFCC"/>
        <bgColor rgb="FFFFFFFF"/>
      </patternFill>
    </fill>
    <fill>
      <patternFill patternType="solid">
        <fgColor theme="0" tint="-0.14999847407452621"/>
        <bgColor rgb="FFD9E1F2"/>
      </patternFill>
    </fill>
    <fill>
      <patternFill patternType="solid">
        <fgColor theme="0"/>
        <bgColor rgb="FFF2F2F2"/>
      </patternFill>
    </fill>
    <fill>
      <patternFill patternType="solid">
        <fgColor theme="9" tint="0.79989013336588644"/>
        <bgColor rgb="FFE2EFDA"/>
      </patternFill>
    </fill>
    <fill>
      <patternFill patternType="solid">
        <fgColor theme="9" tint="0.59987182226020086"/>
        <bgColor rgb="FFC6E0B4"/>
      </patternFill>
    </fill>
    <fill>
      <patternFill patternType="solid">
        <fgColor theme="9" tint="0.39988402966399123"/>
        <bgColor rgb="FFC5E0B4"/>
      </patternFill>
    </fill>
    <fill>
      <patternFill patternType="solid">
        <fgColor rgb="FF548235"/>
        <bgColor rgb="FF7F7F7F"/>
      </patternFill>
    </fill>
    <fill>
      <patternFill patternType="solid">
        <fgColor theme="0" tint="-4.9989318521683403E-2"/>
        <bgColor rgb="FFE2EFDA"/>
      </patternFill>
    </fill>
    <fill>
      <patternFill patternType="solid">
        <fgColor theme="4" tint="0.79989013336588644"/>
        <bgColor rgb="FFD9E1F2"/>
      </patternFill>
    </fill>
    <fill>
      <patternFill patternType="solid">
        <fgColor rgb="FFFFFFCC"/>
        <bgColor indexed="64"/>
      </patternFill>
    </fill>
    <fill>
      <patternFill patternType="solid">
        <fgColor rgb="FFFFCC99"/>
        <bgColor rgb="FFFFC7CE"/>
      </patternFill>
    </fill>
    <fill>
      <patternFill patternType="solid">
        <fgColor theme="4" tint="0.79979857783745845"/>
        <bgColor rgb="FFD9E1F2"/>
      </patternFill>
    </fill>
    <fill>
      <patternFill patternType="solid">
        <fgColor theme="9" tint="0.79979857783745845"/>
        <bgColor rgb="FFE2EFDA"/>
      </patternFill>
    </fill>
    <fill>
      <patternFill patternType="solid">
        <fgColor theme="9" tint="0.59968871120334488"/>
        <bgColor rgb="FFC6E0B4"/>
      </patternFill>
    </fill>
    <fill>
      <patternFill patternType="solid">
        <fgColor theme="9" tint="0.39967040009765925"/>
        <bgColor rgb="FFC5E0B4"/>
      </patternFill>
    </fill>
    <fill>
      <patternFill patternType="solid">
        <fgColor theme="0" tint="-0.14999847407452621"/>
        <bgColor theme="0" tint="-4.9989318521683403E-2"/>
      </patternFill>
    </fill>
  </fills>
  <borders count="44">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rgb="FF7F7F7F"/>
      </left>
      <right style="thin">
        <color auto="1"/>
      </right>
      <top/>
      <bottom style="thin">
        <color rgb="FF7F7F7F"/>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s>
  <cellStyleXfs count="17">
    <xf numFmtId="0" fontId="0" fillId="0" borderId="0"/>
    <xf numFmtId="164" fontId="24" fillId="0" borderId="0" applyBorder="0" applyProtection="0"/>
    <xf numFmtId="166" fontId="24" fillId="0" borderId="0" applyBorder="0" applyProtection="0"/>
    <xf numFmtId="165" fontId="24" fillId="0" borderId="0" applyBorder="0" applyProtection="0"/>
    <xf numFmtId="0" fontId="2" fillId="2" borderId="0" applyBorder="0" applyProtection="0"/>
    <xf numFmtId="0" fontId="3" fillId="3" borderId="1" applyProtection="0"/>
    <xf numFmtId="164" fontId="24" fillId="0" borderId="0" applyBorder="0" applyProtection="0"/>
    <xf numFmtId="165" fontId="24" fillId="0" borderId="0" applyBorder="0" applyProtection="0"/>
    <xf numFmtId="0" fontId="24" fillId="0" borderId="0"/>
    <xf numFmtId="0" fontId="24" fillId="0" borderId="0"/>
    <xf numFmtId="0" fontId="4" fillId="0" borderId="0"/>
    <xf numFmtId="0" fontId="4" fillId="0" borderId="0"/>
    <xf numFmtId="0" fontId="4" fillId="0" borderId="0"/>
    <xf numFmtId="166" fontId="24" fillId="0" borderId="0" applyBorder="0" applyProtection="0"/>
    <xf numFmtId="0" fontId="3" fillId="3" borderId="1" applyProtection="0"/>
    <xf numFmtId="0" fontId="35" fillId="18" borderId="1" applyProtection="0"/>
    <xf numFmtId="165" fontId="24" fillId="0" borderId="0" applyBorder="0" applyProtection="0"/>
  </cellStyleXfs>
  <cellXfs count="381">
    <xf numFmtId="0" fontId="0" fillId="0" borderId="0" xfId="0"/>
    <xf numFmtId="49" fontId="5" fillId="0" borderId="0" xfId="0" applyNumberFormat="1" applyFont="1"/>
    <xf numFmtId="0" fontId="4" fillId="0" borderId="0" xfId="0" applyFont="1"/>
    <xf numFmtId="0" fontId="5" fillId="0" borderId="0" xfId="0" applyFont="1"/>
    <xf numFmtId="0" fontId="6" fillId="4" borderId="0" xfId="0" applyFont="1" applyFill="1"/>
    <xf numFmtId="0" fontId="4" fillId="5" borderId="0" xfId="0" applyFont="1" applyFill="1"/>
    <xf numFmtId="0" fontId="4" fillId="5" borderId="0" xfId="0" applyFont="1" applyFill="1" applyAlignment="1">
      <alignment wrapText="1"/>
    </xf>
    <xf numFmtId="0" fontId="7" fillId="0" borderId="0" xfId="0" applyFont="1"/>
    <xf numFmtId="0" fontId="8" fillId="4" borderId="0" xfId="0" applyFont="1" applyFill="1"/>
    <xf numFmtId="0" fontId="9" fillId="5" borderId="0" xfId="0" applyFont="1" applyFill="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xf>
    <xf numFmtId="0" fontId="11" fillId="6" borderId="0" xfId="0" applyFont="1" applyFill="1" applyAlignment="1">
      <alignment horizontal="left"/>
    </xf>
    <xf numFmtId="0" fontId="9" fillId="7" borderId="0" xfId="0" applyFont="1" applyFill="1" applyAlignment="1">
      <alignment horizontal="left" vertical="center" wrapText="1"/>
    </xf>
    <xf numFmtId="0" fontId="12" fillId="6" borderId="0" xfId="0" applyFont="1" applyFill="1" applyAlignment="1">
      <alignment horizontal="left"/>
    </xf>
    <xf numFmtId="0" fontId="9" fillId="7" borderId="0" xfId="0" applyFont="1" applyFill="1" applyAlignment="1">
      <alignment horizontal="left" vertical="top" wrapText="1"/>
    </xf>
    <xf numFmtId="0" fontId="4" fillId="0" borderId="0" xfId="0" applyFont="1" applyProtection="1">
      <protection locked="0"/>
    </xf>
    <xf numFmtId="168" fontId="5" fillId="0" borderId="0" xfId="0" applyNumberFormat="1" applyFont="1" applyAlignment="1" applyProtection="1">
      <alignment horizontal="left"/>
      <protection locked="0"/>
    </xf>
    <xf numFmtId="168" fontId="5" fillId="0" borderId="2" xfId="0" applyNumberFormat="1" applyFont="1" applyBorder="1" applyAlignment="1" applyProtection="1">
      <alignment horizontal="left"/>
      <protection locked="0"/>
    </xf>
    <xf numFmtId="0" fontId="6" fillId="4" borderId="0" xfId="0" applyFont="1" applyFill="1" applyProtection="1">
      <protection locked="0"/>
    </xf>
    <xf numFmtId="0" fontId="4" fillId="5" borderId="0" xfId="0" applyFont="1" applyFill="1" applyAlignment="1" applyProtection="1">
      <alignment wrapText="1"/>
      <protection locked="0"/>
    </xf>
    <xf numFmtId="0" fontId="9" fillId="5" borderId="0" xfId="0" applyFont="1" applyFill="1" applyAlignment="1" applyProtection="1">
      <alignment wrapText="1"/>
      <protection locked="0"/>
    </xf>
    <xf numFmtId="0" fontId="4" fillId="8" borderId="0" xfId="0" applyFont="1" applyFill="1" applyProtection="1">
      <protection locked="0"/>
    </xf>
    <xf numFmtId="0" fontId="4" fillId="9" borderId="0" xfId="0" applyFont="1" applyFill="1" applyProtection="1">
      <protection locked="0"/>
    </xf>
    <xf numFmtId="0" fontId="9" fillId="10" borderId="0" xfId="0" applyFont="1" applyFill="1" applyProtection="1">
      <protection locked="0"/>
    </xf>
    <xf numFmtId="0" fontId="13" fillId="5" borderId="0" xfId="0" applyFont="1" applyFill="1" applyAlignment="1" applyProtection="1">
      <alignment wrapText="1"/>
      <protection locked="0"/>
    </xf>
    <xf numFmtId="0" fontId="4" fillId="0" borderId="0" xfId="0" applyFont="1" applyAlignment="1">
      <alignment horizontal="left" vertical="top"/>
    </xf>
    <xf numFmtId="0" fontId="9" fillId="5" borderId="0" xfId="0" applyFont="1" applyFill="1" applyAlignment="1" applyProtection="1">
      <alignment horizontal="left" wrapText="1"/>
      <protection locked="0"/>
    </xf>
    <xf numFmtId="0" fontId="6" fillId="5" borderId="0" xfId="0" applyFont="1" applyFill="1" applyProtection="1">
      <protection locked="0"/>
    </xf>
    <xf numFmtId="0" fontId="9" fillId="5" borderId="0" xfId="0" applyFont="1" applyFill="1" applyAlignment="1" applyProtection="1">
      <alignment vertical="top" wrapText="1"/>
      <protection locked="0"/>
    </xf>
    <xf numFmtId="0" fontId="9" fillId="5" borderId="0" xfId="0" applyFont="1" applyFill="1" applyAlignment="1" applyProtection="1">
      <alignment horizontal="left" vertical="top" wrapText="1"/>
      <protection locked="0"/>
    </xf>
    <xf numFmtId="0" fontId="4" fillId="0" borderId="0" xfId="0" applyFont="1" applyAlignment="1">
      <alignment vertical="top"/>
    </xf>
    <xf numFmtId="0" fontId="9" fillId="5" borderId="0" xfId="0" applyFont="1" applyFill="1" applyAlignment="1" applyProtection="1">
      <alignment vertical="center" wrapText="1"/>
      <protection locked="0"/>
    </xf>
    <xf numFmtId="0" fontId="9" fillId="5" borderId="0" xfId="0" applyFont="1" applyFill="1" applyAlignment="1" applyProtection="1">
      <alignment horizontal="left" vertical="center" wrapText="1"/>
      <protection locked="0"/>
    </xf>
    <xf numFmtId="0" fontId="5"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166" fontId="0" fillId="0" borderId="0" xfId="2" applyFont="1" applyBorder="1" applyAlignment="1" applyProtection="1">
      <alignment vertical="center"/>
    </xf>
    <xf numFmtId="0" fontId="10" fillId="0" borderId="0" xfId="0" applyFont="1"/>
    <xf numFmtId="0" fontId="14" fillId="5" borderId="6" xfId="0" applyFont="1" applyFill="1" applyBorder="1" applyAlignment="1">
      <alignment vertical="top"/>
    </xf>
    <xf numFmtId="0" fontId="5" fillId="5" borderId="0" xfId="0" applyFont="1" applyFill="1" applyAlignment="1">
      <alignment horizontal="center" vertical="center"/>
    </xf>
    <xf numFmtId="0" fontId="4" fillId="5" borderId="0" xfId="0" applyFont="1" applyFill="1" applyAlignment="1">
      <alignment horizontal="center" vertical="center"/>
    </xf>
    <xf numFmtId="0" fontId="13" fillId="5" borderId="5" xfId="0" applyFont="1" applyFill="1" applyBorder="1" applyAlignment="1">
      <alignment horizontal="center" vertical="center" wrapText="1"/>
    </xf>
    <xf numFmtId="0" fontId="5" fillId="5" borderId="3" xfId="0" applyFont="1" applyFill="1" applyBorder="1" applyAlignment="1">
      <alignment vertical="center"/>
    </xf>
    <xf numFmtId="0" fontId="5" fillId="5" borderId="5" xfId="0" applyFont="1" applyFill="1" applyBorder="1" applyAlignment="1">
      <alignment vertical="center"/>
    </xf>
    <xf numFmtId="2" fontId="13" fillId="9" borderId="2" xfId="0" applyNumberFormat="1" applyFont="1" applyFill="1" applyBorder="1" applyAlignment="1">
      <alignment horizontal="center" vertical="center" wrapText="1"/>
    </xf>
    <xf numFmtId="0" fontId="5" fillId="5" borderId="3" xfId="0" applyFont="1" applyFill="1" applyBorder="1" applyAlignment="1">
      <alignment vertical="center" wrapText="1"/>
    </xf>
    <xf numFmtId="2" fontId="13" fillId="9" borderId="2" xfId="1" applyNumberFormat="1" applyFont="1" applyFill="1" applyBorder="1" applyAlignment="1" applyProtection="1">
      <alignment horizontal="center"/>
    </xf>
    <xf numFmtId="2" fontId="5" fillId="10" borderId="0" xfId="1" applyNumberFormat="1" applyFont="1" applyFill="1" applyBorder="1" applyAlignment="1" applyProtection="1">
      <alignment horizontal="center"/>
    </xf>
    <xf numFmtId="0" fontId="5" fillId="10" borderId="0" xfId="0" applyFont="1" applyFill="1" applyAlignment="1">
      <alignment horizontal="center" vertical="center"/>
    </xf>
    <xf numFmtId="0" fontId="13" fillId="10" borderId="7" xfId="0" applyFont="1" applyFill="1" applyBorder="1" applyAlignment="1">
      <alignment horizontal="center" vertical="center" wrapText="1"/>
    </xf>
    <xf numFmtId="0" fontId="13" fillId="10" borderId="0" xfId="0" applyFont="1" applyFill="1" applyAlignment="1">
      <alignment horizontal="center" vertical="center" wrapText="1"/>
    </xf>
    <xf numFmtId="0" fontId="0" fillId="10" borderId="0" xfId="0" applyFill="1"/>
    <xf numFmtId="0" fontId="10" fillId="10" borderId="0" xfId="0" applyFont="1" applyFill="1"/>
    <xf numFmtId="0" fontId="5" fillId="8" borderId="8" xfId="0" applyFont="1" applyFill="1" applyBorder="1" applyAlignment="1">
      <alignment horizontal="left" vertical="center"/>
    </xf>
    <xf numFmtId="0" fontId="4" fillId="15" borderId="3" xfId="0" applyFont="1" applyFill="1" applyBorder="1"/>
    <xf numFmtId="0" fontId="4" fillId="15" borderId="4" xfId="0" applyFont="1" applyFill="1" applyBorder="1"/>
    <xf numFmtId="0" fontId="4" fillId="15" borderId="5" xfId="0" applyFont="1" applyFill="1" applyBorder="1"/>
    <xf numFmtId="0" fontId="4" fillId="9" borderId="2" xfId="0" applyFont="1" applyFill="1" applyBorder="1" applyAlignment="1">
      <alignment vertical="center"/>
    </xf>
    <xf numFmtId="0" fontId="4" fillId="11" borderId="2" xfId="0" applyFont="1" applyFill="1" applyBorder="1" applyAlignment="1">
      <alignment horizontal="center" vertical="center"/>
    </xf>
    <xf numFmtId="166" fontId="4" fillId="9" borderId="2" xfId="2" applyFont="1" applyFill="1" applyBorder="1" applyProtection="1"/>
    <xf numFmtId="2" fontId="4" fillId="9" borderId="2" xfId="2" applyNumberFormat="1" applyFont="1" applyFill="1" applyBorder="1" applyAlignment="1" applyProtection="1">
      <alignment horizontal="center"/>
    </xf>
    <xf numFmtId="164" fontId="4" fillId="9" borderId="2" xfId="1" applyFont="1" applyFill="1" applyBorder="1" applyProtection="1"/>
    <xf numFmtId="166" fontId="4" fillId="11" borderId="2" xfId="2" applyFont="1" applyFill="1" applyBorder="1" applyAlignment="1" applyProtection="1">
      <alignment horizontal="center" vertical="center"/>
    </xf>
    <xf numFmtId="0" fontId="4" fillId="12" borderId="2" xfId="0" applyFont="1" applyFill="1" applyBorder="1" applyAlignment="1">
      <alignment horizontal="center" vertical="center"/>
    </xf>
    <xf numFmtId="166" fontId="4" fillId="12" borderId="2" xfId="2" applyFont="1" applyFill="1" applyBorder="1" applyAlignment="1" applyProtection="1">
      <alignment horizontal="center" vertical="center"/>
    </xf>
    <xf numFmtId="0" fontId="4" fillId="13" borderId="2" xfId="0" applyFont="1" applyFill="1" applyBorder="1" applyAlignment="1">
      <alignment horizontal="center" vertical="center"/>
    </xf>
    <xf numFmtId="166" fontId="4" fillId="13" borderId="2" xfId="2" applyFont="1" applyFill="1" applyBorder="1" applyAlignment="1" applyProtection="1">
      <alignment horizontal="center" vertical="center"/>
    </xf>
    <xf numFmtId="166" fontId="4" fillId="2" borderId="9" xfId="2" applyFont="1" applyFill="1" applyBorder="1" applyAlignment="1" applyProtection="1">
      <alignment horizontal="center" vertical="center"/>
    </xf>
    <xf numFmtId="0" fontId="15" fillId="14" borderId="9" xfId="0" applyFont="1" applyFill="1" applyBorder="1" applyAlignment="1">
      <alignment horizontal="center" vertical="center"/>
    </xf>
    <xf numFmtId="166" fontId="4" fillId="9" borderId="2" xfId="2" applyFont="1" applyFill="1" applyBorder="1" applyAlignment="1" applyProtection="1">
      <alignment vertical="center"/>
    </xf>
    <xf numFmtId="0" fontId="5" fillId="9" borderId="2" xfId="0" applyFont="1" applyFill="1" applyBorder="1" applyAlignment="1">
      <alignment horizontal="center" vertical="center" wrapText="1"/>
    </xf>
    <xf numFmtId="166" fontId="5" fillId="9" borderId="2" xfId="2" applyFont="1" applyFill="1" applyBorder="1" applyAlignment="1" applyProtection="1">
      <alignment vertical="center"/>
    </xf>
    <xf numFmtId="166" fontId="5" fillId="9" borderId="2" xfId="2" applyFont="1" applyFill="1" applyBorder="1" applyProtection="1"/>
    <xf numFmtId="164" fontId="5" fillId="9" borderId="2" xfId="2" applyNumberFormat="1" applyFont="1" applyFill="1" applyBorder="1" applyProtection="1"/>
    <xf numFmtId="0" fontId="16" fillId="0" borderId="0" xfId="0" applyFont="1"/>
    <xf numFmtId="0" fontId="17" fillId="0" borderId="0" xfId="0" applyFont="1"/>
    <xf numFmtId="0" fontId="4" fillId="15" borderId="4" xfId="0" applyFont="1" applyFill="1" applyBorder="1" applyAlignment="1">
      <alignment vertical="center"/>
    </xf>
    <xf numFmtId="0" fontId="4" fillId="15" borderId="2" xfId="0" applyFont="1" applyFill="1" applyBorder="1"/>
    <xf numFmtId="164" fontId="4" fillId="9" borderId="0" xfId="1" applyFont="1" applyFill="1" applyBorder="1" applyProtection="1"/>
    <xf numFmtId="164" fontId="5" fillId="9" borderId="0" xfId="2" applyNumberFormat="1" applyFont="1" applyFill="1" applyBorder="1" applyProtection="1"/>
    <xf numFmtId="0" fontId="13" fillId="16" borderId="2" xfId="0" applyFont="1" applyFill="1" applyBorder="1" applyAlignment="1">
      <alignment horizontal="center" vertical="center" wrapText="1"/>
    </xf>
    <xf numFmtId="2" fontId="13" fillId="9" borderId="5"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2" fontId="0" fillId="0" borderId="0" xfId="0" applyNumberFormat="1"/>
    <xf numFmtId="2" fontId="13" fillId="9" borderId="10" xfId="1" applyNumberFormat="1" applyFont="1" applyFill="1" applyBorder="1" applyAlignment="1" applyProtection="1">
      <alignment horizontal="center"/>
    </xf>
    <xf numFmtId="2" fontId="0" fillId="0" borderId="0" xfId="1" applyNumberFormat="1" applyFont="1" applyBorder="1" applyProtection="1"/>
    <xf numFmtId="0" fontId="4" fillId="10" borderId="0" xfId="0" applyFont="1" applyFill="1" applyAlignment="1">
      <alignment horizontal="center" vertical="center"/>
    </xf>
    <xf numFmtId="0" fontId="5" fillId="10" borderId="7" xfId="0" applyFont="1" applyFill="1" applyBorder="1" applyAlignment="1">
      <alignment horizontal="center" vertical="center" wrapText="1"/>
    </xf>
    <xf numFmtId="0" fontId="5" fillId="10" borderId="11" xfId="0" applyFont="1" applyFill="1" applyBorder="1" applyAlignment="1">
      <alignment horizontal="center" vertical="center" wrapText="1"/>
    </xf>
    <xf numFmtId="2" fontId="13" fillId="10" borderId="7" xfId="1" applyNumberFormat="1" applyFont="1" applyFill="1" applyBorder="1" applyAlignment="1" applyProtection="1">
      <alignment horizontal="center"/>
    </xf>
    <xf numFmtId="2" fontId="13" fillId="10" borderId="12" xfId="1" applyNumberFormat="1" applyFont="1" applyFill="1" applyBorder="1" applyAlignment="1" applyProtection="1">
      <alignment horizontal="center"/>
    </xf>
    <xf numFmtId="2" fontId="0" fillId="10" borderId="0" xfId="1" applyNumberFormat="1" applyFont="1" applyFill="1" applyBorder="1" applyProtection="1"/>
    <xf numFmtId="0" fontId="4" fillId="5" borderId="4" xfId="0" applyFont="1" applyFill="1" applyBorder="1" applyAlignment="1">
      <alignment horizontal="center"/>
    </xf>
    <xf numFmtId="2" fontId="5" fillId="9" borderId="2" xfId="2" applyNumberFormat="1" applyFont="1" applyFill="1" applyBorder="1" applyAlignment="1" applyProtection="1">
      <alignment horizontal="center"/>
    </xf>
    <xf numFmtId="2" fontId="4" fillId="9" borderId="5" xfId="1" applyNumberFormat="1" applyFont="1" applyFill="1" applyBorder="1" applyAlignment="1" applyProtection="1">
      <alignment horizontal="center"/>
    </xf>
    <xf numFmtId="2" fontId="4" fillId="9" borderId="2" xfId="1" applyNumberFormat="1" applyFont="1" applyFill="1" applyBorder="1" applyAlignment="1" applyProtection="1">
      <alignment horizontal="center"/>
    </xf>
    <xf numFmtId="0" fontId="4" fillId="5" borderId="13" xfId="0" applyFont="1" applyFill="1" applyBorder="1" applyAlignment="1">
      <alignment horizontal="center"/>
    </xf>
    <xf numFmtId="166" fontId="4" fillId="9" borderId="14" xfId="2" applyFont="1" applyFill="1" applyBorder="1" applyProtection="1"/>
    <xf numFmtId="2" fontId="4" fillId="9" borderId="14" xfId="1" applyNumberFormat="1" applyFont="1" applyFill="1" applyBorder="1" applyAlignment="1" applyProtection="1">
      <alignment horizontal="center"/>
    </xf>
    <xf numFmtId="0" fontId="4" fillId="5" borderId="0" xfId="0" applyFont="1" applyFill="1" applyAlignment="1">
      <alignment horizontal="center"/>
    </xf>
    <xf numFmtId="0" fontId="5" fillId="5" borderId="15" xfId="0" applyFont="1" applyFill="1" applyBorder="1" applyAlignment="1">
      <alignment horizontal="center"/>
    </xf>
    <xf numFmtId="166" fontId="5" fillId="9" borderId="16" xfId="2" applyFont="1" applyFill="1" applyBorder="1" applyProtection="1"/>
    <xf numFmtId="2" fontId="5" fillId="9" borderId="10" xfId="2" applyNumberFormat="1" applyFont="1" applyFill="1" applyBorder="1" applyAlignment="1" applyProtection="1">
      <alignment horizontal="center"/>
    </xf>
    <xf numFmtId="2" fontId="5" fillId="9" borderId="16" xfId="1" applyNumberFormat="1" applyFont="1" applyFill="1" applyBorder="1" applyAlignment="1" applyProtection="1">
      <alignment horizontal="center"/>
    </xf>
    <xf numFmtId="166" fontId="4" fillId="9" borderId="17" xfId="2" applyFont="1" applyFill="1" applyBorder="1" applyProtection="1"/>
    <xf numFmtId="2" fontId="5" fillId="9" borderId="17" xfId="2" applyNumberFormat="1" applyFont="1" applyFill="1" applyBorder="1" applyAlignment="1" applyProtection="1">
      <alignment horizontal="center"/>
    </xf>
    <xf numFmtId="2" fontId="4" fillId="9" borderId="17" xfId="1" applyNumberFormat="1" applyFont="1" applyFill="1" applyBorder="1" applyAlignment="1" applyProtection="1">
      <alignment horizontal="center"/>
    </xf>
    <xf numFmtId="2" fontId="9" fillId="9" borderId="14" xfId="1" applyNumberFormat="1" applyFont="1" applyFill="1" applyBorder="1" applyAlignment="1" applyProtection="1">
      <alignment horizontal="center"/>
    </xf>
    <xf numFmtId="0" fontId="3" fillId="8" borderId="19" xfId="14" applyFill="1" applyBorder="1" applyAlignment="1" applyProtection="1">
      <alignment horizontal="center" vertical="center"/>
    </xf>
    <xf numFmtId="0" fontId="0" fillId="0" borderId="0" xfId="0" applyAlignment="1">
      <alignment wrapText="1"/>
    </xf>
    <xf numFmtId="2" fontId="4" fillId="0" borderId="2" xfId="0" applyNumberFormat="1" applyFont="1" applyBorder="1" applyAlignment="1">
      <alignment horizontal="center" vertical="center"/>
    </xf>
    <xf numFmtId="169" fontId="5" fillId="5" borderId="2" xfId="0" applyNumberFormat="1" applyFont="1" applyFill="1" applyBorder="1" applyAlignment="1">
      <alignment horizontal="center" vertical="center" wrapText="1"/>
    </xf>
    <xf numFmtId="174" fontId="9" fillId="9" borderId="3" xfId="10" applyNumberFormat="1" applyFont="1" applyFill="1" applyBorder="1" applyAlignment="1">
      <alignment horizontal="center"/>
    </xf>
    <xf numFmtId="2" fontId="4" fillId="9" borderId="2" xfId="0" applyNumberFormat="1" applyFont="1" applyFill="1" applyBorder="1" applyAlignment="1">
      <alignment horizontal="center" vertical="center"/>
    </xf>
    <xf numFmtId="0" fontId="5" fillId="0" borderId="8" xfId="0" applyFont="1" applyBorder="1" applyAlignment="1">
      <alignment horizontal="left" vertical="center" wrapText="1"/>
    </xf>
    <xf numFmtId="173" fontId="5" fillId="9" borderId="3" xfId="0" applyNumberFormat="1" applyFont="1" applyFill="1" applyBorder="1" applyAlignment="1">
      <alignment horizontal="center"/>
    </xf>
    <xf numFmtId="0" fontId="19" fillId="0" borderId="2" xfId="0" applyFont="1" applyBorder="1" applyAlignment="1">
      <alignment horizontal="left" vertical="center" wrapText="1"/>
    </xf>
    <xf numFmtId="2" fontId="5" fillId="0" borderId="0" xfId="0" applyNumberFormat="1" applyFont="1" applyAlignment="1">
      <alignment horizontal="left" vertical="center" wrapText="1"/>
    </xf>
    <xf numFmtId="0" fontId="5" fillId="0" borderId="0" xfId="0" applyFont="1" applyAlignment="1">
      <alignment horizontal="left" vertical="center" wrapText="1"/>
    </xf>
    <xf numFmtId="0" fontId="20" fillId="5" borderId="0" xfId="0" applyFont="1" applyFill="1" applyAlignment="1" applyProtection="1">
      <alignment horizontal="left" vertical="top" wrapText="1"/>
      <protection locked="0"/>
    </xf>
    <xf numFmtId="0" fontId="0" fillId="0" borderId="0" xfId="0" applyAlignment="1">
      <alignment vertical="top"/>
    </xf>
    <xf numFmtId="0" fontId="6" fillId="4" borderId="0" xfId="0" applyFont="1" applyFill="1" applyAlignment="1" applyProtection="1">
      <alignment vertical="top"/>
      <protection locked="0"/>
    </xf>
    <xf numFmtId="0" fontId="4" fillId="5" borderId="0" xfId="0" applyFont="1" applyFill="1" applyAlignment="1" applyProtection="1">
      <alignment vertical="top" wrapText="1"/>
      <protection locked="0"/>
    </xf>
    <xf numFmtId="0" fontId="4" fillId="8" borderId="0" xfId="0" applyFont="1" applyFill="1" applyAlignment="1" applyProtection="1">
      <alignment vertical="top"/>
      <protection locked="0"/>
    </xf>
    <xf numFmtId="0" fontId="4" fillId="9" borderId="0" xfId="0" applyFont="1" applyFill="1" applyAlignment="1" applyProtection="1">
      <alignment vertical="top"/>
      <protection locked="0"/>
    </xf>
    <xf numFmtId="0" fontId="9" fillId="10" borderId="0" xfId="0" applyFont="1" applyFill="1" applyAlignment="1" applyProtection="1">
      <alignment vertical="top"/>
      <protection locked="0"/>
    </xf>
    <xf numFmtId="0" fontId="25" fillId="5" borderId="0" xfId="0" applyFont="1" applyFill="1" applyAlignment="1" applyProtection="1">
      <alignment vertical="top" wrapText="1"/>
      <protection locked="0"/>
    </xf>
    <xf numFmtId="0" fontId="13" fillId="5" borderId="0" xfId="0" applyFont="1" applyFill="1" applyAlignment="1" applyProtection="1">
      <alignment vertical="top" wrapText="1"/>
      <protection locked="0"/>
    </xf>
    <xf numFmtId="0" fontId="6" fillId="5" borderId="0" xfId="0" applyFont="1" applyFill="1" applyAlignment="1" applyProtection="1">
      <alignment vertical="top"/>
      <protection locked="0"/>
    </xf>
    <xf numFmtId="0" fontId="6" fillId="4" borderId="0" xfId="0" applyFont="1" applyFill="1" applyAlignment="1" applyProtection="1">
      <alignment horizontal="left" vertical="top"/>
      <protection locked="0"/>
    </xf>
    <xf numFmtId="0" fontId="25" fillId="5" borderId="0" xfId="0" applyFont="1" applyFill="1" applyAlignment="1" applyProtection="1">
      <alignment horizontal="left" vertical="top" wrapText="1"/>
      <protection locked="0"/>
    </xf>
    <xf numFmtId="167" fontId="28" fillId="0" borderId="0" xfId="0" applyNumberFormat="1" applyFont="1" applyAlignment="1">
      <alignment horizontal="left"/>
    </xf>
    <xf numFmtId="168" fontId="28" fillId="0" borderId="0" xfId="0" applyNumberFormat="1" applyFont="1" applyAlignment="1" applyProtection="1">
      <alignment horizontal="left"/>
      <protection locked="0"/>
    </xf>
    <xf numFmtId="175" fontId="29" fillId="0" borderId="0" xfId="0" quotePrefix="1" applyNumberFormat="1" applyFont="1" applyAlignment="1">
      <alignment horizontal="left"/>
    </xf>
    <xf numFmtId="0" fontId="30" fillId="5" borderId="0" xfId="0" applyFont="1" applyFill="1" applyAlignment="1">
      <alignment wrapText="1"/>
    </xf>
    <xf numFmtId="0" fontId="25" fillId="7" borderId="0" xfId="0" applyFont="1" applyFill="1" applyAlignment="1">
      <alignment horizontal="left" wrapText="1"/>
    </xf>
    <xf numFmtId="0" fontId="5" fillId="5" borderId="2" xfId="0" applyFont="1" applyFill="1" applyBorder="1" applyAlignment="1">
      <alignment horizontal="center" vertical="center" wrapText="1"/>
    </xf>
    <xf numFmtId="168" fontId="5" fillId="17" borderId="2" xfId="0" applyNumberFormat="1" applyFont="1" applyFill="1" applyBorder="1" applyAlignment="1" applyProtection="1">
      <alignment horizontal="left"/>
      <protection locked="0"/>
    </xf>
    <xf numFmtId="0" fontId="32" fillId="0" borderId="0" xfId="0" applyFont="1"/>
    <xf numFmtId="0" fontId="33" fillId="5" borderId="9" xfId="0" applyFont="1" applyFill="1" applyBorder="1" applyAlignment="1">
      <alignment vertical="center"/>
    </xf>
    <xf numFmtId="0" fontId="32" fillId="8" borderId="3" xfId="0" applyFont="1" applyFill="1" applyBorder="1" applyAlignment="1">
      <alignment horizontal="left" vertical="center"/>
    </xf>
    <xf numFmtId="0" fontId="32" fillId="8" borderId="5" xfId="0" applyFont="1" applyFill="1" applyBorder="1" applyAlignment="1">
      <alignment vertical="center"/>
    </xf>
    <xf numFmtId="0" fontId="32" fillId="0" borderId="7" xfId="0" applyFont="1" applyBorder="1"/>
    <xf numFmtId="0" fontId="34" fillId="5" borderId="2" xfId="0" applyFont="1" applyFill="1" applyBorder="1" applyAlignment="1">
      <alignment vertical="center" wrapText="1"/>
    </xf>
    <xf numFmtId="0" fontId="32" fillId="8" borderId="2" xfId="0" applyFont="1" applyFill="1" applyBorder="1" applyAlignment="1">
      <alignment horizontal="center" vertical="center" wrapText="1"/>
    </xf>
    <xf numFmtId="0" fontId="33" fillId="5" borderId="2" xfId="0" applyFont="1" applyFill="1" applyBorder="1" applyAlignment="1">
      <alignment vertical="center"/>
    </xf>
    <xf numFmtId="0" fontId="36" fillId="0" borderId="0" xfId="0" applyFont="1" applyAlignment="1">
      <alignment vertical="center"/>
    </xf>
    <xf numFmtId="0" fontId="37" fillId="0" borderId="0" xfId="0" applyFont="1"/>
    <xf numFmtId="0" fontId="38" fillId="0" borderId="0" xfId="0" applyFont="1"/>
    <xf numFmtId="0" fontId="34" fillId="5" borderId="2" xfId="0" applyFont="1" applyFill="1" applyBorder="1" applyAlignment="1">
      <alignment horizontal="center" vertical="center" wrapText="1"/>
    </xf>
    <xf numFmtId="0" fontId="34" fillId="5" borderId="2" xfId="0" applyFont="1" applyFill="1" applyBorder="1" applyAlignment="1">
      <alignment horizontal="center" vertical="center"/>
    </xf>
    <xf numFmtId="0" fontId="39" fillId="19" borderId="2" xfId="0" applyFont="1" applyFill="1" applyBorder="1" applyAlignment="1">
      <alignment vertical="center" wrapText="1"/>
    </xf>
    <xf numFmtId="170" fontId="32" fillId="9" borderId="2" xfId="2" applyNumberFormat="1" applyFont="1" applyFill="1" applyBorder="1" applyAlignment="1" applyProtection="1">
      <alignment horizontal="center" vertical="center"/>
    </xf>
    <xf numFmtId="0" fontId="34" fillId="5" borderId="3" xfId="0" applyFont="1" applyFill="1" applyBorder="1" applyAlignment="1">
      <alignment horizontal="center" vertical="center" wrapText="1"/>
    </xf>
    <xf numFmtId="0" fontId="40" fillId="5" borderId="20" xfId="0" applyFont="1" applyFill="1" applyBorder="1" applyAlignment="1">
      <alignment horizontal="center" vertical="center" wrapText="1"/>
    </xf>
    <xf numFmtId="0" fontId="34" fillId="5" borderId="5" xfId="0" applyFont="1" applyFill="1" applyBorder="1" applyAlignment="1">
      <alignment horizontal="center" vertical="center" wrapText="1"/>
    </xf>
    <xf numFmtId="1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32" fillId="20" borderId="2" xfId="0" applyFont="1" applyFill="1" applyBorder="1" applyAlignment="1">
      <alignment horizontal="center" vertical="center"/>
    </xf>
    <xf numFmtId="2" fontId="38" fillId="8" borderId="2" xfId="0" applyNumberFormat="1" applyFont="1" applyFill="1" applyBorder="1" applyAlignment="1">
      <alignment horizontal="center" vertical="center"/>
    </xf>
    <xf numFmtId="2" fontId="41" fillId="9" borderId="2" xfId="0" applyNumberFormat="1" applyFont="1" applyFill="1" applyBorder="1" applyAlignment="1">
      <alignment horizontal="center" vertical="center"/>
    </xf>
    <xf numFmtId="170" fontId="40" fillId="8" borderId="21" xfId="2" applyNumberFormat="1" applyFont="1" applyFill="1" applyBorder="1" applyAlignment="1" applyProtection="1">
      <alignment horizontal="right" vertical="center"/>
    </xf>
    <xf numFmtId="14" fontId="38" fillId="8" borderId="5" xfId="2" applyNumberFormat="1" applyFont="1" applyFill="1" applyBorder="1" applyAlignment="1" applyProtection="1">
      <alignment horizontal="center" vertical="center"/>
    </xf>
    <xf numFmtId="171" fontId="38" fillId="0" borderId="2" xfId="3" applyNumberFormat="1" applyFont="1" applyBorder="1" applyAlignment="1" applyProtection="1">
      <alignment horizontal="center" vertical="center"/>
    </xf>
    <xf numFmtId="166" fontId="32" fillId="20" borderId="2" xfId="2" applyFont="1" applyFill="1" applyBorder="1" applyAlignment="1" applyProtection="1">
      <alignment horizontal="center" vertical="center"/>
    </xf>
    <xf numFmtId="0" fontId="32" fillId="21" borderId="2" xfId="0" applyFont="1" applyFill="1" applyBorder="1" applyAlignment="1">
      <alignment horizontal="center" vertical="center"/>
    </xf>
    <xf numFmtId="166" fontId="32" fillId="21" borderId="2" xfId="2" applyFont="1" applyFill="1" applyBorder="1" applyAlignment="1" applyProtection="1">
      <alignment horizontal="center" vertical="center"/>
    </xf>
    <xf numFmtId="0" fontId="32" fillId="22" borderId="2" xfId="0" applyFont="1" applyFill="1" applyBorder="1" applyAlignment="1">
      <alignment horizontal="center" vertical="center"/>
    </xf>
    <xf numFmtId="166" fontId="32" fillId="22" borderId="2" xfId="2" applyFont="1" applyFill="1" applyBorder="1" applyAlignment="1" applyProtection="1">
      <alignment horizontal="center" vertical="center"/>
    </xf>
    <xf numFmtId="0" fontId="44" fillId="0" borderId="22" xfId="0" applyFont="1" applyBorder="1" applyAlignment="1">
      <alignment vertical="center" wrapText="1"/>
    </xf>
    <xf numFmtId="166" fontId="32" fillId="2" borderId="9" xfId="2" applyFont="1" applyFill="1" applyBorder="1" applyAlignment="1" applyProtection="1">
      <alignment horizontal="center" vertical="center"/>
    </xf>
    <xf numFmtId="0" fontId="44" fillId="0" borderId="0" xfId="0" applyFont="1" applyAlignment="1">
      <alignment vertical="center" wrapText="1"/>
    </xf>
    <xf numFmtId="0" fontId="38" fillId="0" borderId="0" xfId="0" applyFont="1" applyAlignment="1">
      <alignment horizontal="right"/>
    </xf>
    <xf numFmtId="169" fontId="32" fillId="0" borderId="0" xfId="0" applyNumberFormat="1" applyFont="1"/>
    <xf numFmtId="0" fontId="45" fillId="14" borderId="9" xfId="0" applyFont="1" applyFill="1" applyBorder="1" applyAlignment="1">
      <alignment horizontal="center" vertical="center"/>
    </xf>
    <xf numFmtId="0" fontId="34" fillId="0" borderId="0" xfId="0" applyFont="1" applyAlignment="1">
      <alignment horizontal="left" vertical="top" wrapText="1"/>
    </xf>
    <xf numFmtId="0" fontId="45" fillId="0" borderId="0" xfId="0" applyFont="1" applyAlignment="1">
      <alignment horizontal="center" vertical="center"/>
    </xf>
    <xf numFmtId="2" fontId="38" fillId="0" borderId="0" xfId="0" applyNumberFormat="1" applyFont="1" applyAlignment="1">
      <alignment horizontal="center" vertical="center"/>
    </xf>
    <xf numFmtId="169" fontId="38" fillId="0" borderId="0" xfId="0" applyNumberFormat="1" applyFont="1" applyAlignment="1">
      <alignment horizontal="center" vertical="center"/>
    </xf>
    <xf numFmtId="2" fontId="32" fillId="0" borderId="0" xfId="0" applyNumberFormat="1" applyFont="1" applyAlignment="1">
      <alignment horizontal="center" vertical="center"/>
    </xf>
    <xf numFmtId="166" fontId="38" fillId="0" borderId="0" xfId="2" applyFont="1" applyBorder="1" applyAlignment="1" applyProtection="1">
      <alignment horizontal="center" vertical="center"/>
    </xf>
    <xf numFmtId="14" fontId="38" fillId="0" borderId="0" xfId="2" applyNumberFormat="1" applyFont="1" applyBorder="1" applyAlignment="1" applyProtection="1">
      <alignment horizontal="center" vertical="center"/>
    </xf>
    <xf numFmtId="0" fontId="36" fillId="0" borderId="0" xfId="0" applyFont="1" applyAlignment="1">
      <alignment vertical="top"/>
    </xf>
    <xf numFmtId="0" fontId="36" fillId="0" borderId="0" xfId="0" applyFont="1"/>
    <xf numFmtId="164" fontId="36" fillId="0" borderId="0" xfId="1" applyFont="1" applyBorder="1" applyProtection="1"/>
    <xf numFmtId="0" fontId="36" fillId="0" borderId="0" xfId="0" applyFont="1" applyAlignment="1">
      <alignment horizontal="left" vertical="top" wrapText="1"/>
    </xf>
    <xf numFmtId="0" fontId="46" fillId="0" borderId="0" xfId="0" applyFont="1"/>
    <xf numFmtId="0" fontId="47" fillId="0" borderId="0" xfId="0" applyFont="1" applyAlignment="1">
      <alignment horizontal="center"/>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25" xfId="0" applyFont="1" applyFill="1" applyBorder="1" applyAlignment="1">
      <alignment horizontal="center" vertical="center" wrapText="1"/>
    </xf>
    <xf numFmtId="0" fontId="34" fillId="19" borderId="2" xfId="0" applyFont="1" applyFill="1" applyBorder="1" applyAlignment="1">
      <alignment horizontal="center" vertical="center" wrapText="1"/>
    </xf>
    <xf numFmtId="0" fontId="34" fillId="19" borderId="26" xfId="0" applyFont="1" applyFill="1" applyBorder="1" applyAlignment="1">
      <alignment horizontal="center" vertical="center" wrapText="1"/>
    </xf>
    <xf numFmtId="0" fontId="34" fillId="19" borderId="23" xfId="0" applyFont="1" applyFill="1" applyBorder="1" applyAlignment="1">
      <alignment horizontal="center" vertical="center" wrapText="1"/>
    </xf>
    <xf numFmtId="0" fontId="34" fillId="5" borderId="4" xfId="0" applyFont="1" applyFill="1" applyBorder="1" applyAlignment="1">
      <alignment horizontal="center" vertical="center" wrapText="1"/>
    </xf>
    <xf numFmtId="172" fontId="38" fillId="9" borderId="2" xfId="0" applyNumberFormat="1" applyFont="1" applyFill="1" applyBorder="1" applyAlignment="1">
      <alignment horizontal="center" vertical="center"/>
    </xf>
    <xf numFmtId="2" fontId="38" fillId="9" borderId="2" xfId="0" applyNumberFormat="1" applyFont="1" applyFill="1" applyBorder="1" applyAlignment="1">
      <alignment horizontal="center" vertical="center"/>
    </xf>
    <xf numFmtId="2" fontId="34" fillId="9" borderId="2" xfId="0" applyNumberFormat="1" applyFont="1" applyFill="1" applyBorder="1" applyAlignment="1">
      <alignment horizontal="center" vertical="center"/>
    </xf>
    <xf numFmtId="2" fontId="48" fillId="9" borderId="2" xfId="0" applyNumberFormat="1" applyFont="1" applyFill="1" applyBorder="1" applyAlignment="1">
      <alignment horizontal="center" vertical="center"/>
    </xf>
    <xf numFmtId="172" fontId="38" fillId="9" borderId="27" xfId="0" applyNumberFormat="1" applyFont="1" applyFill="1" applyBorder="1" applyAlignment="1">
      <alignment horizontal="center" vertical="center"/>
    </xf>
    <xf numFmtId="0" fontId="45" fillId="14" borderId="2" xfId="0" applyFont="1" applyFill="1" applyBorder="1" applyAlignment="1">
      <alignment horizontal="center" vertical="center"/>
    </xf>
    <xf numFmtId="0" fontId="45" fillId="0" borderId="0" xfId="0" applyFont="1" applyAlignment="1">
      <alignment vertical="center"/>
    </xf>
    <xf numFmtId="169" fontId="34" fillId="0" borderId="0" xfId="0" applyNumberFormat="1" applyFont="1" applyAlignment="1">
      <alignment horizontal="center" vertical="center"/>
    </xf>
    <xf numFmtId="170" fontId="40" fillId="0" borderId="0" xfId="2" applyNumberFormat="1" applyFont="1" applyBorder="1" applyProtection="1"/>
    <xf numFmtId="170" fontId="33" fillId="9" borderId="31" xfId="2" applyNumberFormat="1" applyFont="1" applyFill="1" applyBorder="1" applyAlignment="1" applyProtection="1">
      <alignment horizontal="center" vertical="center"/>
    </xf>
    <xf numFmtId="169" fontId="33" fillId="9" borderId="32" xfId="0" applyNumberFormat="1" applyFont="1" applyFill="1" applyBorder="1" applyAlignment="1">
      <alignment horizontal="center"/>
    </xf>
    <xf numFmtId="166" fontId="34" fillId="0" borderId="33" xfId="0" applyNumberFormat="1" applyFont="1" applyBorder="1" applyAlignment="1">
      <alignment horizontal="left"/>
    </xf>
    <xf numFmtId="170" fontId="33" fillId="9" borderId="14" xfId="2" applyNumberFormat="1" applyFont="1" applyFill="1" applyBorder="1" applyAlignment="1" applyProtection="1">
      <alignment horizontal="center"/>
    </xf>
    <xf numFmtId="169" fontId="33" fillId="9" borderId="11" xfId="0" applyNumberFormat="1" applyFont="1" applyFill="1" applyBorder="1" applyAlignment="1">
      <alignment horizontal="center"/>
    </xf>
    <xf numFmtId="172" fontId="33" fillId="9" borderId="14" xfId="0" applyNumberFormat="1" applyFont="1" applyFill="1" applyBorder="1" applyAlignment="1">
      <alignment horizontal="center"/>
    </xf>
    <xf numFmtId="172" fontId="33" fillId="0" borderId="0" xfId="0" applyNumberFormat="1" applyFont="1" applyAlignment="1">
      <alignment horizontal="left"/>
    </xf>
    <xf numFmtId="169" fontId="34" fillId="9" borderId="7" xfId="0" applyNumberFormat="1" applyFont="1" applyFill="1" applyBorder="1" applyAlignment="1">
      <alignment horizontal="center"/>
    </xf>
    <xf numFmtId="164" fontId="33" fillId="0" borderId="0" xfId="0" applyNumberFormat="1" applyFont="1" applyAlignment="1">
      <alignment horizontal="left"/>
    </xf>
    <xf numFmtId="170" fontId="34" fillId="9" borderId="30" xfId="2" applyNumberFormat="1" applyFont="1" applyFill="1" applyBorder="1" applyAlignment="1" applyProtection="1">
      <alignment horizontal="center"/>
    </xf>
    <xf numFmtId="170" fontId="33" fillId="9" borderId="34" xfId="2" applyNumberFormat="1" applyFont="1" applyFill="1" applyBorder="1" applyAlignment="1" applyProtection="1">
      <alignment horizontal="center"/>
    </xf>
    <xf numFmtId="0" fontId="32" fillId="0" borderId="8" xfId="0" applyFont="1" applyBorder="1"/>
    <xf numFmtId="0" fontId="48" fillId="0" borderId="0" xfId="0" applyFont="1" applyAlignment="1">
      <alignment horizontal="center"/>
    </xf>
    <xf numFmtId="0" fontId="48" fillId="0" borderId="22" xfId="0" applyFont="1" applyBorder="1" applyAlignment="1">
      <alignment horizontal="center"/>
    </xf>
    <xf numFmtId="2" fontId="48" fillId="0" borderId="22" xfId="0" applyNumberFormat="1" applyFont="1" applyBorder="1" applyAlignment="1">
      <alignment horizontal="center"/>
    </xf>
    <xf numFmtId="166" fontId="38" fillId="0" borderId="0" xfId="0" applyNumberFormat="1" applyFont="1" applyAlignment="1">
      <alignment vertical="center"/>
    </xf>
    <xf numFmtId="166" fontId="32" fillId="0" borderId="0" xfId="2" applyFont="1" applyBorder="1" applyAlignment="1" applyProtection="1">
      <alignment vertical="center"/>
    </xf>
    <xf numFmtId="169" fontId="32" fillId="0" borderId="0" xfId="0" applyNumberFormat="1" applyFont="1" applyAlignment="1">
      <alignment horizontal="center" vertical="center"/>
    </xf>
    <xf numFmtId="0" fontId="32" fillId="0" borderId="22" xfId="0" applyFont="1" applyBorder="1"/>
    <xf numFmtId="164" fontId="32" fillId="0" borderId="0" xfId="0" applyNumberFormat="1" applyFont="1" applyAlignment="1">
      <alignment vertical="center"/>
    </xf>
    <xf numFmtId="166" fontId="50" fillId="0" borderId="0" xfId="2" applyFont="1" applyBorder="1" applyAlignment="1" applyProtection="1">
      <alignment vertical="center" wrapText="1"/>
    </xf>
    <xf numFmtId="166" fontId="51" fillId="0" borderId="0" xfId="2" applyFont="1" applyBorder="1" applyAlignment="1" applyProtection="1">
      <alignment vertical="center" wrapText="1"/>
    </xf>
    <xf numFmtId="0" fontId="52" fillId="0" borderId="0" xfId="0" applyFont="1" applyAlignment="1">
      <alignment horizontal="left"/>
    </xf>
    <xf numFmtId="0" fontId="32" fillId="10" borderId="0" xfId="0" applyFont="1" applyFill="1"/>
    <xf numFmtId="0" fontId="34" fillId="5" borderId="2" xfId="9" applyFont="1" applyFill="1" applyBorder="1" applyAlignment="1">
      <alignment horizontal="center" vertical="center" wrapText="1"/>
    </xf>
    <xf numFmtId="0" fontId="34" fillId="5" borderId="35" xfId="0" applyFont="1" applyFill="1" applyBorder="1" applyAlignment="1">
      <alignment horizontal="center" vertical="center" wrapText="1"/>
    </xf>
    <xf numFmtId="0" fontId="34" fillId="5" borderId="34" xfId="0" applyFont="1" applyFill="1" applyBorder="1" applyAlignment="1">
      <alignment horizontal="center" vertical="center" wrapText="1"/>
    </xf>
    <xf numFmtId="0" fontId="34" fillId="5" borderId="30" xfId="0" applyFont="1" applyFill="1" applyBorder="1" applyAlignment="1">
      <alignment horizontal="center" vertical="center" wrapText="1"/>
    </xf>
    <xf numFmtId="0" fontId="34" fillId="5" borderId="36" xfId="0" applyFont="1" applyFill="1" applyBorder="1" applyAlignment="1">
      <alignment horizontal="center" vertical="center" wrapText="1"/>
    </xf>
    <xf numFmtId="0" fontId="32" fillId="0" borderId="0" xfId="0" applyFont="1" applyAlignment="1">
      <alignment wrapText="1"/>
    </xf>
    <xf numFmtId="2" fontId="32" fillId="0" borderId="2" xfId="0" applyNumberFormat="1" applyFont="1" applyBorder="1" applyAlignment="1">
      <alignment horizontal="center" vertical="center"/>
    </xf>
    <xf numFmtId="173" fontId="38" fillId="9" borderId="2" xfId="0" applyNumberFormat="1" applyFont="1" applyFill="1" applyBorder="1" applyAlignment="1">
      <alignment horizontal="center"/>
    </xf>
    <xf numFmtId="0" fontId="38" fillId="9" borderId="24" xfId="0" applyFont="1" applyFill="1" applyBorder="1" applyAlignment="1">
      <alignment horizontal="center"/>
    </xf>
    <xf numFmtId="2" fontId="38" fillId="9" borderId="37" xfId="2" applyNumberFormat="1" applyFont="1" applyFill="1" applyBorder="1" applyAlignment="1" applyProtection="1">
      <alignment horizontal="center" vertical="center"/>
    </xf>
    <xf numFmtId="166" fontId="53" fillId="0" borderId="0" xfId="2" applyFont="1" applyBorder="1" applyProtection="1"/>
    <xf numFmtId="0" fontId="53" fillId="0" borderId="0" xfId="0" applyFont="1"/>
    <xf numFmtId="2" fontId="32" fillId="0" borderId="0" xfId="0" applyNumberFormat="1" applyFont="1" applyAlignment="1">
      <alignment wrapText="1"/>
    </xf>
    <xf numFmtId="0" fontId="38" fillId="9" borderId="29" xfId="0" applyFont="1" applyFill="1" applyBorder="1" applyAlignment="1">
      <alignment horizontal="center"/>
    </xf>
    <xf numFmtId="2" fontId="38" fillId="9" borderId="38" xfId="2" applyNumberFormat="1" applyFont="1" applyFill="1" applyBorder="1" applyAlignment="1" applyProtection="1">
      <alignment horizontal="center" vertical="center"/>
    </xf>
    <xf numFmtId="173" fontId="38" fillId="0" borderId="0" xfId="0" applyNumberFormat="1" applyFont="1" applyAlignment="1">
      <alignment horizontal="center"/>
    </xf>
    <xf numFmtId="2" fontId="32"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vertical="center"/>
    </xf>
    <xf numFmtId="166" fontId="32" fillId="0" borderId="0" xfId="2" applyFont="1" applyBorder="1" applyProtection="1"/>
    <xf numFmtId="166" fontId="32" fillId="0" borderId="0" xfId="2" applyFont="1" applyBorder="1" applyAlignment="1" applyProtection="1">
      <alignment horizontal="center"/>
    </xf>
    <xf numFmtId="164" fontId="32" fillId="0" borderId="0" xfId="0" applyNumberFormat="1" applyFont="1"/>
    <xf numFmtId="14" fontId="32" fillId="0" borderId="0" xfId="0" applyNumberFormat="1" applyFont="1"/>
    <xf numFmtId="0" fontId="33" fillId="0" borderId="13" xfId="0" applyFont="1" applyBorder="1"/>
    <xf numFmtId="0" fontId="33" fillId="5" borderId="14"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37" xfId="0" applyFont="1" applyFill="1" applyBorder="1" applyAlignment="1">
      <alignment horizontal="center" vertical="center" wrapText="1"/>
    </xf>
    <xf numFmtId="0" fontId="33" fillId="5" borderId="24" xfId="0" applyFont="1" applyFill="1" applyBorder="1" applyAlignment="1">
      <alignment horizontal="center" vertical="center" wrapText="1"/>
    </xf>
    <xf numFmtId="0" fontId="54" fillId="0" borderId="0" xfId="0" applyFont="1" applyAlignment="1">
      <alignment horizontal="left"/>
    </xf>
    <xf numFmtId="0" fontId="38" fillId="9" borderId="3" xfId="0" applyFont="1" applyFill="1" applyBorder="1" applyAlignment="1">
      <alignment horizontal="center" vertical="center"/>
    </xf>
    <xf numFmtId="174" fontId="38" fillId="9" borderId="3" xfId="10" applyNumberFormat="1" applyFont="1" applyFill="1" applyBorder="1" applyAlignment="1">
      <alignment horizontal="center"/>
    </xf>
    <xf numFmtId="2" fontId="32" fillId="8" borderId="24" xfId="0" applyNumberFormat="1" applyFont="1" applyFill="1" applyBorder="1" applyAlignment="1">
      <alignment horizontal="center" vertical="center"/>
    </xf>
    <xf numFmtId="166" fontId="32" fillId="8" borderId="5" xfId="2" applyFont="1" applyFill="1" applyBorder="1" applyProtection="1"/>
    <xf numFmtId="166" fontId="32" fillId="8" borderId="37" xfId="2" applyFont="1" applyFill="1" applyBorder="1" applyProtection="1"/>
    <xf numFmtId="2" fontId="32" fillId="0" borderId="0" xfId="0" applyNumberFormat="1" applyFont="1"/>
    <xf numFmtId="0" fontId="32" fillId="0" borderId="22" xfId="0" applyFont="1" applyBorder="1" applyAlignment="1">
      <alignment horizontal="center"/>
    </xf>
    <xf numFmtId="0" fontId="32" fillId="0" borderId="40" xfId="0" applyFont="1" applyBorder="1" applyAlignment="1">
      <alignment horizontal="center"/>
    </xf>
    <xf numFmtId="173" fontId="33" fillId="9" borderId="3" xfId="0" applyNumberFormat="1" applyFont="1" applyFill="1" applyBorder="1" applyAlignment="1">
      <alignment horizontal="center"/>
    </xf>
    <xf numFmtId="0" fontId="32" fillId="0" borderId="41" xfId="0" applyFont="1" applyBorder="1" applyAlignment="1">
      <alignment horizontal="center"/>
    </xf>
    <xf numFmtId="2" fontId="33" fillId="9" borderId="27" xfId="0" applyNumberFormat="1" applyFont="1" applyFill="1" applyBorder="1" applyAlignment="1">
      <alignment horizontal="center"/>
    </xf>
    <xf numFmtId="166" fontId="33" fillId="9" borderId="28" xfId="2" applyFont="1" applyFill="1" applyBorder="1" applyAlignment="1" applyProtection="1">
      <alignment horizontal="center"/>
    </xf>
    <xf numFmtId="166" fontId="32" fillId="0" borderId="29" xfId="2" applyFont="1" applyBorder="1" applyProtection="1"/>
    <xf numFmtId="2" fontId="33" fillId="9" borderId="2" xfId="0" applyNumberFormat="1" applyFont="1" applyFill="1" applyBorder="1" applyAlignment="1">
      <alignment horizontal="center" vertical="center"/>
    </xf>
    <xf numFmtId="0" fontId="55" fillId="0" borderId="0" xfId="0" applyFont="1"/>
    <xf numFmtId="2" fontId="38" fillId="9" borderId="30" xfId="0" applyNumberFormat="1" applyFont="1" applyFill="1" applyBorder="1" applyAlignment="1">
      <alignment horizontal="center" vertical="center"/>
    </xf>
    <xf numFmtId="166" fontId="32" fillId="8" borderId="36" xfId="2" applyFont="1" applyFill="1" applyBorder="1" applyProtection="1"/>
    <xf numFmtId="2" fontId="32" fillId="8" borderId="35" xfId="0" applyNumberFormat="1" applyFont="1" applyFill="1" applyBorder="1" applyAlignment="1">
      <alignment horizontal="center" vertical="center"/>
    </xf>
    <xf numFmtId="0" fontId="32" fillId="0" borderId="42" xfId="0" applyFont="1" applyBorder="1"/>
    <xf numFmtId="166" fontId="32" fillId="8" borderId="43" xfId="2" applyFont="1" applyFill="1" applyBorder="1" applyProtection="1"/>
    <xf numFmtId="0" fontId="42" fillId="5" borderId="3" xfId="0" applyFont="1" applyFill="1" applyBorder="1" applyAlignment="1">
      <alignment vertical="top"/>
    </xf>
    <xf numFmtId="0" fontId="42" fillId="5" borderId="4" xfId="0" applyFont="1" applyFill="1" applyBorder="1" applyAlignment="1">
      <alignment vertical="top"/>
    </xf>
    <xf numFmtId="0" fontId="42" fillId="5" borderId="5" xfId="0" applyFont="1" applyFill="1" applyBorder="1" applyAlignment="1">
      <alignment vertical="top"/>
    </xf>
    <xf numFmtId="0" fontId="38"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vertical="top"/>
    </xf>
    <xf numFmtId="0" fontId="55" fillId="0" borderId="0" xfId="0" applyFont="1" applyAlignment="1">
      <alignment vertical="center"/>
    </xf>
    <xf numFmtId="0" fontId="56" fillId="5" borderId="2" xfId="0" applyFont="1" applyFill="1" applyBorder="1" applyAlignment="1">
      <alignment horizontal="center"/>
    </xf>
    <xf numFmtId="0" fontId="32" fillId="20" borderId="2" xfId="0" applyFont="1" applyFill="1" applyBorder="1"/>
    <xf numFmtId="0" fontId="32" fillId="8" borderId="2" xfId="0" applyFont="1" applyFill="1" applyBorder="1" applyAlignment="1">
      <alignment horizontal="center"/>
    </xf>
    <xf numFmtId="14" fontId="32" fillId="9" borderId="2" xfId="0" applyNumberFormat="1" applyFont="1" applyFill="1" applyBorder="1"/>
    <xf numFmtId="1" fontId="38" fillId="9" borderId="2" xfId="1" applyNumberFormat="1" applyFont="1" applyFill="1" applyBorder="1" applyAlignment="1" applyProtection="1">
      <alignment horizontal="center"/>
    </xf>
    <xf numFmtId="0" fontId="32" fillId="21" borderId="2" xfId="0" applyFont="1" applyFill="1" applyBorder="1"/>
    <xf numFmtId="0" fontId="32" fillId="22" borderId="2" xfId="0" applyFont="1" applyFill="1" applyBorder="1"/>
    <xf numFmtId="0" fontId="32" fillId="8" borderId="2" xfId="0" applyFont="1" applyFill="1" applyBorder="1" applyAlignment="1">
      <alignment horizontal="center" vertical="center"/>
    </xf>
    <xf numFmtId="0" fontId="32" fillId="2" borderId="2" xfId="0" applyFont="1" applyFill="1" applyBorder="1"/>
    <xf numFmtId="0" fontId="45" fillId="14" borderId="2" xfId="0" applyFont="1" applyFill="1" applyBorder="1"/>
    <xf numFmtId="0" fontId="33" fillId="0" borderId="0" xfId="0" applyFont="1"/>
    <xf numFmtId="0" fontId="32" fillId="0" borderId="0" xfId="0" applyFont="1" applyAlignment="1">
      <alignment horizontal="center" vertical="center"/>
    </xf>
    <xf numFmtId="1" fontId="32" fillId="0" borderId="0" xfId="0" applyNumberFormat="1" applyFont="1" applyAlignment="1">
      <alignment horizontal="center" vertical="center"/>
    </xf>
    <xf numFmtId="14" fontId="32" fillId="0" borderId="0" xfId="0" applyNumberFormat="1" applyFont="1" applyAlignment="1">
      <alignment vertical="center"/>
    </xf>
    <xf numFmtId="0" fontId="38" fillId="8" borderId="2" xfId="0" applyFont="1" applyFill="1" applyBorder="1" applyAlignment="1">
      <alignment horizontal="center" vertical="center"/>
    </xf>
    <xf numFmtId="14" fontId="38" fillId="9" borderId="2" xfId="0" applyNumberFormat="1" applyFont="1" applyFill="1" applyBorder="1"/>
    <xf numFmtId="169" fontId="38" fillId="8" borderId="2" xfId="0" applyNumberFormat="1" applyFont="1" applyFill="1" applyBorder="1" applyAlignment="1">
      <alignment horizontal="center" vertical="center"/>
    </xf>
    <xf numFmtId="2" fontId="5"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2" fontId="5" fillId="0" borderId="22"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33" fillId="0" borderId="22" xfId="0" applyFont="1" applyBorder="1" applyAlignment="1">
      <alignment horizontal="left" vertical="center" wrapText="1"/>
    </xf>
    <xf numFmtId="0" fontId="1" fillId="0" borderId="0" xfId="0" applyFont="1"/>
    <xf numFmtId="0" fontId="31" fillId="0" borderId="0" xfId="0" applyFont="1"/>
    <xf numFmtId="176" fontId="60" fillId="23" borderId="2" xfId="2" applyNumberFormat="1" applyFont="1" applyFill="1" applyBorder="1"/>
    <xf numFmtId="0" fontId="61" fillId="0" borderId="5" xfId="0" applyFont="1" applyBorder="1"/>
    <xf numFmtId="176" fontId="62" fillId="23" borderId="2" xfId="2" applyNumberFormat="1" applyFont="1" applyFill="1" applyBorder="1"/>
    <xf numFmtId="0" fontId="63" fillId="0" borderId="4" xfId="0" applyFont="1" applyBorder="1"/>
    <xf numFmtId="0" fontId="63" fillId="0" borderId="6" xfId="0" applyFont="1" applyBorder="1"/>
    <xf numFmtId="0" fontId="33" fillId="5" borderId="2" xfId="0" applyFont="1" applyFill="1" applyBorder="1" applyAlignment="1">
      <alignment horizontal="left" vertical="center" wrapText="1"/>
    </xf>
    <xf numFmtId="0" fontId="38" fillId="8" borderId="2" xfId="0" applyFont="1" applyFill="1" applyBorder="1" applyAlignment="1">
      <alignment horizontal="center" vertical="center" wrapText="1"/>
    </xf>
    <xf numFmtId="14" fontId="38" fillId="8" borderId="2" xfId="0" applyNumberFormat="1" applyFont="1" applyFill="1" applyBorder="1" applyAlignment="1">
      <alignment horizontal="center" vertical="center" wrapText="1"/>
    </xf>
    <xf numFmtId="0" fontId="32" fillId="9" borderId="2" xfId="0" applyFont="1" applyFill="1" applyBorder="1" applyAlignment="1">
      <alignment horizontal="center" vertical="top"/>
    </xf>
    <xf numFmtId="0" fontId="33" fillId="5" borderId="2" xfId="0" applyFont="1" applyFill="1" applyBorder="1" applyAlignment="1">
      <alignment horizontal="center" vertical="center"/>
    </xf>
    <xf numFmtId="0" fontId="33" fillId="5" borderId="2" xfId="0" applyFont="1" applyFill="1" applyBorder="1" applyAlignment="1">
      <alignment horizontal="center"/>
    </xf>
    <xf numFmtId="0" fontId="33" fillId="5" borderId="2" xfId="0" applyFont="1" applyFill="1" applyBorder="1" applyAlignment="1">
      <alignment horizontal="center" vertical="center" wrapText="1"/>
    </xf>
    <xf numFmtId="166" fontId="4" fillId="9" borderId="2" xfId="2" applyFont="1" applyFill="1" applyBorder="1" applyAlignment="1" applyProtection="1">
      <alignment horizontal="center" vertical="center"/>
    </xf>
    <xf numFmtId="0" fontId="5" fillId="5" borderId="2" xfId="0" applyFont="1" applyFill="1" applyBorder="1" applyAlignment="1">
      <alignment horizontal="center" vertical="center" wrapText="1"/>
    </xf>
    <xf numFmtId="0" fontId="4" fillId="11" borderId="10" xfId="0" applyFont="1" applyFill="1" applyBorder="1" applyAlignment="1">
      <alignment horizontal="center" vertical="center"/>
    </xf>
    <xf numFmtId="0" fontId="4" fillId="2" borderId="18" xfId="0" applyFont="1" applyFill="1" applyBorder="1" applyAlignment="1">
      <alignment horizontal="center" vertical="center"/>
    </xf>
    <xf numFmtId="0" fontId="15" fillId="14" borderId="18" xfId="0" applyFont="1" applyFill="1" applyBorder="1" applyAlignment="1">
      <alignment horizontal="center" vertical="center"/>
    </xf>
    <xf numFmtId="0" fontId="4" fillId="12" borderId="18" xfId="0" applyFont="1" applyFill="1" applyBorder="1" applyAlignment="1">
      <alignment horizontal="center" vertical="center"/>
    </xf>
    <xf numFmtId="0" fontId="4" fillId="13" borderId="18" xfId="0" applyFont="1" applyFill="1" applyBorder="1" applyAlignment="1">
      <alignment horizontal="center" vertical="center"/>
    </xf>
    <xf numFmtId="14" fontId="32" fillId="8" borderId="2" xfId="0" applyNumberFormat="1" applyFont="1" applyFill="1" applyBorder="1" applyAlignment="1">
      <alignment horizontal="center"/>
    </xf>
    <xf numFmtId="0" fontId="34" fillId="5" borderId="2" xfId="0" applyFont="1" applyFill="1" applyBorder="1" applyAlignment="1">
      <alignment horizontal="center" vertical="center" wrapText="1"/>
    </xf>
    <xf numFmtId="0" fontId="39" fillId="19" borderId="2" xfId="0" applyFont="1" applyFill="1" applyBorder="1" applyAlignment="1">
      <alignment vertical="center" wrapText="1"/>
    </xf>
    <xf numFmtId="170" fontId="32" fillId="9" borderId="2" xfId="2" applyNumberFormat="1" applyFont="1" applyFill="1" applyBorder="1" applyAlignment="1" applyProtection="1">
      <alignment horizontal="center" vertical="center"/>
    </xf>
    <xf numFmtId="170" fontId="42" fillId="9" borderId="2" xfId="2" applyNumberFormat="1" applyFont="1" applyFill="1" applyBorder="1" applyAlignment="1" applyProtection="1">
      <alignment horizontal="center" vertical="center"/>
    </xf>
    <xf numFmtId="0" fontId="34" fillId="5" borderId="2" xfId="0" applyFont="1" applyFill="1" applyBorder="1" applyAlignment="1">
      <alignment horizontal="left" vertical="center" wrapText="1"/>
    </xf>
    <xf numFmtId="165" fontId="43" fillId="8" borderId="2" xfId="7" applyFont="1" applyFill="1" applyBorder="1" applyAlignment="1" applyProtection="1">
      <alignment horizontal="center" vertical="center"/>
    </xf>
    <xf numFmtId="0" fontId="34" fillId="0" borderId="22" xfId="0" applyFont="1" applyBorder="1" applyAlignment="1">
      <alignment horizontal="left" vertical="center" wrapText="1"/>
    </xf>
    <xf numFmtId="165" fontId="43" fillId="0" borderId="22" xfId="7" applyFont="1" applyBorder="1" applyAlignment="1" applyProtection="1">
      <alignment horizontal="center" vertical="center"/>
    </xf>
    <xf numFmtId="0" fontId="44" fillId="0" borderId="0" xfId="0" applyFont="1" applyAlignment="1">
      <alignment horizontal="left" vertical="center" wrapText="1"/>
    </xf>
    <xf numFmtId="0" fontId="36" fillId="0" borderId="0" xfId="0" applyFont="1" applyAlignment="1">
      <alignment horizontal="left" vertical="top"/>
    </xf>
    <xf numFmtId="0" fontId="34" fillId="5" borderId="20" xfId="0" applyFont="1" applyFill="1" applyBorder="1" applyAlignment="1">
      <alignment horizontal="center" vertical="center" wrapText="1"/>
    </xf>
    <xf numFmtId="0" fontId="34" fillId="19" borderId="20" xfId="0" applyFont="1" applyFill="1" applyBorder="1" applyAlignment="1">
      <alignment horizontal="center" vertical="center" wrapText="1"/>
    </xf>
    <xf numFmtId="0" fontId="34" fillId="5" borderId="23" xfId="0" applyFont="1" applyFill="1" applyBorder="1" applyAlignment="1">
      <alignment horizontal="center" vertical="center" wrapText="1"/>
    </xf>
    <xf numFmtId="14" fontId="48" fillId="20" borderId="2" xfId="0" applyNumberFormat="1" applyFont="1" applyFill="1" applyBorder="1" applyAlignment="1">
      <alignment horizontal="center" vertical="center"/>
    </xf>
    <xf numFmtId="14" fontId="48" fillId="20" borderId="23" xfId="0" applyNumberFormat="1" applyFont="1" applyFill="1" applyBorder="1" applyAlignment="1">
      <alignment horizontal="center" vertical="center"/>
    </xf>
    <xf numFmtId="170" fontId="32" fillId="9" borderId="24" xfId="2" applyNumberFormat="1" applyFont="1" applyFill="1" applyBorder="1" applyAlignment="1" applyProtection="1">
      <alignment horizontal="center" vertical="center"/>
    </xf>
    <xf numFmtId="169" fontId="32" fillId="9" borderId="2" xfId="0" applyNumberFormat="1" applyFont="1" applyFill="1" applyBorder="1" applyAlignment="1">
      <alignment horizontal="center" vertical="center"/>
    </xf>
    <xf numFmtId="170" fontId="38" fillId="9" borderId="23" xfId="0" applyNumberFormat="1" applyFont="1" applyFill="1" applyBorder="1" applyAlignment="1">
      <alignment horizontal="center" vertical="center"/>
    </xf>
    <xf numFmtId="169" fontId="32" fillId="9" borderId="23" xfId="0" applyNumberFormat="1" applyFont="1" applyFill="1" applyBorder="1" applyAlignment="1">
      <alignment horizontal="center" vertical="center"/>
    </xf>
    <xf numFmtId="172" fontId="32" fillId="9" borderId="24" xfId="0" applyNumberFormat="1" applyFont="1" applyFill="1" applyBorder="1" applyAlignment="1">
      <alignment horizontal="center" vertical="center"/>
    </xf>
    <xf numFmtId="172" fontId="38" fillId="9" borderId="2" xfId="0" applyNumberFormat="1" applyFont="1" applyFill="1" applyBorder="1" applyAlignment="1">
      <alignment horizontal="center" vertical="center"/>
    </xf>
    <xf numFmtId="169" fontId="40" fillId="9" borderId="2" xfId="0" applyNumberFormat="1" applyFont="1" applyFill="1" applyBorder="1" applyAlignment="1">
      <alignment horizontal="center" vertical="center"/>
    </xf>
    <xf numFmtId="169" fontId="38" fillId="9" borderId="23" xfId="0" applyNumberFormat="1" applyFont="1" applyFill="1" applyBorder="1" applyAlignment="1">
      <alignment horizontal="center" vertical="center"/>
    </xf>
    <xf numFmtId="170" fontId="40" fillId="9" borderId="24" xfId="2" applyNumberFormat="1" applyFont="1" applyFill="1" applyBorder="1" applyAlignment="1" applyProtection="1">
      <alignment horizontal="center" vertical="center" wrapText="1"/>
    </xf>
    <xf numFmtId="170" fontId="32" fillId="9" borderId="23" xfId="1" applyNumberFormat="1" applyFont="1" applyFill="1" applyBorder="1" applyAlignment="1" applyProtection="1">
      <alignment horizontal="center" vertical="center"/>
    </xf>
    <xf numFmtId="14" fontId="48" fillId="21" borderId="2" xfId="0" applyNumberFormat="1" applyFont="1" applyFill="1" applyBorder="1" applyAlignment="1">
      <alignment horizontal="center" vertical="center"/>
    </xf>
    <xf numFmtId="14" fontId="48" fillId="21" borderId="23" xfId="0" applyNumberFormat="1" applyFont="1" applyFill="1" applyBorder="1" applyAlignment="1">
      <alignment horizontal="center" vertical="center"/>
    </xf>
    <xf numFmtId="14" fontId="48" fillId="22" borderId="2" xfId="0" applyNumberFormat="1" applyFont="1" applyFill="1" applyBorder="1" applyAlignment="1">
      <alignment horizontal="center" vertical="center"/>
    </xf>
    <xf numFmtId="14" fontId="48" fillId="22" borderId="23" xfId="0" applyNumberFormat="1" applyFont="1" applyFill="1" applyBorder="1" applyAlignment="1">
      <alignment horizontal="center" vertical="center"/>
    </xf>
    <xf numFmtId="14" fontId="48" fillId="2" borderId="2" xfId="0" applyNumberFormat="1" applyFont="1" applyFill="1" applyBorder="1" applyAlignment="1">
      <alignment horizontal="center" vertical="center"/>
    </xf>
    <xf numFmtId="14" fontId="48" fillId="2" borderId="23" xfId="0" applyNumberFormat="1" applyFont="1" applyFill="1" applyBorder="1" applyAlignment="1">
      <alignment horizontal="center" vertical="center"/>
    </xf>
    <xf numFmtId="14" fontId="49" fillId="14" borderId="27" xfId="0" applyNumberFormat="1" applyFont="1" applyFill="1" applyBorder="1" applyAlignment="1">
      <alignment horizontal="center" vertical="center"/>
    </xf>
    <xf numFmtId="14" fontId="49" fillId="14" borderId="28" xfId="0" applyNumberFormat="1" applyFont="1" applyFill="1" applyBorder="1" applyAlignment="1">
      <alignment horizontal="center" vertical="center"/>
    </xf>
    <xf numFmtId="170" fontId="32" fillId="9" borderId="29" xfId="2" applyNumberFormat="1" applyFont="1" applyFill="1" applyBorder="1" applyAlignment="1" applyProtection="1">
      <alignment horizontal="center" vertical="center"/>
    </xf>
    <xf numFmtId="169" fontId="32" fillId="9" borderId="27" xfId="0" applyNumberFormat="1" applyFont="1" applyFill="1" applyBorder="1" applyAlignment="1">
      <alignment horizontal="center" vertical="center"/>
    </xf>
    <xf numFmtId="170" fontId="38" fillId="9" borderId="28" xfId="0" applyNumberFormat="1" applyFont="1" applyFill="1" applyBorder="1" applyAlignment="1">
      <alignment horizontal="center" vertical="center"/>
    </xf>
    <xf numFmtId="169" fontId="32" fillId="9" borderId="28" xfId="0" applyNumberFormat="1" applyFont="1" applyFill="1" applyBorder="1" applyAlignment="1">
      <alignment horizontal="center" vertical="center"/>
    </xf>
    <xf numFmtId="172" fontId="32" fillId="9" borderId="29" xfId="0" applyNumberFormat="1" applyFont="1" applyFill="1" applyBorder="1" applyAlignment="1">
      <alignment horizontal="center" vertical="center"/>
    </xf>
    <xf numFmtId="172" fontId="38" fillId="9" borderId="27" xfId="0" applyNumberFormat="1" applyFont="1" applyFill="1" applyBorder="1" applyAlignment="1">
      <alignment horizontal="center" vertical="center"/>
    </xf>
    <xf numFmtId="169" fontId="40" fillId="9" borderId="27" xfId="0" applyNumberFormat="1" applyFont="1" applyFill="1" applyBorder="1" applyAlignment="1">
      <alignment horizontal="center" vertical="center"/>
    </xf>
    <xf numFmtId="169" fontId="38" fillId="9" borderId="28" xfId="0" applyNumberFormat="1" applyFont="1" applyFill="1" applyBorder="1" applyAlignment="1">
      <alignment horizontal="center" vertical="center"/>
    </xf>
    <xf numFmtId="170" fontId="40" fillId="9" borderId="29" xfId="2" applyNumberFormat="1" applyFont="1" applyFill="1" applyBorder="1" applyAlignment="1" applyProtection="1">
      <alignment horizontal="center" vertical="center" wrapText="1"/>
    </xf>
    <xf numFmtId="0" fontId="33" fillId="5" borderId="20"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169" fontId="33" fillId="9" borderId="30" xfId="0" applyNumberFormat="1" applyFont="1" applyFill="1" applyBorder="1" applyAlignment="1">
      <alignment horizontal="center"/>
    </xf>
    <xf numFmtId="0" fontId="52" fillId="0" borderId="0" xfId="0" applyFont="1" applyAlignment="1">
      <alignment horizontal="left"/>
    </xf>
    <xf numFmtId="0" fontId="52" fillId="0" borderId="0" xfId="0" applyFont="1" applyAlignment="1">
      <alignment horizontal="left" vertical="top" wrapText="1"/>
    </xf>
    <xf numFmtId="0" fontId="36" fillId="0" borderId="0" xfId="0" applyFont="1" applyAlignment="1">
      <alignment horizontal="left"/>
    </xf>
    <xf numFmtId="0" fontId="37" fillId="0" borderId="0" xfId="0" applyFont="1" applyAlignment="1">
      <alignment horizontal="left"/>
    </xf>
  </cellXfs>
  <cellStyles count="17">
    <cellStyle name="Akzent6 2" xfId="4" xr:uid="{00000000-0005-0000-0000-000006000000}"/>
    <cellStyle name="Eingabe 2" xfId="5" xr:uid="{00000000-0005-0000-0000-000007000000}"/>
    <cellStyle name="Eingabe 2 2" xfId="15" xr:uid="{71296776-D342-4218-BE5F-6DD09639975F}"/>
    <cellStyle name="Excel Built-in Input" xfId="14" xr:uid="{00000000-0005-0000-0000-000010000000}"/>
    <cellStyle name="Komma" xfId="1" builtinId="3"/>
    <cellStyle name="Komma 2" xfId="6" xr:uid="{00000000-0005-0000-0000-000008000000}"/>
    <cellStyle name="Prozent" xfId="3" builtinId="5"/>
    <cellStyle name="Prozent 2" xfId="7" xr:uid="{00000000-0005-0000-0000-000009000000}"/>
    <cellStyle name="Prozent 2 2" xfId="16" xr:uid="{347D69D7-8E04-49C6-94CD-3F973C99F6D2}"/>
    <cellStyle name="Standard" xfId="0" builtinId="0"/>
    <cellStyle name="Standard 2" xfId="8" xr:uid="{00000000-0005-0000-0000-00000A000000}"/>
    <cellStyle name="Standard 2 3" xfId="9" xr:uid="{00000000-0005-0000-0000-00000B000000}"/>
    <cellStyle name="Standard 4 2" xfId="10" xr:uid="{00000000-0005-0000-0000-00000C000000}"/>
    <cellStyle name="Standard 4 2 2" xfId="11" xr:uid="{00000000-0005-0000-0000-00000D000000}"/>
    <cellStyle name="Standard 4 2_Liesmich-Seite" xfId="12" xr:uid="{00000000-0005-0000-0000-00000E000000}"/>
    <cellStyle name="Währung" xfId="2" builtinId="4"/>
    <cellStyle name="Währung 2" xfId="13" xr:uid="{00000000-0005-0000-0000-00000F000000}"/>
  </cellStyles>
  <dxfs count="1708">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rgb="FFBFBFBF"/>
      </font>
      <fill>
        <patternFill>
          <bgColor rgb="FFFFFFCC"/>
        </patternFill>
      </fill>
    </dxf>
    <dxf>
      <font>
        <color rgb="FFD9D9D9"/>
      </font>
      <fill>
        <patternFill>
          <bgColor rgb="FFFFFFCC"/>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D9D9D9"/>
      </font>
    </dxf>
    <dxf>
      <font>
        <color rgb="FFF2F2F2"/>
      </font>
    </dxf>
    <dxf>
      <fill>
        <patternFill>
          <bgColor rgb="FFFFFFCC"/>
        </patternFill>
      </fill>
    </dxf>
    <dxf>
      <fill>
        <patternFill>
          <bgColor rgb="FFFFFFCC"/>
        </patternFill>
      </fill>
    </dxf>
    <dxf>
      <font>
        <color auto="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ont>
        <color rgb="FFFFFFFF"/>
      </font>
      <fill>
        <patternFill>
          <bgColor rgb="FF548235"/>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auto="1"/>
      </font>
      <fill>
        <patternFill>
          <bgColor rgb="FFFFFFCC"/>
        </patternFill>
      </fill>
    </dxf>
    <dxf>
      <fill>
        <patternFill>
          <bgColor theme="9" tint="0.39988402966399123"/>
        </patternFill>
      </fill>
    </dxf>
    <dxf>
      <fill>
        <patternFill>
          <bgColor rgb="FFFFFFCC"/>
        </patternFill>
      </fill>
    </dxf>
    <dxf>
      <fill>
        <patternFill>
          <bgColor theme="9" tint="0.59987182226020086"/>
        </patternFill>
      </fill>
    </dxf>
    <dxf>
      <font>
        <color auto="1"/>
      </font>
      <fill>
        <patternFill>
          <bgColor rgb="FFFFFFCC"/>
        </patternFill>
      </fill>
    </dxf>
    <dxf>
      <fill>
        <patternFill>
          <bgColor theme="9"/>
        </patternFill>
      </fill>
    </dxf>
    <dxf>
      <font>
        <color auto="1"/>
      </font>
      <fill>
        <patternFill>
          <bgColor rgb="FFFFFFCC"/>
        </patternFill>
      </fill>
    </dxf>
    <dxf>
      <fill>
        <patternFill>
          <bgColor theme="9" tint="0.59987182226020086"/>
        </patternFill>
      </fill>
    </dxf>
    <dxf>
      <font>
        <color auto="1"/>
      </font>
      <fill>
        <patternFill>
          <bgColor rgb="FFFFFFCC"/>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BFBFBF"/>
      </font>
      <fill>
        <patternFill>
          <bgColor rgb="FFFFFFCC"/>
        </patternFill>
      </fill>
    </dxf>
    <dxf>
      <font>
        <color rgb="FFD9D9D9"/>
      </font>
      <fill>
        <patternFill>
          <bgColor rgb="FFFFFFCC"/>
        </patternFill>
      </fill>
    </dxf>
    <dxf>
      <font>
        <color rgb="FFA6A6A6"/>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auto="1"/>
      </font>
      <fill>
        <patternFill>
          <bgColor rgb="FFFFFFCC"/>
        </patternFill>
      </fill>
    </dxf>
    <dxf>
      <font>
        <color rgb="FFD9D9D9"/>
      </font>
      <fill>
        <patternFill>
          <bgColor theme="0" tint="-4.9989318521683403E-2"/>
        </patternFill>
      </fill>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dxf>
    <dxf>
      <font>
        <color rgb="FFD9D9D9"/>
      </font>
      <fill>
        <patternFill>
          <bgColor theme="0" tint="-0.14999847407452621"/>
        </patternFill>
      </fill>
    </dxf>
    <dxf>
      <font>
        <color rgb="FFD9D9D9"/>
      </font>
    </dxf>
    <dxf>
      <font>
        <color rgb="FFD9D9D9"/>
      </font>
    </dxf>
    <dxf>
      <font>
        <color rgb="FF9C5700"/>
      </font>
      <fill>
        <patternFill>
          <bgColor rgb="FFFFEB9C"/>
        </patternFill>
      </fill>
    </dxf>
    <dxf>
      <font>
        <color rgb="FFC55A11"/>
      </font>
      <fill>
        <patternFill>
          <bgColor theme="5" tint="0.79979857783745845"/>
        </patternFill>
      </fill>
    </dxf>
    <dxf>
      <font>
        <color rgb="FFBF9000"/>
      </font>
      <fill>
        <patternFill>
          <bgColor theme="7" tint="0.59968871120334488"/>
        </patternFill>
      </fill>
    </dxf>
    <dxf>
      <font>
        <color rgb="FFC55A11"/>
      </font>
      <fill>
        <patternFill>
          <bgColor theme="5" tint="0.79979857783745845"/>
        </patternFill>
      </fill>
    </dxf>
    <dxf>
      <font>
        <color rgb="FFC55A11"/>
      </font>
      <fill>
        <patternFill>
          <bgColor theme="5" tint="0.79979857783745845"/>
        </patternFill>
      </fill>
    </dxf>
    <dxf>
      <font>
        <color rgb="FF9C5700"/>
      </font>
      <fill>
        <patternFill>
          <bgColor rgb="FFFFEB9C"/>
        </patternFill>
      </fill>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55A11"/>
      </font>
      <fill>
        <patternFill>
          <bgColor theme="5" tint="0.79979857783745845"/>
        </patternFill>
      </fill>
    </dxf>
    <dxf>
      <font>
        <color rgb="FFF2F2F2"/>
      </font>
    </dxf>
    <dxf>
      <font>
        <color rgb="FFF2F2F2"/>
      </font>
    </dxf>
    <dxf>
      <font>
        <color rgb="FFF2F2F2"/>
      </font>
    </dxf>
    <dxf>
      <font>
        <color rgb="FFF2F2F2"/>
      </font>
    </dxf>
    <dxf>
      <font>
        <color rgb="FFF2F2F2"/>
      </font>
    </dxf>
    <dxf>
      <font>
        <color rgb="FFF2F2F2"/>
      </font>
    </dxf>
    <dxf>
      <font>
        <color rgb="FFF2F2F2"/>
      </font>
    </dxf>
    <dxf>
      <fill>
        <patternFill>
          <bgColor theme="9" tint="-0.249977111117893"/>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39967040009765925"/>
        </patternFill>
      </fill>
    </dxf>
    <dxf>
      <font>
        <color rgb="FFFFFFFF"/>
      </font>
      <fill>
        <patternFill>
          <bgColor theme="9" tint="-0.499984740745262"/>
        </patternFill>
      </fill>
    </dxf>
    <dxf>
      <font>
        <color rgb="FFF2F2F2"/>
      </font>
    </dxf>
    <dxf>
      <font>
        <color rgb="FFF2F2F2"/>
      </font>
    </dxf>
    <dxf>
      <font>
        <color rgb="FFF2F2F2"/>
      </font>
    </dxf>
    <dxf>
      <font>
        <color rgb="FFF2F2F2"/>
      </font>
    </dxf>
    <dxf>
      <font>
        <color rgb="FFF2F2F2"/>
      </font>
    </dxf>
    <dxf>
      <font>
        <color rgb="FFF2F2F2"/>
      </font>
    </dxf>
    <dxf>
      <font>
        <color rgb="FFC55A11"/>
      </font>
      <fill>
        <patternFill>
          <bgColor theme="5" tint="0.79979857783745845"/>
        </patternFill>
      </fill>
    </dxf>
    <dxf>
      <font>
        <color rgb="FF9C5700"/>
      </font>
      <fill>
        <patternFill>
          <bgColor rgb="FFFFEB9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2F2F2"/>
      </font>
    </dxf>
    <dxf>
      <font>
        <color rgb="FFD9D9D9"/>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FFFF"/>
      </font>
      <fill>
        <patternFill>
          <bgColor theme="9" tint="-0.499984740745262"/>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fill>
        <patternFill>
          <bgColor theme="0" tint="-0.14999847407452621"/>
        </patternFill>
      </fill>
    </dxf>
    <dxf>
      <font>
        <color rgb="FFD9D9D9"/>
      </font>
    </dxf>
    <dxf>
      <fill>
        <patternFill>
          <bgColor theme="9" tint="0.39967040009765925"/>
        </patternFill>
      </fill>
    </dxf>
    <dxf>
      <font>
        <color rgb="FF000000"/>
      </font>
      <fill>
        <patternFill>
          <bgColor theme="9" tint="0.79979857783745845"/>
        </patternFill>
      </fill>
    </dxf>
    <dxf>
      <font>
        <color rgb="FFD9D9D9"/>
      </font>
    </dxf>
    <dxf>
      <font>
        <color rgb="FF000000"/>
      </font>
      <fill>
        <patternFill>
          <bgColor theme="9" tint="0.79979857783745845"/>
        </patternFill>
      </fill>
    </dxf>
    <dxf>
      <fill>
        <patternFill>
          <bgColor theme="9" tint="0.59968871120334488"/>
        </patternFill>
      </fill>
    </dxf>
    <dxf>
      <fill>
        <patternFill>
          <bgColor theme="9" tint="-0.249977111117893"/>
        </patternFill>
      </fill>
    </dxf>
    <dxf>
      <font>
        <color rgb="FFFFFFFF"/>
      </font>
      <fill>
        <patternFill>
          <bgColor theme="9" tint="-0.499984740745262"/>
        </patternFill>
      </fill>
    </dxf>
    <dxf>
      <font>
        <color rgb="FFD9D9D9"/>
      </font>
    </dxf>
    <dxf>
      <font>
        <color rgb="FFD9D9D9"/>
      </font>
    </dxf>
    <dxf>
      <font>
        <color rgb="FFD9D9D9"/>
      </font>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ill>
        <patternFill>
          <bgColor theme="9" tint="0.79979857783745845"/>
        </patternFill>
      </fill>
    </dxf>
    <dxf>
      <fill>
        <patternFill>
          <bgColor theme="9" tint="0.59968871120334488"/>
        </patternFill>
      </fill>
    </dxf>
    <dxf>
      <fill>
        <patternFill>
          <bgColor theme="9" tint="0.39967040009765925"/>
        </patternFill>
      </fill>
    </dxf>
    <dxf>
      <fill>
        <patternFill>
          <bgColor theme="9"/>
        </patternFill>
      </fill>
    </dxf>
    <dxf>
      <font>
        <color rgb="FFFFFFFF"/>
      </font>
      <fill>
        <patternFill>
          <bgColor rgb="FF548235"/>
        </patternFill>
      </fill>
    </dxf>
    <dxf>
      <font>
        <color rgb="FFFFFFFF"/>
      </font>
      <fill>
        <patternFill>
          <bgColor rgb="FF548235"/>
        </patternFill>
      </fill>
    </dxf>
    <dxf>
      <fill>
        <patternFill>
          <bgColor theme="9" tint="0.59968871120334488"/>
        </patternFill>
      </fill>
    </dxf>
    <dxf>
      <fill>
        <patternFill>
          <bgColor theme="9" tint="0.79979857783745845"/>
        </patternFill>
      </fill>
    </dxf>
    <dxf>
      <fill>
        <patternFill>
          <bgColor theme="9"/>
        </patternFill>
      </fill>
    </dxf>
    <dxf>
      <fill>
        <patternFill>
          <bgColor theme="9" tint="0.39967040009765925"/>
        </patternFill>
      </fill>
    </dxf>
    <dxf>
      <fill>
        <patternFill>
          <bgColor rgb="FFFFFFCC"/>
        </patternFill>
      </fill>
    </dxf>
    <dxf>
      <fill>
        <patternFill>
          <bgColor rgb="FFFFFFCC"/>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9C0006"/>
      </font>
      <fill>
        <patternFill>
          <bgColor rgb="FFFFC7CE"/>
        </patternFill>
      </fill>
    </dxf>
    <dxf>
      <font>
        <color rgb="FF006100"/>
      </font>
      <fill>
        <patternFill>
          <bgColor rgb="FFC6EFCE"/>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ont>
        <color rgb="FFA6A6A6"/>
      </font>
      <fill>
        <patternFill>
          <bgColor theme="0" tint="-0.14999847407452621"/>
        </patternFill>
      </fill>
    </dxf>
    <dxf>
      <fill>
        <patternFill>
          <bgColor theme="8" tint="0.39967040009765925"/>
        </patternFill>
      </fill>
    </dxf>
    <dxf>
      <fill>
        <patternFill>
          <bgColor theme="8" tint="0.59968871120334488"/>
        </patternFill>
      </fill>
    </dxf>
    <dxf>
      <fill>
        <patternFill>
          <bgColor theme="8" tint="0.39967040009765925"/>
        </patternFill>
      </fill>
    </dxf>
    <dxf>
      <fill>
        <patternFill>
          <bgColor theme="8"/>
        </patternFill>
      </fill>
    </dxf>
    <dxf>
      <fill>
        <patternFill>
          <bgColor theme="8" tint="0.79979857783745845"/>
        </patternFill>
      </fill>
    </dxf>
    <dxf>
      <fill>
        <patternFill>
          <bgColor theme="8" tint="0.79979857783745845"/>
        </patternFill>
      </fill>
    </dxf>
    <dxf>
      <fill>
        <patternFill>
          <bgColor theme="8" tint="0.59968871120334488"/>
        </patternFill>
      </fill>
    </dxf>
    <dxf>
      <font>
        <color rgb="FF2E75B6"/>
      </font>
    </dxf>
    <dxf>
      <font>
        <color rgb="FF2E75B6"/>
      </font>
    </dxf>
    <dxf>
      <font>
        <color rgb="FF9C0006"/>
      </font>
      <fill>
        <patternFill>
          <bgColor rgb="FFFFC7CE"/>
        </patternFill>
      </fill>
    </dxf>
    <dxf>
      <fill>
        <patternFill>
          <bgColor theme="8" tint="0.59968871120334488"/>
        </patternFill>
      </fill>
    </dxf>
    <dxf>
      <fill>
        <patternFill>
          <bgColor theme="8" tint="0.39967040009765925"/>
        </patternFill>
      </fill>
    </dxf>
    <dxf>
      <fill>
        <patternFill>
          <bgColor theme="8"/>
        </patternFill>
      </fill>
    </dxf>
    <dxf>
      <font>
        <color rgb="FF9C0006"/>
      </font>
      <fill>
        <patternFill>
          <bgColor rgb="FFFFC7CE"/>
        </patternFill>
      </fill>
    </dxf>
    <dxf>
      <fill>
        <patternFill>
          <bgColor theme="8" tint="0.79979857783745845"/>
        </patternFill>
      </fill>
    </dxf>
    <dxf>
      <fill>
        <patternFill>
          <bgColor theme="8" tint="0.79979857783745845"/>
        </patternFill>
      </fill>
    </dxf>
    <dxf>
      <fill>
        <patternFill>
          <bgColor theme="8" tint="0.59968871120334488"/>
        </patternFill>
      </fill>
    </dxf>
    <dxf>
      <fill>
        <patternFill>
          <bgColor theme="8" tint="0.39967040009765925"/>
        </patternFill>
      </fill>
    </dxf>
    <dxf>
      <fill>
        <patternFill>
          <bgColor theme="8" tint="0.79979857783745845"/>
        </patternFill>
      </fill>
    </dxf>
    <dxf>
      <fill>
        <patternFill>
          <bgColor theme="8" tint="0.79979857783745845"/>
        </patternFill>
      </fill>
    </dxf>
    <dxf>
      <fill>
        <patternFill>
          <bgColor theme="8" tint="0.59968871120334488"/>
        </patternFill>
      </fill>
    </dxf>
    <dxf>
      <fill>
        <patternFill>
          <bgColor theme="8" tint="0.39967040009765925"/>
        </patternFill>
      </fill>
    </dxf>
    <dxf>
      <fill>
        <patternFill>
          <bgColor theme="8" tint="0.59968871120334488"/>
        </patternFill>
      </fill>
    </dxf>
    <dxf>
      <fill>
        <patternFill>
          <bgColor theme="8" tint="0.39967040009765925"/>
        </patternFill>
      </fill>
    </dxf>
    <dxf>
      <fill>
        <patternFill>
          <bgColor theme="8"/>
        </patternFill>
      </fill>
    </dxf>
    <dxf>
      <font>
        <color rgb="FF9C0006"/>
      </font>
      <fill>
        <patternFill>
          <bgColor rgb="FFFFC7CE"/>
        </patternFill>
      </fill>
    </dxf>
    <dxf>
      <fill>
        <patternFill>
          <bgColor theme="8" tint="0.79979857783745845"/>
        </patternFill>
      </fill>
    </dxf>
    <dxf>
      <fill>
        <patternFill>
          <bgColor theme="8" tint="0.59968871120334488"/>
        </patternFill>
      </fill>
    </dxf>
    <dxf>
      <fill>
        <patternFill>
          <bgColor theme="8" tint="0.39967040009765925"/>
        </patternFill>
      </fill>
    </dxf>
    <dxf>
      <fill>
        <patternFill>
          <bgColor theme="8" tint="0.59968871120334488"/>
        </patternFill>
      </fill>
    </dxf>
    <dxf>
      <fill>
        <patternFill>
          <bgColor theme="8"/>
        </patternFill>
      </fill>
    </dxf>
    <dxf>
      <fill>
        <patternFill>
          <bgColor theme="8" tint="0.39967040009765925"/>
        </patternFill>
      </fill>
    </dxf>
    <dxf>
      <fill>
        <patternFill>
          <bgColor theme="8" tint="0.7997985778374584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A9D18E"/>
      <rgbColor rgb="FF7F7F7F"/>
      <rgbColor rgb="FF5B9BD5"/>
      <rgbColor rgb="FF993366"/>
      <rgbColor rgb="FFFFFFCC"/>
      <rgbColor rgb="FFE2EFDA"/>
      <rgbColor rgb="FF660066"/>
      <rgbColor rgb="FFFF66CC"/>
      <rgbColor rgb="FF2F5597"/>
      <rgbColor rgb="FFD9D9D9"/>
      <rgbColor rgb="FF000080"/>
      <rgbColor rgb="FFFF00FF"/>
      <rgbColor rgb="FFFFFF00"/>
      <rgbColor rgb="FF00FFFF"/>
      <rgbColor rgb="FF800080"/>
      <rgbColor rgb="FF800000"/>
      <rgbColor rgb="FF008080"/>
      <rgbColor rgb="FF0000FF"/>
      <rgbColor rgb="FF00B0F0"/>
      <rgbColor rgb="FFDAE3F3"/>
      <rgbColor rgb="FFE2F0D9"/>
      <rgbColor rgb="FFF2F2F2"/>
      <rgbColor rgb="FFC5E0B4"/>
      <rgbColor rgb="FFC6E0B4"/>
      <rgbColor rgb="FFD9E1F2"/>
      <rgbColor rgb="FFFFCC99"/>
      <rgbColor rgb="FF3366FF"/>
      <rgbColor rgb="FF33CCCC"/>
      <rgbColor rgb="FF99CC00"/>
      <rgbColor rgb="FFFFCC00"/>
      <rgbColor rgb="FFFF9900"/>
      <rgbColor rgb="FFFF6600"/>
      <rgbColor rgb="FF305496"/>
      <rgbColor rgb="FF70AD47"/>
      <rgbColor rgb="FF1F4E79"/>
      <rgbColor rgb="FF00B050"/>
      <rgbColor rgb="FF003300"/>
      <rgbColor rgb="FF333300"/>
      <rgbColor rgb="FF993300"/>
      <rgbColor rgb="FF993366"/>
      <rgbColor rgb="FF3F3F76"/>
      <rgbColor rgb="FF333333"/>
      <rgbColor rgb="00003366"/>
      <rgbColor rgb="00339966"/>
      <rgbColor rgb="00003300"/>
      <rgbColor rgb="00333300"/>
      <rgbColor rgb="00993300"/>
      <rgbColor rgb="00993366"/>
      <rgbColor rgb="00333399"/>
      <rgbColor rgb="00333333"/>
    </indexedColors>
    <mruColors>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70995</xdr:colOff>
      <xdr:row>65</xdr:row>
      <xdr:rowOff>44730</xdr:rowOff>
    </xdr:from>
    <xdr:to>
      <xdr:col>0</xdr:col>
      <xdr:colOff>9768417</xdr:colOff>
      <xdr:row>89</xdr:row>
      <xdr:rowOff>342300</xdr:rowOff>
    </xdr:to>
    <xdr:grpSp>
      <xdr:nvGrpSpPr>
        <xdr:cNvPr id="12" name="Gruppieren 11">
          <a:extLst>
            <a:ext uri="{FF2B5EF4-FFF2-40B4-BE49-F238E27FC236}">
              <a16:creationId xmlns:a16="http://schemas.microsoft.com/office/drawing/2014/main" id="{AFC8AB35-203C-43CB-92ED-D058BB44AAA1}"/>
            </a:ext>
          </a:extLst>
        </xdr:cNvPr>
        <xdr:cNvGrpSpPr/>
      </xdr:nvGrpSpPr>
      <xdr:grpSpPr>
        <a:xfrm>
          <a:off x="70995" y="21895080"/>
          <a:ext cx="9697422" cy="6022095"/>
          <a:chOff x="70995" y="22666605"/>
          <a:chExt cx="9147960" cy="6012570"/>
        </a:xfrm>
      </xdr:grpSpPr>
      <xdr:pic>
        <xdr:nvPicPr>
          <xdr:cNvPr id="2" name="Grafik 1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0995" y="22666605"/>
            <a:ext cx="9147960" cy="6012570"/>
          </a:xfrm>
          <a:prstGeom prst="rect">
            <a:avLst/>
          </a:prstGeom>
          <a:noFill/>
          <a:ln w="0">
            <a:noFill/>
          </a:ln>
        </xdr:spPr>
      </xdr:pic>
      <xdr:grpSp>
        <xdr:nvGrpSpPr>
          <xdr:cNvPr id="11" name="Gruppieren 10">
            <a:extLst>
              <a:ext uri="{FF2B5EF4-FFF2-40B4-BE49-F238E27FC236}">
                <a16:creationId xmlns:a16="http://schemas.microsoft.com/office/drawing/2014/main" id="{656AB96A-04FB-44AD-8036-C72976FF3C14}"/>
              </a:ext>
            </a:extLst>
          </xdr:cNvPr>
          <xdr:cNvGrpSpPr/>
        </xdr:nvGrpSpPr>
        <xdr:grpSpPr>
          <a:xfrm>
            <a:off x="1428480" y="22907550"/>
            <a:ext cx="7264440" cy="5308440"/>
            <a:chOff x="1428480" y="24803025"/>
            <a:chExt cx="7264440" cy="5308440"/>
          </a:xfrm>
        </xdr:grpSpPr>
        <xdr:cxnSp macro="">
          <xdr:nvCxnSpPr>
            <xdr:cNvPr id="3" name="Gerade Verbindung mit Pfeil 20">
              <a:extLst>
                <a:ext uri="{FF2B5EF4-FFF2-40B4-BE49-F238E27FC236}">
                  <a16:creationId xmlns:a16="http://schemas.microsoft.com/office/drawing/2014/main" id="{00000000-0008-0000-0100-000003000000}"/>
                </a:ext>
              </a:extLst>
            </xdr:cNvPr>
            <xdr:cNvCxnSpPr/>
          </xdr:nvCxnSpPr>
          <xdr:spPr>
            <a:xfrm flipV="1">
              <a:off x="8692920" y="25658520"/>
              <a:ext cx="0" cy="1430190"/>
            </a:xfrm>
            <a:prstGeom prst="straightConnector1">
              <a:avLst/>
            </a:prstGeom>
            <a:ln w="57150">
              <a:solidFill>
                <a:srgbClr val="FFC000"/>
              </a:solidFill>
              <a:miter/>
              <a:tailEnd type="triangle" w="med" len="med"/>
            </a:ln>
          </xdr:spPr>
        </xdr:cxnSp>
        <xdr:cxnSp macro="">
          <xdr:nvCxnSpPr>
            <xdr:cNvPr id="4" name="Gerade Verbindung mit Pfeil 21">
              <a:extLst>
                <a:ext uri="{FF2B5EF4-FFF2-40B4-BE49-F238E27FC236}">
                  <a16:creationId xmlns:a16="http://schemas.microsoft.com/office/drawing/2014/main" id="{00000000-0008-0000-0100-000004000000}"/>
                </a:ext>
              </a:extLst>
            </xdr:cNvPr>
            <xdr:cNvCxnSpPr/>
          </xdr:nvCxnSpPr>
          <xdr:spPr>
            <a:xfrm>
              <a:off x="1458000" y="26023530"/>
              <a:ext cx="838080" cy="3885555"/>
            </a:xfrm>
            <a:prstGeom prst="straightConnector1">
              <a:avLst/>
            </a:prstGeom>
            <a:ln w="57150">
              <a:solidFill>
                <a:srgbClr val="FFC000"/>
              </a:solidFill>
              <a:miter/>
              <a:tailEnd type="triangle" w="med" len="med"/>
            </a:ln>
          </xdr:spPr>
        </xdr:cxnSp>
        <xdr:cxnSp macro="">
          <xdr:nvCxnSpPr>
            <xdr:cNvPr id="5" name="Gerade Verbindung mit Pfeil 24">
              <a:extLst>
                <a:ext uri="{FF2B5EF4-FFF2-40B4-BE49-F238E27FC236}">
                  <a16:creationId xmlns:a16="http://schemas.microsoft.com/office/drawing/2014/main" id="{00000000-0008-0000-0100-000005000000}"/>
                </a:ext>
              </a:extLst>
            </xdr:cNvPr>
            <xdr:cNvCxnSpPr/>
          </xdr:nvCxnSpPr>
          <xdr:spPr>
            <a:xfrm flipH="1" flipV="1">
              <a:off x="3930120" y="27230715"/>
              <a:ext cx="38160" cy="1421745"/>
            </a:xfrm>
            <a:prstGeom prst="straightConnector1">
              <a:avLst/>
            </a:prstGeom>
            <a:ln w="57150">
              <a:solidFill>
                <a:srgbClr val="FFC000"/>
              </a:solidFill>
              <a:miter/>
              <a:tailEnd type="triangle" w="med" len="med"/>
            </a:ln>
          </xdr:spPr>
        </xdr:cxnSp>
        <xdr:cxnSp macro="">
          <xdr:nvCxnSpPr>
            <xdr:cNvPr id="6" name="Gerade Verbindung mit Pfeil 26">
              <a:extLst>
                <a:ext uri="{FF2B5EF4-FFF2-40B4-BE49-F238E27FC236}">
                  <a16:creationId xmlns:a16="http://schemas.microsoft.com/office/drawing/2014/main" id="{00000000-0008-0000-0100-000006000000}"/>
                </a:ext>
              </a:extLst>
            </xdr:cNvPr>
            <xdr:cNvCxnSpPr/>
          </xdr:nvCxnSpPr>
          <xdr:spPr>
            <a:xfrm flipH="1">
              <a:off x="1428480" y="24803025"/>
              <a:ext cx="1762200" cy="1141665"/>
            </a:xfrm>
            <a:prstGeom prst="straightConnector1">
              <a:avLst/>
            </a:prstGeom>
            <a:ln w="57150">
              <a:solidFill>
                <a:srgbClr val="FFC000"/>
              </a:solidFill>
              <a:miter/>
              <a:tailEnd type="triangle" w="med" len="med"/>
            </a:ln>
          </xdr:spPr>
        </xdr:cxnSp>
        <xdr:cxnSp macro="">
          <xdr:nvCxnSpPr>
            <xdr:cNvPr id="7" name="Gerade Verbindung mit Pfeil 27">
              <a:extLst>
                <a:ext uri="{FF2B5EF4-FFF2-40B4-BE49-F238E27FC236}">
                  <a16:creationId xmlns:a16="http://schemas.microsoft.com/office/drawing/2014/main" id="{00000000-0008-0000-0100-000007000000}"/>
                </a:ext>
              </a:extLst>
            </xdr:cNvPr>
            <xdr:cNvCxnSpPr/>
          </xdr:nvCxnSpPr>
          <xdr:spPr>
            <a:xfrm flipH="1">
              <a:off x="4963320" y="25491480"/>
              <a:ext cx="3610080" cy="90000"/>
            </a:xfrm>
            <a:prstGeom prst="straightConnector1">
              <a:avLst/>
            </a:prstGeom>
            <a:ln w="57150">
              <a:solidFill>
                <a:srgbClr val="FFC000"/>
              </a:solidFill>
              <a:miter/>
              <a:tailEnd type="triangle" w="med" len="med"/>
            </a:ln>
          </xdr:spPr>
        </xdr:cxnSp>
        <xdr:cxnSp macro="">
          <xdr:nvCxnSpPr>
            <xdr:cNvPr id="8" name="Gerade Verbindung mit Pfeil 28">
              <a:extLst>
                <a:ext uri="{FF2B5EF4-FFF2-40B4-BE49-F238E27FC236}">
                  <a16:creationId xmlns:a16="http://schemas.microsoft.com/office/drawing/2014/main" id="{00000000-0008-0000-0100-000008000000}"/>
                </a:ext>
              </a:extLst>
            </xdr:cNvPr>
            <xdr:cNvCxnSpPr/>
          </xdr:nvCxnSpPr>
          <xdr:spPr>
            <a:xfrm>
              <a:off x="4180320" y="27026790"/>
              <a:ext cx="4314600" cy="19080"/>
            </a:xfrm>
            <a:prstGeom prst="straightConnector1">
              <a:avLst/>
            </a:prstGeom>
            <a:ln w="57150">
              <a:solidFill>
                <a:srgbClr val="FFC000"/>
              </a:solidFill>
              <a:miter/>
              <a:tailEnd type="triangle" w="med" len="med"/>
            </a:ln>
          </xdr:spPr>
        </xdr:cxnSp>
        <xdr:cxnSp macro="">
          <xdr:nvCxnSpPr>
            <xdr:cNvPr id="9" name="Gerade Verbindung mit Pfeil 29">
              <a:extLst>
                <a:ext uri="{FF2B5EF4-FFF2-40B4-BE49-F238E27FC236}">
                  <a16:creationId xmlns:a16="http://schemas.microsoft.com/office/drawing/2014/main" id="{00000000-0008-0000-0100-000009000000}"/>
                </a:ext>
              </a:extLst>
            </xdr:cNvPr>
            <xdr:cNvCxnSpPr/>
          </xdr:nvCxnSpPr>
          <xdr:spPr>
            <a:xfrm flipH="1" flipV="1">
              <a:off x="3904920" y="28694580"/>
              <a:ext cx="3248280" cy="1192545"/>
            </a:xfrm>
            <a:prstGeom prst="straightConnector1">
              <a:avLst/>
            </a:prstGeom>
            <a:ln w="57150">
              <a:solidFill>
                <a:srgbClr val="FFC000"/>
              </a:solidFill>
              <a:miter/>
              <a:tailEnd type="triangle" w="med" len="med"/>
            </a:ln>
          </xdr:spPr>
        </xdr:cxnSp>
        <xdr:cxnSp macro="">
          <xdr:nvCxnSpPr>
            <xdr:cNvPr id="10" name="Gerade Verbindung mit Pfeil 30">
              <a:extLst>
                <a:ext uri="{FF2B5EF4-FFF2-40B4-BE49-F238E27FC236}">
                  <a16:creationId xmlns:a16="http://schemas.microsoft.com/office/drawing/2014/main" id="{00000000-0008-0000-0100-00000A000000}"/>
                </a:ext>
              </a:extLst>
            </xdr:cNvPr>
            <xdr:cNvCxnSpPr/>
          </xdr:nvCxnSpPr>
          <xdr:spPr>
            <a:xfrm>
              <a:off x="2793960" y="30092385"/>
              <a:ext cx="4066920" cy="19080"/>
            </a:xfrm>
            <a:prstGeom prst="straightConnector1">
              <a:avLst/>
            </a:prstGeom>
            <a:ln w="57150">
              <a:solidFill>
                <a:srgbClr val="FFC000"/>
              </a:solidFill>
              <a:miter/>
              <a:tailEnd type="triangle" w="med" len="med"/>
            </a:ln>
          </xdr:spPr>
        </xdr:cxn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No" displayName="No" ref="C1:C2" totalsRowShown="0">
  <autoFilter ref="C1:C2" xr:uid="{00000000-0009-0000-0100-000001000000}"/>
  <tableColumns count="1">
    <tableColumn id="1" xr3:uid="{00000000-0010-0000-0000-000001000000}" name="N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Yes" displayName="Yes" ref="B1:B3" totalsRowShown="0">
  <autoFilter ref="B1:B3" xr:uid="{00000000-0009-0000-0100-000002000000}"/>
  <tableColumns count="1">
    <tableColumn id="1" xr3:uid="{00000000-0010-0000-0100-000001000000}" name="Yes"/>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zoomScaleNormal="100" workbookViewId="0">
      <selection activeCell="A18" sqref="A18"/>
    </sheetView>
  </sheetViews>
  <sheetFormatPr baseColWidth="10" defaultColWidth="11.5546875" defaultRowHeight="15" customHeight="1" x14ac:dyDescent="0.2"/>
  <cols>
    <col min="1" max="1" width="111.21875" customWidth="1"/>
  </cols>
  <sheetData>
    <row r="1" spans="1:7" ht="15.75" x14ac:dyDescent="0.25">
      <c r="A1" s="132" t="s">
        <v>458</v>
      </c>
    </row>
    <row r="2" spans="1:7" ht="15.75" x14ac:dyDescent="0.25">
      <c r="A2" s="134">
        <v>46010</v>
      </c>
      <c r="B2" s="1"/>
      <c r="C2" s="2"/>
      <c r="D2" s="2"/>
      <c r="E2" s="2"/>
      <c r="F2" s="2"/>
      <c r="G2" s="2"/>
    </row>
    <row r="3" spans="1:7" ht="15.75" x14ac:dyDescent="0.25">
      <c r="A3" s="3"/>
      <c r="B3" s="1"/>
      <c r="C3" s="2"/>
      <c r="D3" s="2"/>
      <c r="E3" s="2"/>
      <c r="F3" s="2"/>
      <c r="G3" s="2"/>
    </row>
    <row r="4" spans="1:7" ht="18.75" x14ac:dyDescent="0.3">
      <c r="A4" s="4" t="s">
        <v>0</v>
      </c>
      <c r="B4" s="2"/>
      <c r="C4" s="2"/>
      <c r="D4" s="2"/>
      <c r="E4" s="2"/>
      <c r="F4" s="2"/>
      <c r="G4" s="2"/>
    </row>
    <row r="5" spans="1:7" ht="15.75" x14ac:dyDescent="0.25">
      <c r="A5" s="5"/>
      <c r="B5" s="2"/>
      <c r="C5" s="2"/>
      <c r="D5" s="2"/>
      <c r="E5" s="2"/>
      <c r="F5" s="2"/>
      <c r="G5" s="2"/>
    </row>
    <row r="6" spans="1:7" ht="45" x14ac:dyDescent="0.25">
      <c r="A6" s="135" t="s">
        <v>460</v>
      </c>
      <c r="B6" s="2"/>
      <c r="C6" s="7"/>
      <c r="D6" s="2"/>
      <c r="E6" s="2"/>
      <c r="F6" s="2"/>
      <c r="G6" s="2"/>
    </row>
    <row r="7" spans="1:7" ht="15.75" x14ac:dyDescent="0.25">
      <c r="A7" s="6" t="s">
        <v>1</v>
      </c>
      <c r="B7" s="2"/>
      <c r="C7" s="2"/>
      <c r="D7" s="2"/>
      <c r="E7" s="2"/>
      <c r="F7" s="2"/>
      <c r="G7" s="2"/>
    </row>
    <row r="8" spans="1:7" ht="15.75" x14ac:dyDescent="0.25">
      <c r="A8" s="6" t="s">
        <v>2</v>
      </c>
      <c r="B8" s="2"/>
      <c r="C8" s="2"/>
      <c r="D8" s="2"/>
      <c r="E8" s="2"/>
      <c r="F8" s="2"/>
      <c r="G8" s="2"/>
    </row>
    <row r="9" spans="1:7" ht="15.75" x14ac:dyDescent="0.25">
      <c r="A9" s="6" t="s">
        <v>3</v>
      </c>
      <c r="B9" s="2"/>
      <c r="C9" s="2"/>
      <c r="D9" s="2"/>
      <c r="E9" s="2"/>
      <c r="F9" s="2"/>
      <c r="G9" s="2"/>
    </row>
    <row r="10" spans="1:7" ht="15.75" x14ac:dyDescent="0.25">
      <c r="A10" s="6"/>
      <c r="B10" s="2"/>
      <c r="C10" s="2"/>
      <c r="D10" s="2"/>
      <c r="E10" s="2"/>
      <c r="F10" s="2"/>
      <c r="G10" s="2"/>
    </row>
    <row r="11" spans="1:7" ht="18.75" x14ac:dyDescent="0.3">
      <c r="A11" s="8" t="s">
        <v>4</v>
      </c>
      <c r="B11" s="2"/>
      <c r="C11" s="2"/>
      <c r="D11" s="2"/>
      <c r="E11" s="2"/>
      <c r="F11" s="2"/>
      <c r="G11" s="2"/>
    </row>
    <row r="12" spans="1:7" ht="110.25" customHeight="1" x14ac:dyDescent="0.2">
      <c r="A12" s="9" t="s">
        <v>5</v>
      </c>
      <c r="B12" s="10"/>
      <c r="C12" s="10"/>
      <c r="D12" s="10"/>
      <c r="E12" s="10"/>
      <c r="F12" s="10"/>
      <c r="G12" s="10"/>
    </row>
    <row r="13" spans="1:7" x14ac:dyDescent="0.2">
      <c r="A13" s="11"/>
      <c r="B13" s="12"/>
      <c r="C13" s="12"/>
      <c r="D13" s="12"/>
      <c r="E13" s="12"/>
      <c r="F13" s="12"/>
      <c r="G13" s="12"/>
    </row>
    <row r="14" spans="1:7" ht="18.75" x14ac:dyDescent="0.3">
      <c r="A14" s="13" t="s">
        <v>6</v>
      </c>
    </row>
    <row r="15" spans="1:7" ht="54.75" customHeight="1" x14ac:dyDescent="0.25">
      <c r="A15" s="136" t="s">
        <v>461</v>
      </c>
    </row>
    <row r="16" spans="1:7" x14ac:dyDescent="0.2">
      <c r="A16" s="14" t="s">
        <v>7</v>
      </c>
    </row>
    <row r="17" spans="1:1" x14ac:dyDescent="0.2">
      <c r="A17" s="14" t="s">
        <v>8</v>
      </c>
    </row>
    <row r="18" spans="1:1" ht="14.25" customHeight="1" x14ac:dyDescent="0.2">
      <c r="A18" s="14" t="s">
        <v>9</v>
      </c>
    </row>
    <row r="19" spans="1:1" ht="14.25" customHeight="1" x14ac:dyDescent="0.2">
      <c r="A19" s="14"/>
    </row>
    <row r="20" spans="1:1" ht="18.75" x14ac:dyDescent="0.3">
      <c r="A20" s="15" t="s">
        <v>4</v>
      </c>
    </row>
    <row r="21" spans="1:1" x14ac:dyDescent="0.2">
      <c r="A21" s="14"/>
    </row>
    <row r="22" spans="1:1" ht="30" x14ac:dyDescent="0.2">
      <c r="A22" s="14" t="s">
        <v>10</v>
      </c>
    </row>
    <row r="23" spans="1:1" ht="45" x14ac:dyDescent="0.2">
      <c r="A23" s="16" t="s">
        <v>11</v>
      </c>
    </row>
  </sheetData>
  <pageMargins left="0.7" right="0.7" top="0.78749999999999998" bottom="0.78749999999999998"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B9A7-A598-46B3-A6C6-0447FED5286B}">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977" priority="86">
      <formula>$C35&lt;&gt;0</formula>
    </cfRule>
  </conditionalFormatting>
  <conditionalFormatting sqref="B36:B41">
    <cfRule type="expression" dxfId="976" priority="85">
      <formula>$C36&lt;&gt;""</formula>
    </cfRule>
  </conditionalFormatting>
  <conditionalFormatting sqref="B47:B58 B92:B103 B107:B118 B121:B133 B137:B148">
    <cfRule type="cellIs" dxfId="975" priority="161" operator="equal">
      <formula>"P3"</formula>
    </cfRule>
    <cfRule type="cellIs" dxfId="974" priority="160" operator="equal">
      <formula>"P4"</formula>
    </cfRule>
    <cfRule type="cellIs" dxfId="973" priority="163" operator="equal">
      <formula>"P1"</formula>
    </cfRule>
    <cfRule type="cellIs" dxfId="972" priority="162" operator="equal">
      <formula>"P2"</formula>
    </cfRule>
  </conditionalFormatting>
  <conditionalFormatting sqref="B47:B58 B92:B103 B107:B118 B122:B133 B137:B148">
    <cfRule type="cellIs" dxfId="971" priority="159" operator="equal">
      <formula>"P5"</formula>
    </cfRule>
  </conditionalFormatting>
  <conditionalFormatting sqref="B62:B73">
    <cfRule type="cellIs" dxfId="970" priority="123" operator="equal">
      <formula>"P5"</formula>
    </cfRule>
    <cfRule type="cellIs" dxfId="969" priority="124" operator="equal">
      <formula>"P4"</formula>
    </cfRule>
    <cfRule type="cellIs" dxfId="968" priority="125" operator="equal">
      <formula>"P3"</formula>
    </cfRule>
    <cfRule type="cellIs" dxfId="967" priority="126" operator="equal">
      <formula>"P2"</formula>
    </cfRule>
    <cfRule type="cellIs" dxfId="966" priority="127" operator="equal">
      <formula>"P1"</formula>
    </cfRule>
  </conditionalFormatting>
  <conditionalFormatting sqref="B77:B88">
    <cfRule type="cellIs" dxfId="965" priority="128" operator="equal">
      <formula>"P5"</formula>
    </cfRule>
    <cfRule type="cellIs" dxfId="964" priority="129" operator="equal">
      <formula>"P4"</formula>
    </cfRule>
    <cfRule type="cellIs" dxfId="963" priority="130" operator="equal">
      <formula>"P3"</formula>
    </cfRule>
    <cfRule type="cellIs" dxfId="962" priority="131" operator="equal">
      <formula>"P2"</formula>
    </cfRule>
    <cfRule type="cellIs" dxfId="961" priority="132" operator="equal">
      <formula>"P1"</formula>
    </cfRule>
  </conditionalFormatting>
  <conditionalFormatting sqref="C62:C73">
    <cfRule type="cellIs" dxfId="960" priority="134" operator="equal">
      <formula>0</formula>
    </cfRule>
  </conditionalFormatting>
  <conditionalFormatting sqref="C77:C88">
    <cfRule type="cellIs" dxfId="959" priority="133" operator="equal">
      <formula>0</formula>
    </cfRule>
  </conditionalFormatting>
  <conditionalFormatting sqref="C35:D41">
    <cfRule type="cellIs" dxfId="958" priority="81" operator="equal">
      <formula>0</formula>
    </cfRule>
  </conditionalFormatting>
  <conditionalFormatting sqref="D34:D41">
    <cfRule type="cellIs" dxfId="957" priority="80" operator="equal">
      <formula>"P5"</formula>
    </cfRule>
  </conditionalFormatting>
  <conditionalFormatting sqref="D35:D41">
    <cfRule type="cellIs" dxfId="956" priority="73" operator="equal">
      <formula>"P4"</formula>
    </cfRule>
    <cfRule type="cellIs" dxfId="955" priority="75" operator="equal">
      <formula>"P2"</formula>
    </cfRule>
    <cfRule type="cellIs" dxfId="954" priority="76" operator="equal">
      <formula>"P1"</formula>
    </cfRule>
    <cfRule type="cellIs" dxfId="953" priority="77" operator="equal">
      <formula>0</formula>
    </cfRule>
    <cfRule type="cellIs" dxfId="952" priority="78" operator="equal">
      <formula>"P1"</formula>
    </cfRule>
    <cfRule type="cellIs" dxfId="951" priority="74" operator="equal">
      <formula>"P3"</formula>
    </cfRule>
  </conditionalFormatting>
  <conditionalFormatting sqref="D40">
    <cfRule type="cellIs" dxfId="950" priority="79" operator="equal">
      <formula>0</formula>
    </cfRule>
  </conditionalFormatting>
  <conditionalFormatting sqref="D47:D59">
    <cfRule type="expression" dxfId="949" priority="122">
      <formula>$D$47=0</formula>
    </cfRule>
  </conditionalFormatting>
  <conditionalFormatting sqref="D48:D58">
    <cfRule type="cellIs" dxfId="948" priority="121" operator="equal">
      <formula>0</formula>
    </cfRule>
  </conditionalFormatting>
  <conditionalFormatting sqref="D62:D74">
    <cfRule type="expression" dxfId="947" priority="120">
      <formula>$D$47=0</formula>
    </cfRule>
  </conditionalFormatting>
  <conditionalFormatting sqref="D63:D73">
    <cfRule type="cellIs" dxfId="946" priority="119" operator="equal">
      <formula>0</formula>
    </cfRule>
  </conditionalFormatting>
  <conditionalFormatting sqref="D77:D89">
    <cfRule type="expression" dxfId="945" priority="118">
      <formula>$D$47=0</formula>
    </cfRule>
  </conditionalFormatting>
  <conditionalFormatting sqref="D78:D88">
    <cfRule type="cellIs" dxfId="944" priority="117" operator="equal">
      <formula>0</formula>
    </cfRule>
  </conditionalFormatting>
  <conditionalFormatting sqref="D92:D104">
    <cfRule type="expression" dxfId="943" priority="116">
      <formula>$D$47=0</formula>
    </cfRule>
  </conditionalFormatting>
  <conditionalFormatting sqref="D93:D103">
    <cfRule type="cellIs" dxfId="942" priority="115" operator="equal">
      <formula>0</formula>
    </cfRule>
  </conditionalFormatting>
  <conditionalFormatting sqref="D107:D119">
    <cfRule type="expression" dxfId="941" priority="114">
      <formula>$D$47=0</formula>
    </cfRule>
  </conditionalFormatting>
  <conditionalFormatting sqref="D108:D118">
    <cfRule type="cellIs" dxfId="940" priority="113" operator="equal">
      <formula>0</formula>
    </cfRule>
  </conditionalFormatting>
  <conditionalFormatting sqref="D122:D134">
    <cfRule type="expression" dxfId="939" priority="112">
      <formula>$D$47=0</formula>
    </cfRule>
  </conditionalFormatting>
  <conditionalFormatting sqref="D123:D133">
    <cfRule type="cellIs" dxfId="938" priority="111" operator="equal">
      <formula>0</formula>
    </cfRule>
  </conditionalFormatting>
  <conditionalFormatting sqref="D137:D149">
    <cfRule type="expression" dxfId="937" priority="110">
      <formula>$D$47=0</formula>
    </cfRule>
  </conditionalFormatting>
  <conditionalFormatting sqref="D138:D148">
    <cfRule type="cellIs" dxfId="936" priority="109" operator="equal">
      <formula>0</formula>
    </cfRule>
  </conditionalFormatting>
  <conditionalFormatting sqref="E31 H31 E33 H33">
    <cfRule type="cellIs" dxfId="935" priority="98" operator="equal">
      <formula>"P5"</formula>
    </cfRule>
  </conditionalFormatting>
  <conditionalFormatting sqref="E47:E58">
    <cfRule type="expression" dxfId="934" priority="107">
      <formula>$B47=""</formula>
    </cfRule>
  </conditionalFormatting>
  <conditionalFormatting sqref="E62:E73">
    <cfRule type="expression" dxfId="933" priority="106">
      <formula>$B62=""</formula>
    </cfRule>
  </conditionalFormatting>
  <conditionalFormatting sqref="E77:E88">
    <cfRule type="expression" dxfId="932" priority="105">
      <formula>$B77=""</formula>
    </cfRule>
  </conditionalFormatting>
  <conditionalFormatting sqref="E92:E103">
    <cfRule type="expression" dxfId="931" priority="100">
      <formula>$B92=""</formula>
    </cfRule>
  </conditionalFormatting>
  <conditionalFormatting sqref="E107:E118">
    <cfRule type="expression" dxfId="930" priority="99">
      <formula>$B107=""</formula>
    </cfRule>
  </conditionalFormatting>
  <conditionalFormatting sqref="E122:E133">
    <cfRule type="expression" dxfId="929" priority="96">
      <formula>$B122=""</formula>
    </cfRule>
  </conditionalFormatting>
  <conditionalFormatting sqref="E137:E148">
    <cfRule type="expression" dxfId="928" priority="144">
      <formula>$B137=""</formula>
    </cfRule>
  </conditionalFormatting>
  <conditionalFormatting sqref="E35:H42">
    <cfRule type="cellIs" dxfId="927" priority="62" operator="equal">
      <formula>0</formula>
    </cfRule>
  </conditionalFormatting>
  <conditionalFormatting sqref="F47:F149">
    <cfRule type="cellIs" dxfId="926" priority="146" operator="equal">
      <formula>0</formula>
    </cfRule>
  </conditionalFormatting>
  <conditionalFormatting sqref="G47:H58">
    <cfRule type="expression" dxfId="925" priority="90">
      <formula>$B47=""</formula>
    </cfRule>
  </conditionalFormatting>
  <conditionalFormatting sqref="G62:H73">
    <cfRule type="expression" dxfId="924" priority="87">
      <formula>$B62=""</formula>
    </cfRule>
  </conditionalFormatting>
  <conditionalFormatting sqref="G77:H88">
    <cfRule type="expression" dxfId="923" priority="103">
      <formula>$B77=""</formula>
    </cfRule>
  </conditionalFormatting>
  <conditionalFormatting sqref="G92:H103">
    <cfRule type="expression" dxfId="922" priority="101">
      <formula>$B92=""</formula>
    </cfRule>
  </conditionalFormatting>
  <conditionalFormatting sqref="G107:H118">
    <cfRule type="expression" dxfId="921" priority="95">
      <formula>$B107=""</formula>
    </cfRule>
  </conditionalFormatting>
  <conditionalFormatting sqref="G122:H133">
    <cfRule type="expression" dxfId="920" priority="97">
      <formula>$B122=""</formula>
    </cfRule>
  </conditionalFormatting>
  <conditionalFormatting sqref="G137:H148">
    <cfRule type="expression" dxfId="919" priority="143">
      <formula>$B137=""</formula>
    </cfRule>
  </conditionalFormatting>
  <conditionalFormatting sqref="H35:H41">
    <cfRule type="cellIs" dxfId="918" priority="66" operator="lessThan">
      <formula>0</formula>
    </cfRule>
    <cfRule type="cellIs" dxfId="917" priority="65" operator="greaterThan">
      <formula>0</formula>
    </cfRule>
  </conditionalFormatting>
  <conditionalFormatting sqref="H61">
    <cfRule type="cellIs" dxfId="916" priority="157" operator="equal">
      <formula>0</formula>
    </cfRule>
  </conditionalFormatting>
  <conditionalFormatting sqref="H76">
    <cfRule type="cellIs" dxfId="915" priority="156" operator="equal">
      <formula>0</formula>
    </cfRule>
  </conditionalFormatting>
  <conditionalFormatting sqref="H91">
    <cfRule type="cellIs" dxfId="914" priority="155" operator="equal">
      <formula>0</formula>
    </cfRule>
  </conditionalFormatting>
  <conditionalFormatting sqref="H106">
    <cfRule type="cellIs" dxfId="913" priority="154" operator="equal">
      <formula>0</formula>
    </cfRule>
  </conditionalFormatting>
  <conditionalFormatting sqref="H121">
    <cfRule type="cellIs" dxfId="912" priority="153" operator="equal">
      <formula>0</formula>
    </cfRule>
  </conditionalFormatting>
  <conditionalFormatting sqref="H136">
    <cfRule type="cellIs" dxfId="911" priority="152" operator="equal">
      <formula>0</formula>
    </cfRule>
  </conditionalFormatting>
  <conditionalFormatting sqref="I34:I41">
    <cfRule type="cellIs" dxfId="910" priority="67" operator="equal">
      <formula>"P5"</formula>
    </cfRule>
  </conditionalFormatting>
  <conditionalFormatting sqref="I35:I41">
    <cfRule type="cellIs" dxfId="909" priority="69" operator="equal">
      <formula>"P3"</formula>
    </cfRule>
    <cfRule type="cellIs" dxfId="908" priority="70" operator="equal">
      <formula>"P2"</formula>
    </cfRule>
    <cfRule type="cellIs" dxfId="907" priority="71" operator="equal">
      <formula>"P1"</formula>
    </cfRule>
    <cfRule type="cellIs" dxfId="906" priority="72" operator="equal">
      <formula>0</formula>
    </cfRule>
    <cfRule type="cellIs" dxfId="905" priority="68" operator="equal">
      <formula>"P4"</formula>
    </cfRule>
  </conditionalFormatting>
  <conditionalFormatting sqref="I47:I59">
    <cfRule type="cellIs" dxfId="904" priority="158" operator="equal">
      <formula>0</formula>
    </cfRule>
  </conditionalFormatting>
  <conditionalFormatting sqref="I62:I74">
    <cfRule type="cellIs" dxfId="903" priority="151" operator="equal">
      <formula>0</formula>
    </cfRule>
  </conditionalFormatting>
  <conditionalFormatting sqref="I77:I89">
    <cfRule type="cellIs" dxfId="902" priority="150" operator="equal">
      <formula>0</formula>
    </cfRule>
  </conditionalFormatting>
  <conditionalFormatting sqref="I92:I104">
    <cfRule type="cellIs" dxfId="901" priority="149" operator="equal">
      <formula>0</formula>
    </cfRule>
  </conditionalFormatting>
  <conditionalFormatting sqref="I107:I119">
    <cfRule type="cellIs" dxfId="900" priority="148" operator="equal">
      <formula>0</formula>
    </cfRule>
  </conditionalFormatting>
  <conditionalFormatting sqref="I122:I134">
    <cfRule type="cellIs" dxfId="899" priority="147" operator="equal">
      <formula>0</formula>
    </cfRule>
  </conditionalFormatting>
  <conditionalFormatting sqref="I137:I149">
    <cfRule type="cellIs" dxfId="898" priority="145" operator="equal">
      <formula>0</formula>
    </cfRule>
  </conditionalFormatting>
  <conditionalFormatting sqref="I42:J42">
    <cfRule type="cellIs" dxfId="897" priority="165" operator="notEqual">
      <formula>0</formula>
    </cfRule>
  </conditionalFormatting>
  <conditionalFormatting sqref="J47:J58">
    <cfRule type="expression" dxfId="896" priority="89">
      <formula>$B47=""</formula>
    </cfRule>
  </conditionalFormatting>
  <conditionalFormatting sqref="J62:J73">
    <cfRule type="expression" dxfId="895" priority="88">
      <formula>$B62=""</formula>
    </cfRule>
  </conditionalFormatting>
  <conditionalFormatting sqref="J77:J88">
    <cfRule type="expression" dxfId="894" priority="104">
      <formula>$B77=""</formula>
    </cfRule>
  </conditionalFormatting>
  <conditionalFormatting sqref="J92:J103">
    <cfRule type="expression" dxfId="893" priority="102">
      <formula>$B92=""</formula>
    </cfRule>
  </conditionalFormatting>
  <conditionalFormatting sqref="J107:J118">
    <cfRule type="expression" dxfId="892" priority="94">
      <formula>$B107=""</formula>
    </cfRule>
  </conditionalFormatting>
  <conditionalFormatting sqref="J122:J133">
    <cfRule type="expression" dxfId="891" priority="93">
      <formula>$B122=""</formula>
    </cfRule>
  </conditionalFormatting>
  <conditionalFormatting sqref="J137:J148">
    <cfRule type="expression" dxfId="890" priority="142">
      <formula>$B137=""</formula>
    </cfRule>
  </conditionalFormatting>
  <conditionalFormatting sqref="J35:M41">
    <cfRule type="cellIs" dxfId="889" priority="61" operator="equal">
      <formula>0</formula>
    </cfRule>
  </conditionalFormatting>
  <conditionalFormatting sqref="K20:K29">
    <cfRule type="cellIs" dxfId="888" priority="84" operator="lessThan">
      <formula>0</formula>
    </cfRule>
  </conditionalFormatting>
  <conditionalFormatting sqref="K30:K31">
    <cfRule type="cellIs" dxfId="887" priority="164" operator="notEqual">
      <formula>0</formula>
    </cfRule>
  </conditionalFormatting>
  <conditionalFormatting sqref="M20:M29">
    <cfRule type="cellIs" dxfId="886" priority="83" operator="notEqual">
      <formula>0</formula>
    </cfRule>
    <cfRule type="expression" dxfId="885" priority="82">
      <formula>$K20&lt;0</formula>
    </cfRule>
  </conditionalFormatting>
  <conditionalFormatting sqref="M35:M41">
    <cfRule type="cellIs" dxfId="884" priority="63" operator="greaterThan">
      <formula>0</formula>
    </cfRule>
    <cfRule type="cellIs" dxfId="883" priority="64" operator="lessThan">
      <formula>0</formula>
    </cfRule>
  </conditionalFormatting>
  <conditionalFormatting sqref="O47:O58">
    <cfRule type="expression" dxfId="882" priority="13">
      <formula>$D$47=0</formula>
    </cfRule>
  </conditionalFormatting>
  <conditionalFormatting sqref="O48:O58">
    <cfRule type="cellIs" dxfId="881" priority="14" operator="equal">
      <formula>0</formula>
    </cfRule>
  </conditionalFormatting>
  <conditionalFormatting sqref="O59">
    <cfRule type="expression" dxfId="880" priority="33">
      <formula>$D$47=0</formula>
    </cfRule>
  </conditionalFormatting>
  <conditionalFormatting sqref="O62:O74">
    <cfRule type="expression" dxfId="879" priority="52">
      <formula>$D$47=0</formula>
    </cfRule>
  </conditionalFormatting>
  <conditionalFormatting sqref="O63:O73">
    <cfRule type="cellIs" dxfId="878" priority="53" operator="equal">
      <formula>0</formula>
    </cfRule>
  </conditionalFormatting>
  <conditionalFormatting sqref="O77:O89">
    <cfRule type="expression" dxfId="877" priority="54">
      <formula>$D$47=0</formula>
    </cfRule>
  </conditionalFormatting>
  <conditionalFormatting sqref="O78:O88">
    <cfRule type="cellIs" dxfId="876" priority="55" operator="equal">
      <formula>0</formula>
    </cfRule>
  </conditionalFormatting>
  <conditionalFormatting sqref="O92:O104">
    <cfRule type="expression" dxfId="875" priority="11">
      <formula>$D$47=0</formula>
    </cfRule>
  </conditionalFormatting>
  <conditionalFormatting sqref="O93:O103">
    <cfRule type="cellIs" dxfId="874" priority="12" operator="equal">
      <formula>0</formula>
    </cfRule>
  </conditionalFormatting>
  <conditionalFormatting sqref="O107:O119">
    <cfRule type="expression" dxfId="873" priority="9">
      <formula>$D$47=0</formula>
    </cfRule>
  </conditionalFormatting>
  <conditionalFormatting sqref="O108:O118">
    <cfRule type="cellIs" dxfId="872" priority="10" operator="equal">
      <formula>0</formula>
    </cfRule>
  </conditionalFormatting>
  <conditionalFormatting sqref="O122:O134">
    <cfRule type="expression" dxfId="871" priority="7">
      <formula>$D$47=0</formula>
    </cfRule>
  </conditionalFormatting>
  <conditionalFormatting sqref="O123:O133">
    <cfRule type="cellIs" dxfId="870" priority="8" operator="equal">
      <formula>0</formula>
    </cfRule>
  </conditionalFormatting>
  <conditionalFormatting sqref="O137:O149">
    <cfRule type="expression" dxfId="869" priority="5">
      <formula>$D$47=0</formula>
    </cfRule>
  </conditionalFormatting>
  <conditionalFormatting sqref="O138:O148">
    <cfRule type="cellIs" dxfId="868" priority="6" operator="equal">
      <formula>0</formula>
    </cfRule>
  </conditionalFormatting>
  <conditionalFormatting sqref="P5">
    <cfRule type="cellIs" dxfId="867" priority="140" operator="equal">
      <formula>0</formula>
    </cfRule>
  </conditionalFormatting>
  <conditionalFormatting sqref="P10:T13">
    <cfRule type="cellIs" dxfId="859" priority="141" operator="equal">
      <formula>0</formula>
    </cfRule>
  </conditionalFormatting>
  <conditionalFormatting sqref="P5:AD13">
    <cfRule type="cellIs" dxfId="858" priority="139" operator="equal">
      <formula>0</formula>
    </cfRule>
  </conditionalFormatting>
  <conditionalFormatting sqref="P20:AE28">
    <cfRule type="cellIs" dxfId="857" priority="108" operator="equal">
      <formula>0</formula>
    </cfRule>
  </conditionalFormatting>
  <conditionalFormatting sqref="P59:AE60">
    <cfRule type="cellIs" dxfId="856" priority="34" operator="equal">
      <formula>0</formula>
    </cfRule>
  </conditionalFormatting>
  <conditionalFormatting sqref="P74:AE75">
    <cfRule type="cellIs" dxfId="855" priority="27" operator="equal">
      <formula>0</formula>
    </cfRule>
  </conditionalFormatting>
  <conditionalFormatting sqref="P89:AE90">
    <cfRule type="cellIs" dxfId="854" priority="26" operator="equal">
      <formula>0</formula>
    </cfRule>
  </conditionalFormatting>
  <conditionalFormatting sqref="P104:AE105">
    <cfRule type="cellIs" dxfId="853" priority="25" operator="equal">
      <formula>0</formula>
    </cfRule>
  </conditionalFormatting>
  <conditionalFormatting sqref="P119:AE120">
    <cfRule type="cellIs" dxfId="852" priority="24" operator="equal">
      <formula>0</formula>
    </cfRule>
  </conditionalFormatting>
  <conditionalFormatting sqref="P134:AE135">
    <cfRule type="cellIs" dxfId="851" priority="23" operator="equal">
      <formula>0</formula>
    </cfRule>
  </conditionalFormatting>
  <conditionalFormatting sqref="P149:AE150">
    <cfRule type="cellIs" dxfId="850" priority="22" operator="equal">
      <formula>0</formula>
    </cfRule>
  </conditionalFormatting>
  <conditionalFormatting sqref="AE5:AE13">
    <cfRule type="cellIs" dxfId="829" priority="166" operator="equal">
      <formula>0</formula>
    </cfRule>
  </conditionalFormatting>
  <conditionalFormatting sqref="AE15 C47:C58 C92:C103 C107:C118 C122:C133 C137:C148 G150:G185">
    <cfRule type="cellIs" dxfId="828" priority="167" operator="equal">
      <formula>0</formula>
    </cfRule>
  </conditionalFormatting>
  <conditionalFormatting sqref="AE47:AE58">
    <cfRule type="cellIs" dxfId="827" priority="21" operator="equal">
      <formula>0</formula>
    </cfRule>
  </conditionalFormatting>
  <conditionalFormatting sqref="AE62:AE73">
    <cfRule type="cellIs" dxfId="826" priority="20" operator="equal">
      <formula>0</formula>
    </cfRule>
  </conditionalFormatting>
  <conditionalFormatting sqref="AE77:AE88">
    <cfRule type="cellIs" dxfId="825" priority="19" operator="equal">
      <formula>0</formula>
    </cfRule>
  </conditionalFormatting>
  <conditionalFormatting sqref="AE92:AE103">
    <cfRule type="cellIs" dxfId="824" priority="18" operator="equal">
      <formula>0</formula>
    </cfRule>
  </conditionalFormatting>
  <conditionalFormatting sqref="AE107:AE118">
    <cfRule type="cellIs" dxfId="823" priority="17" operator="equal">
      <formula>0</formula>
    </cfRule>
  </conditionalFormatting>
  <conditionalFormatting sqref="AE122:AE133">
    <cfRule type="cellIs" dxfId="822" priority="16" operator="equal">
      <formula>0</formula>
    </cfRule>
  </conditionalFormatting>
  <conditionalFormatting sqref="AE137:AE148">
    <cfRule type="cellIs" dxfId="821" priority="15" operator="equal">
      <formula>0</formula>
    </cfRule>
  </conditionalFormatting>
  <conditionalFormatting sqref="AF20:AF28">
    <cfRule type="cellIs" dxfId="820" priority="3" operator="equal">
      <formula>0</formula>
    </cfRule>
  </conditionalFormatting>
  <conditionalFormatting sqref="AF21 AF23 AF25 AF27">
    <cfRule type="cellIs" dxfId="819" priority="4" operator="equal">
      <formula>0</formula>
    </cfRule>
  </conditionalFormatting>
  <conditionalFormatting sqref="AG5:AG13">
    <cfRule type="cellIs" dxfId="818" priority="92" operator="equal">
      <formula>0</formula>
    </cfRule>
    <cfRule type="cellIs" dxfId="817" priority="91" operator="equal">
      <formula>0</formula>
    </cfRule>
  </conditionalFormatting>
  <conditionalFormatting sqref="AG20:AG27">
    <cfRule type="cellIs" dxfId="816" priority="2" operator="equal">
      <formula>"""adjustment needed"""</formula>
    </cfRule>
    <cfRule type="cellIs" dxfId="815" priority="1" operator="equal">
      <formula>"adjustment needed"</formula>
    </cfRule>
  </conditionalFormatting>
  <dataValidations count="1">
    <dataValidation type="list" allowBlank="1" showInputMessage="1" showErrorMessage="1" sqref="B35:B41" xr:uid="{86FF8814-6E14-4C14-A010-C42120B578EA}">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9B1785F2-5FD5-4A5F-B90D-D7D4F3007A7A}">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AF6FA05A-1493-4C35-A00B-45C9B73B0124}">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C63AEB86-2239-4D6C-9398-AFDDB7B14193}">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37E9427A-8C16-45AA-A546-B45B8F1A964D}">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11E080A6-FE49-4C0E-A3BD-A8D7D938F9BC}">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4620D5FD-75EF-4E9C-95EF-EBB8E139DA69}">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AC2F4FA1-13FF-47E1-BF9A-BB6BA4C49A0C}">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EF042AC9-99D8-4DF4-8E76-FDF1D0E6A148}">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DC4A948B-9A13-4420-ABED-FA5A58D5893C}">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9B4F0E2E-E86B-4CE9-BC91-1E1808B4BCAB}">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79A3BB1E-B67A-4EBE-AB97-B916B4F933E0}">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38362FAE-5D40-46EB-AF45-D5BBF8C75EB2}">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7A67F7E7-275E-4043-B426-81284767A4E0}">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36D1EBCC-3B20-435C-B920-9114F25C787A}">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0797D074-EB5C-499E-A382-7B4CF1668B53}">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BF64E88A-EF67-4620-B0F0-EBDEB0835D53}">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434164C8-6C55-4E96-8B63-85B9D9A7CF1A}">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5B84358B-FD6F-49A2-8C1F-47089384F04C}">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E819B85D-0B7C-441E-9217-6B3E3126706A}">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33B96033-5529-4CA4-A059-CE33005BA98A}">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71FA7913-8BE7-4E3E-8ADD-87FB28EFB6CC}">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1089A7E5-D775-455A-80A6-03CD74F804DD}">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6719B415-96FD-49EE-A4A5-4C2BF8463E69}">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C4D27391-EEBB-4224-B611-167787EF998C}">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078DA7F5-C815-451C-8623-72BC38A5CEF9}">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C1D525D1-32DC-4E86-AFFC-DCBD68729378}">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C3D1FD41-CA3C-40B6-A46E-B6F6D4CBA3CF}">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0F5E1BB-AE03-4180-9C68-5248286DB8AE}">
          <x14:formula1>
            <xm:f>'Drop-down Liste'!$B$2:$B$3</xm:f>
          </x14:formula1>
          <xm:sqref>D11:D12</xm:sqref>
        </x14:dataValidation>
        <x14:dataValidation type="list" allowBlank="1" showInputMessage="1" showErrorMessage="1" xr:uid="{8B2F34B4-6E8A-455E-B29E-55AD85104CF3}">
          <x14:formula1>
            <xm:f>'Overview reports'!$A$6:$A$10</xm:f>
          </x14:formula1>
          <xm:sqref>H1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2135-9A37-4F91-9D9C-AD41519A7236}">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814" priority="86">
      <formula>$C35&lt;&gt;0</formula>
    </cfRule>
  </conditionalFormatting>
  <conditionalFormatting sqref="B36:B41">
    <cfRule type="expression" dxfId="813" priority="85">
      <formula>$C36&lt;&gt;""</formula>
    </cfRule>
  </conditionalFormatting>
  <conditionalFormatting sqref="B47:B58 B92:B103 B107:B118 B121:B133 B137:B148">
    <cfRule type="cellIs" dxfId="812" priority="161" operator="equal">
      <formula>"P3"</formula>
    </cfRule>
    <cfRule type="cellIs" dxfId="811" priority="160" operator="equal">
      <formula>"P4"</formula>
    </cfRule>
    <cfRule type="cellIs" dxfId="810" priority="163" operator="equal">
      <formula>"P1"</formula>
    </cfRule>
    <cfRule type="cellIs" dxfId="809" priority="162" operator="equal">
      <formula>"P2"</formula>
    </cfRule>
  </conditionalFormatting>
  <conditionalFormatting sqref="B47:B58 B92:B103 B107:B118 B122:B133 B137:B148">
    <cfRule type="cellIs" dxfId="808" priority="159" operator="equal">
      <formula>"P5"</formula>
    </cfRule>
  </conditionalFormatting>
  <conditionalFormatting sqref="B62:B73">
    <cfRule type="cellIs" dxfId="807" priority="123" operator="equal">
      <formula>"P5"</formula>
    </cfRule>
    <cfRule type="cellIs" dxfId="806" priority="124" operator="equal">
      <formula>"P4"</formula>
    </cfRule>
    <cfRule type="cellIs" dxfId="805" priority="125" operator="equal">
      <formula>"P3"</formula>
    </cfRule>
    <cfRule type="cellIs" dxfId="804" priority="126" operator="equal">
      <formula>"P2"</formula>
    </cfRule>
    <cfRule type="cellIs" dxfId="803" priority="127" operator="equal">
      <formula>"P1"</formula>
    </cfRule>
  </conditionalFormatting>
  <conditionalFormatting sqref="B77:B88">
    <cfRule type="cellIs" dxfId="802" priority="128" operator="equal">
      <formula>"P5"</formula>
    </cfRule>
    <cfRule type="cellIs" dxfId="801" priority="129" operator="equal">
      <formula>"P4"</formula>
    </cfRule>
    <cfRule type="cellIs" dxfId="800" priority="130" operator="equal">
      <formula>"P3"</formula>
    </cfRule>
    <cfRule type="cellIs" dxfId="799" priority="131" operator="equal">
      <formula>"P2"</formula>
    </cfRule>
    <cfRule type="cellIs" dxfId="798" priority="132" operator="equal">
      <formula>"P1"</formula>
    </cfRule>
  </conditionalFormatting>
  <conditionalFormatting sqref="C62:C73">
    <cfRule type="cellIs" dxfId="797" priority="134" operator="equal">
      <formula>0</formula>
    </cfRule>
  </conditionalFormatting>
  <conditionalFormatting sqref="C77:C88">
    <cfRule type="cellIs" dxfId="796" priority="133" operator="equal">
      <formula>0</formula>
    </cfRule>
  </conditionalFormatting>
  <conditionalFormatting sqref="C35:D41">
    <cfRule type="cellIs" dxfId="795" priority="81" operator="equal">
      <formula>0</formula>
    </cfRule>
  </conditionalFormatting>
  <conditionalFormatting sqref="D34:D41">
    <cfRule type="cellIs" dxfId="794" priority="80" operator="equal">
      <formula>"P5"</formula>
    </cfRule>
  </conditionalFormatting>
  <conditionalFormatting sqref="D35:D41">
    <cfRule type="cellIs" dxfId="793" priority="73" operator="equal">
      <formula>"P4"</formula>
    </cfRule>
    <cfRule type="cellIs" dxfId="792" priority="75" operator="equal">
      <formula>"P2"</formula>
    </cfRule>
    <cfRule type="cellIs" dxfId="791" priority="76" operator="equal">
      <formula>"P1"</formula>
    </cfRule>
    <cfRule type="cellIs" dxfId="790" priority="77" operator="equal">
      <formula>0</formula>
    </cfRule>
    <cfRule type="cellIs" dxfId="789" priority="78" operator="equal">
      <formula>"P1"</formula>
    </cfRule>
    <cfRule type="cellIs" dxfId="788" priority="74" operator="equal">
      <formula>"P3"</formula>
    </cfRule>
  </conditionalFormatting>
  <conditionalFormatting sqref="D40">
    <cfRule type="cellIs" dxfId="787" priority="79" operator="equal">
      <formula>0</formula>
    </cfRule>
  </conditionalFormatting>
  <conditionalFormatting sqref="D47:D59">
    <cfRule type="expression" dxfId="786" priority="122">
      <formula>$D$47=0</formula>
    </cfRule>
  </conditionalFormatting>
  <conditionalFormatting sqref="D48:D58">
    <cfRule type="cellIs" dxfId="785" priority="121" operator="equal">
      <formula>0</formula>
    </cfRule>
  </conditionalFormatting>
  <conditionalFormatting sqref="D62:D74">
    <cfRule type="expression" dxfId="784" priority="120">
      <formula>$D$47=0</formula>
    </cfRule>
  </conditionalFormatting>
  <conditionalFormatting sqref="D63:D73">
    <cfRule type="cellIs" dxfId="783" priority="119" operator="equal">
      <formula>0</formula>
    </cfRule>
  </conditionalFormatting>
  <conditionalFormatting sqref="D77:D89">
    <cfRule type="expression" dxfId="782" priority="118">
      <formula>$D$47=0</formula>
    </cfRule>
  </conditionalFormatting>
  <conditionalFormatting sqref="D78:D88">
    <cfRule type="cellIs" dxfId="781" priority="117" operator="equal">
      <formula>0</formula>
    </cfRule>
  </conditionalFormatting>
  <conditionalFormatting sqref="D92:D104">
    <cfRule type="expression" dxfId="780" priority="116">
      <formula>$D$47=0</formula>
    </cfRule>
  </conditionalFormatting>
  <conditionalFormatting sqref="D93:D103">
    <cfRule type="cellIs" dxfId="779" priority="115" operator="equal">
      <formula>0</formula>
    </cfRule>
  </conditionalFormatting>
  <conditionalFormatting sqref="D107:D119">
    <cfRule type="expression" dxfId="778" priority="114">
      <formula>$D$47=0</formula>
    </cfRule>
  </conditionalFormatting>
  <conditionalFormatting sqref="D108:D118">
    <cfRule type="cellIs" dxfId="777" priority="113" operator="equal">
      <formula>0</formula>
    </cfRule>
  </conditionalFormatting>
  <conditionalFormatting sqref="D122:D134">
    <cfRule type="expression" dxfId="776" priority="112">
      <formula>$D$47=0</formula>
    </cfRule>
  </conditionalFormatting>
  <conditionalFormatting sqref="D123:D133">
    <cfRule type="cellIs" dxfId="775" priority="111" operator="equal">
      <formula>0</formula>
    </cfRule>
  </conditionalFormatting>
  <conditionalFormatting sqref="D137:D149">
    <cfRule type="expression" dxfId="774" priority="110">
      <formula>$D$47=0</formula>
    </cfRule>
  </conditionalFormatting>
  <conditionalFormatting sqref="D138:D148">
    <cfRule type="cellIs" dxfId="773" priority="109" operator="equal">
      <formula>0</formula>
    </cfRule>
  </conditionalFormatting>
  <conditionalFormatting sqref="E31 H31 E33 H33">
    <cfRule type="cellIs" dxfId="772" priority="98" operator="equal">
      <formula>"P5"</formula>
    </cfRule>
  </conditionalFormatting>
  <conditionalFormatting sqref="E47:E58">
    <cfRule type="expression" dxfId="771" priority="107">
      <formula>$B47=""</formula>
    </cfRule>
  </conditionalFormatting>
  <conditionalFormatting sqref="E62:E73">
    <cfRule type="expression" dxfId="770" priority="106">
      <formula>$B62=""</formula>
    </cfRule>
  </conditionalFormatting>
  <conditionalFormatting sqref="E77:E88">
    <cfRule type="expression" dxfId="769" priority="105">
      <formula>$B77=""</formula>
    </cfRule>
  </conditionalFormatting>
  <conditionalFormatting sqref="E92:E103">
    <cfRule type="expression" dxfId="768" priority="100">
      <formula>$B92=""</formula>
    </cfRule>
  </conditionalFormatting>
  <conditionalFormatting sqref="E107:E118">
    <cfRule type="expression" dxfId="767" priority="99">
      <formula>$B107=""</formula>
    </cfRule>
  </conditionalFormatting>
  <conditionalFormatting sqref="E122:E133">
    <cfRule type="expression" dxfId="766" priority="96">
      <formula>$B122=""</formula>
    </cfRule>
  </conditionalFormatting>
  <conditionalFormatting sqref="E137:E148">
    <cfRule type="expression" dxfId="765" priority="144">
      <formula>$B137=""</formula>
    </cfRule>
  </conditionalFormatting>
  <conditionalFormatting sqref="E35:H42">
    <cfRule type="cellIs" dxfId="764" priority="62" operator="equal">
      <formula>0</formula>
    </cfRule>
  </conditionalFormatting>
  <conditionalFormatting sqref="F47:F149">
    <cfRule type="cellIs" dxfId="763" priority="146" operator="equal">
      <formula>0</formula>
    </cfRule>
  </conditionalFormatting>
  <conditionalFormatting sqref="G47:H58">
    <cfRule type="expression" dxfId="762" priority="90">
      <formula>$B47=""</formula>
    </cfRule>
  </conditionalFormatting>
  <conditionalFormatting sqref="G62:H73">
    <cfRule type="expression" dxfId="761" priority="87">
      <formula>$B62=""</formula>
    </cfRule>
  </conditionalFormatting>
  <conditionalFormatting sqref="G77:H88">
    <cfRule type="expression" dxfId="760" priority="103">
      <formula>$B77=""</formula>
    </cfRule>
  </conditionalFormatting>
  <conditionalFormatting sqref="G92:H103">
    <cfRule type="expression" dxfId="759" priority="101">
      <formula>$B92=""</formula>
    </cfRule>
  </conditionalFormatting>
  <conditionalFormatting sqref="G107:H118">
    <cfRule type="expression" dxfId="758" priority="95">
      <formula>$B107=""</formula>
    </cfRule>
  </conditionalFormatting>
  <conditionalFormatting sqref="G122:H133">
    <cfRule type="expression" dxfId="757" priority="97">
      <formula>$B122=""</formula>
    </cfRule>
  </conditionalFormatting>
  <conditionalFormatting sqref="G137:H148">
    <cfRule type="expression" dxfId="756" priority="143">
      <formula>$B137=""</formula>
    </cfRule>
  </conditionalFormatting>
  <conditionalFormatting sqref="H35:H41">
    <cfRule type="cellIs" dxfId="755" priority="66" operator="lessThan">
      <formula>0</formula>
    </cfRule>
    <cfRule type="cellIs" dxfId="754" priority="65" operator="greaterThan">
      <formula>0</formula>
    </cfRule>
  </conditionalFormatting>
  <conditionalFormatting sqref="H61">
    <cfRule type="cellIs" dxfId="753" priority="157" operator="equal">
      <formula>0</formula>
    </cfRule>
  </conditionalFormatting>
  <conditionalFormatting sqref="H76">
    <cfRule type="cellIs" dxfId="752" priority="156" operator="equal">
      <formula>0</formula>
    </cfRule>
  </conditionalFormatting>
  <conditionalFormatting sqref="H91">
    <cfRule type="cellIs" dxfId="751" priority="155" operator="equal">
      <formula>0</formula>
    </cfRule>
  </conditionalFormatting>
  <conditionalFormatting sqref="H106">
    <cfRule type="cellIs" dxfId="750" priority="154" operator="equal">
      <formula>0</formula>
    </cfRule>
  </conditionalFormatting>
  <conditionalFormatting sqref="H121">
    <cfRule type="cellIs" dxfId="749" priority="153" operator="equal">
      <formula>0</formula>
    </cfRule>
  </conditionalFormatting>
  <conditionalFormatting sqref="H136">
    <cfRule type="cellIs" dxfId="748" priority="152" operator="equal">
      <formula>0</formula>
    </cfRule>
  </conditionalFormatting>
  <conditionalFormatting sqref="I34:I41">
    <cfRule type="cellIs" dxfId="747" priority="67" operator="equal">
      <formula>"P5"</formula>
    </cfRule>
  </conditionalFormatting>
  <conditionalFormatting sqref="I35:I41">
    <cfRule type="cellIs" dxfId="746" priority="69" operator="equal">
      <formula>"P3"</formula>
    </cfRule>
    <cfRule type="cellIs" dxfId="745" priority="70" operator="equal">
      <formula>"P2"</formula>
    </cfRule>
    <cfRule type="cellIs" dxfId="744" priority="71" operator="equal">
      <formula>"P1"</formula>
    </cfRule>
    <cfRule type="cellIs" dxfId="743" priority="72" operator="equal">
      <formula>0</formula>
    </cfRule>
    <cfRule type="cellIs" dxfId="742" priority="68" operator="equal">
      <formula>"P4"</formula>
    </cfRule>
  </conditionalFormatting>
  <conditionalFormatting sqref="I47:I59">
    <cfRule type="cellIs" dxfId="741" priority="158" operator="equal">
      <formula>0</formula>
    </cfRule>
  </conditionalFormatting>
  <conditionalFormatting sqref="I62:I74">
    <cfRule type="cellIs" dxfId="740" priority="151" operator="equal">
      <formula>0</formula>
    </cfRule>
  </conditionalFormatting>
  <conditionalFormatting sqref="I77:I89">
    <cfRule type="cellIs" dxfId="739" priority="150" operator="equal">
      <formula>0</formula>
    </cfRule>
  </conditionalFormatting>
  <conditionalFormatting sqref="I92:I104">
    <cfRule type="cellIs" dxfId="738" priority="149" operator="equal">
      <formula>0</formula>
    </cfRule>
  </conditionalFormatting>
  <conditionalFormatting sqref="I107:I119">
    <cfRule type="cellIs" dxfId="737" priority="148" operator="equal">
      <formula>0</formula>
    </cfRule>
  </conditionalFormatting>
  <conditionalFormatting sqref="I122:I134">
    <cfRule type="cellIs" dxfId="736" priority="147" operator="equal">
      <formula>0</formula>
    </cfRule>
  </conditionalFormatting>
  <conditionalFormatting sqref="I137:I149">
    <cfRule type="cellIs" dxfId="735" priority="145" operator="equal">
      <formula>0</formula>
    </cfRule>
  </conditionalFormatting>
  <conditionalFormatting sqref="I42:J42">
    <cfRule type="cellIs" dxfId="734" priority="165" operator="notEqual">
      <formula>0</formula>
    </cfRule>
  </conditionalFormatting>
  <conditionalFormatting sqref="J47:J58">
    <cfRule type="expression" dxfId="733" priority="89">
      <formula>$B47=""</formula>
    </cfRule>
  </conditionalFormatting>
  <conditionalFormatting sqref="J62:J73">
    <cfRule type="expression" dxfId="732" priority="88">
      <formula>$B62=""</formula>
    </cfRule>
  </conditionalFormatting>
  <conditionalFormatting sqref="J77:J88">
    <cfRule type="expression" dxfId="731" priority="104">
      <formula>$B77=""</formula>
    </cfRule>
  </conditionalFormatting>
  <conditionalFormatting sqref="J92:J103">
    <cfRule type="expression" dxfId="730" priority="102">
      <formula>$B92=""</formula>
    </cfRule>
  </conditionalFormatting>
  <conditionalFormatting sqref="J107:J118">
    <cfRule type="expression" dxfId="729" priority="94">
      <formula>$B107=""</formula>
    </cfRule>
  </conditionalFormatting>
  <conditionalFormatting sqref="J122:J133">
    <cfRule type="expression" dxfId="728" priority="93">
      <formula>$B122=""</formula>
    </cfRule>
  </conditionalFormatting>
  <conditionalFormatting sqref="J137:J148">
    <cfRule type="expression" dxfId="727" priority="142">
      <formula>$B137=""</formula>
    </cfRule>
  </conditionalFormatting>
  <conditionalFormatting sqref="J35:M41">
    <cfRule type="cellIs" dxfId="726" priority="61" operator="equal">
      <formula>0</formula>
    </cfRule>
  </conditionalFormatting>
  <conditionalFormatting sqref="K20:K29">
    <cfRule type="cellIs" dxfId="725" priority="84" operator="lessThan">
      <formula>0</formula>
    </cfRule>
  </conditionalFormatting>
  <conditionalFormatting sqref="K30:K31">
    <cfRule type="cellIs" dxfId="724" priority="164" operator="notEqual">
      <formula>0</formula>
    </cfRule>
  </conditionalFormatting>
  <conditionalFormatting sqref="M20:M29">
    <cfRule type="cellIs" dxfId="723" priority="83" operator="notEqual">
      <formula>0</formula>
    </cfRule>
    <cfRule type="expression" dxfId="722" priority="82">
      <formula>$K20&lt;0</formula>
    </cfRule>
  </conditionalFormatting>
  <conditionalFormatting sqref="M35:M41">
    <cfRule type="cellIs" dxfId="721" priority="63" operator="greaterThan">
      <formula>0</formula>
    </cfRule>
    <cfRule type="cellIs" dxfId="720" priority="64" operator="lessThan">
      <formula>0</formula>
    </cfRule>
  </conditionalFormatting>
  <conditionalFormatting sqref="O47:O58">
    <cfRule type="expression" dxfId="719" priority="13">
      <formula>$D$47=0</formula>
    </cfRule>
  </conditionalFormatting>
  <conditionalFormatting sqref="O48:O58">
    <cfRule type="cellIs" dxfId="718" priority="14" operator="equal">
      <formula>0</formula>
    </cfRule>
  </conditionalFormatting>
  <conditionalFormatting sqref="O59">
    <cfRule type="expression" dxfId="717" priority="33">
      <formula>$D$47=0</formula>
    </cfRule>
  </conditionalFormatting>
  <conditionalFormatting sqref="O62:O74">
    <cfRule type="expression" dxfId="716" priority="52">
      <formula>$D$47=0</formula>
    </cfRule>
  </conditionalFormatting>
  <conditionalFormatting sqref="O63:O73">
    <cfRule type="cellIs" dxfId="715" priority="53" operator="equal">
      <formula>0</formula>
    </cfRule>
  </conditionalFormatting>
  <conditionalFormatting sqref="O77:O89">
    <cfRule type="expression" dxfId="714" priority="54">
      <formula>$D$47=0</formula>
    </cfRule>
  </conditionalFormatting>
  <conditionalFormatting sqref="O78:O88">
    <cfRule type="cellIs" dxfId="713" priority="55" operator="equal">
      <formula>0</formula>
    </cfRule>
  </conditionalFormatting>
  <conditionalFormatting sqref="O92:O104">
    <cfRule type="expression" dxfId="712" priority="11">
      <formula>$D$47=0</formula>
    </cfRule>
  </conditionalFormatting>
  <conditionalFormatting sqref="O93:O103">
    <cfRule type="cellIs" dxfId="711" priority="12" operator="equal">
      <formula>0</formula>
    </cfRule>
  </conditionalFormatting>
  <conditionalFormatting sqref="O107:O119">
    <cfRule type="expression" dxfId="710" priority="9">
      <formula>$D$47=0</formula>
    </cfRule>
  </conditionalFormatting>
  <conditionalFormatting sqref="O108:O118">
    <cfRule type="cellIs" dxfId="709" priority="10" operator="equal">
      <formula>0</formula>
    </cfRule>
  </conditionalFormatting>
  <conditionalFormatting sqref="O122:O134">
    <cfRule type="expression" dxfId="708" priority="7">
      <formula>$D$47=0</formula>
    </cfRule>
  </conditionalFormatting>
  <conditionalFormatting sqref="O123:O133">
    <cfRule type="cellIs" dxfId="707" priority="8" operator="equal">
      <formula>0</formula>
    </cfRule>
  </conditionalFormatting>
  <conditionalFormatting sqref="O137:O149">
    <cfRule type="expression" dxfId="706" priority="5">
      <formula>$D$47=0</formula>
    </cfRule>
  </conditionalFormatting>
  <conditionalFormatting sqref="O138:O148">
    <cfRule type="cellIs" dxfId="705" priority="6" operator="equal">
      <formula>0</formula>
    </cfRule>
  </conditionalFormatting>
  <conditionalFormatting sqref="P5">
    <cfRule type="cellIs" dxfId="704" priority="140" operator="equal">
      <formula>0</formula>
    </cfRule>
  </conditionalFormatting>
  <conditionalFormatting sqref="P10:T13">
    <cfRule type="cellIs" dxfId="696" priority="141" operator="equal">
      <formula>0</formula>
    </cfRule>
  </conditionalFormatting>
  <conditionalFormatting sqref="P5:AD13">
    <cfRule type="cellIs" dxfId="695" priority="139" operator="equal">
      <formula>0</formula>
    </cfRule>
  </conditionalFormatting>
  <conditionalFormatting sqref="P20:AE28">
    <cfRule type="cellIs" dxfId="694" priority="108" operator="equal">
      <formula>0</formula>
    </cfRule>
  </conditionalFormatting>
  <conditionalFormatting sqref="P59:AE60">
    <cfRule type="cellIs" dxfId="693" priority="34" operator="equal">
      <formula>0</formula>
    </cfRule>
  </conditionalFormatting>
  <conditionalFormatting sqref="P74:AE75">
    <cfRule type="cellIs" dxfId="692" priority="27" operator="equal">
      <formula>0</formula>
    </cfRule>
  </conditionalFormatting>
  <conditionalFormatting sqref="P89:AE90">
    <cfRule type="cellIs" dxfId="691" priority="26" operator="equal">
      <formula>0</formula>
    </cfRule>
  </conditionalFormatting>
  <conditionalFormatting sqref="P104:AE105">
    <cfRule type="cellIs" dxfId="690" priority="25" operator="equal">
      <formula>0</formula>
    </cfRule>
  </conditionalFormatting>
  <conditionalFormatting sqref="P119:AE120">
    <cfRule type="cellIs" dxfId="689" priority="24" operator="equal">
      <formula>0</formula>
    </cfRule>
  </conditionalFormatting>
  <conditionalFormatting sqref="P134:AE135">
    <cfRule type="cellIs" dxfId="688" priority="23" operator="equal">
      <formula>0</formula>
    </cfRule>
  </conditionalFormatting>
  <conditionalFormatting sqref="P149:AE150">
    <cfRule type="cellIs" dxfId="687" priority="22" operator="equal">
      <formula>0</formula>
    </cfRule>
  </conditionalFormatting>
  <conditionalFormatting sqref="AE5:AE13">
    <cfRule type="cellIs" dxfId="666" priority="166" operator="equal">
      <formula>0</formula>
    </cfRule>
  </conditionalFormatting>
  <conditionalFormatting sqref="AE15 C47:C58 C92:C103 C107:C118 C122:C133 C137:C148 G150:G185">
    <cfRule type="cellIs" dxfId="665" priority="167" operator="equal">
      <formula>0</formula>
    </cfRule>
  </conditionalFormatting>
  <conditionalFormatting sqref="AE47:AE58">
    <cfRule type="cellIs" dxfId="664" priority="21" operator="equal">
      <formula>0</formula>
    </cfRule>
  </conditionalFormatting>
  <conditionalFormatting sqref="AE62:AE73">
    <cfRule type="cellIs" dxfId="663" priority="20" operator="equal">
      <formula>0</formula>
    </cfRule>
  </conditionalFormatting>
  <conditionalFormatting sqref="AE77:AE88">
    <cfRule type="cellIs" dxfId="662" priority="19" operator="equal">
      <formula>0</formula>
    </cfRule>
  </conditionalFormatting>
  <conditionalFormatting sqref="AE92:AE103">
    <cfRule type="cellIs" dxfId="661" priority="18" operator="equal">
      <formula>0</formula>
    </cfRule>
  </conditionalFormatting>
  <conditionalFormatting sqref="AE107:AE118">
    <cfRule type="cellIs" dxfId="660" priority="17" operator="equal">
      <formula>0</formula>
    </cfRule>
  </conditionalFormatting>
  <conditionalFormatting sqref="AE122:AE133">
    <cfRule type="cellIs" dxfId="659" priority="16" operator="equal">
      <formula>0</formula>
    </cfRule>
  </conditionalFormatting>
  <conditionalFormatting sqref="AE137:AE148">
    <cfRule type="cellIs" dxfId="658" priority="15" operator="equal">
      <formula>0</formula>
    </cfRule>
  </conditionalFormatting>
  <conditionalFormatting sqref="AF20:AF28">
    <cfRule type="cellIs" dxfId="657" priority="3" operator="equal">
      <formula>0</formula>
    </cfRule>
  </conditionalFormatting>
  <conditionalFormatting sqref="AF21 AF23 AF25 AF27">
    <cfRule type="cellIs" dxfId="656" priority="4" operator="equal">
      <formula>0</formula>
    </cfRule>
  </conditionalFormatting>
  <conditionalFormatting sqref="AG5:AG13">
    <cfRule type="cellIs" dxfId="655" priority="92" operator="equal">
      <formula>0</formula>
    </cfRule>
    <cfRule type="cellIs" dxfId="654" priority="91" operator="equal">
      <formula>0</formula>
    </cfRule>
  </conditionalFormatting>
  <conditionalFormatting sqref="AG20:AG27">
    <cfRule type="cellIs" dxfId="653" priority="2" operator="equal">
      <formula>"""adjustment needed"""</formula>
    </cfRule>
    <cfRule type="cellIs" dxfId="652" priority="1" operator="equal">
      <formula>"adjustment needed"</formula>
    </cfRule>
  </conditionalFormatting>
  <dataValidations count="1">
    <dataValidation type="list" allowBlank="1" showInputMessage="1" showErrorMessage="1" sqref="B35:B41" xr:uid="{33CFE422-15B4-485C-99C4-8290E6FC56EB}">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A71E91A6-673D-42D8-BEE7-43DDDAA25DBB}">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7A25FC11-D987-4AFF-BB67-AF3DD15EDFA4}">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AD7997B3-497A-4432-A07F-06AE4CA84AE4}">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E5E8A756-D89D-4EE0-A28A-57AF21D02655}">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B929CC42-BEC3-44CF-8111-5479F362A853}">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FF599912-E093-4F1A-B489-D1351C84066F}">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3753F8FB-B9C5-4833-8F2F-C9439CE99E5B}">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AD28FAC6-5EC6-48D5-B45C-83A90A1ABD24}">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ECFE0796-2E34-4669-B488-C2964FE2EEFD}">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AEF04A12-8943-4EE5-8CE7-9B6DEF7804E0}">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84D30B3A-1199-4900-80B7-4CF1D38C654B}">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45B4B4B4-2F39-4869-81A1-247CB2B17A82}">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14B24DD7-31CC-46CF-A144-E7A01F326A42}">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297F427C-81F2-46E3-822F-5F5BD9FD89FA}">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533A8B48-5C54-4164-8E60-8905055EB785}">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E73B47D5-2C26-451D-94A0-7E8C35010023}">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DE064818-C1BE-42D4-AD2A-A666510E45B9}">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6029BD01-56CD-4B89-B2E6-97E17FB2F3FD}">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76F4C6CF-E7C8-4C3C-A682-352FC0D28B12}">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0F386A26-C852-41C1-8642-0B5BA2594B8D}">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59240FA4-861A-4FFB-A0CC-4BB383A0C2A7}">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7F4BB6F7-4864-4185-AD9E-1E5E73D52C3A}">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F1CD5038-4A48-4AC4-9730-DAC2CC616A4F}">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AFBB890C-6BBA-4E43-BEC1-0A23BBAD997A}">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8E9E13AB-BB64-4849-9CF3-20720A5E26CD}">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FF8B0D56-CC0C-4F04-926F-AFE0972144F9}">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ACA5EB24-D80A-4E70-9DC8-9894E90F515D}">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A78DC84-24AC-4109-8A36-AD6E87EEF16B}">
          <x14:formula1>
            <xm:f>'Drop-down Liste'!$B$2:$B$3</xm:f>
          </x14:formula1>
          <xm:sqref>D11:D12</xm:sqref>
        </x14:dataValidation>
        <x14:dataValidation type="list" allowBlank="1" showInputMessage="1" showErrorMessage="1" xr:uid="{158C01B3-3D4F-46AF-A45E-4F2D8CA62042}">
          <x14:formula1>
            <xm:f>'Overview reports'!$A$6:$A$10</xm:f>
          </x14:formula1>
          <xm:sqref>H1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3895-F0EB-44A3-B265-0614F89114A8}">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651" priority="86">
      <formula>$C35&lt;&gt;0</formula>
    </cfRule>
  </conditionalFormatting>
  <conditionalFormatting sqref="B36:B41">
    <cfRule type="expression" dxfId="650" priority="85">
      <formula>$C36&lt;&gt;""</formula>
    </cfRule>
  </conditionalFormatting>
  <conditionalFormatting sqref="B47:B58 B92:B103 B107:B118 B121:B133 B137:B148">
    <cfRule type="cellIs" dxfId="649" priority="161" operator="equal">
      <formula>"P3"</formula>
    </cfRule>
    <cfRule type="cellIs" dxfId="648" priority="160" operator="equal">
      <formula>"P4"</formula>
    </cfRule>
    <cfRule type="cellIs" dxfId="647" priority="163" operator="equal">
      <formula>"P1"</formula>
    </cfRule>
    <cfRule type="cellIs" dxfId="646" priority="162" operator="equal">
      <formula>"P2"</formula>
    </cfRule>
  </conditionalFormatting>
  <conditionalFormatting sqref="B47:B58 B92:B103 B107:B118 B122:B133 B137:B148">
    <cfRule type="cellIs" dxfId="645" priority="159" operator="equal">
      <formula>"P5"</formula>
    </cfRule>
  </conditionalFormatting>
  <conditionalFormatting sqref="B62:B73">
    <cfRule type="cellIs" dxfId="644" priority="123" operator="equal">
      <formula>"P5"</formula>
    </cfRule>
    <cfRule type="cellIs" dxfId="643" priority="124" operator="equal">
      <formula>"P4"</formula>
    </cfRule>
    <cfRule type="cellIs" dxfId="642" priority="125" operator="equal">
      <formula>"P3"</formula>
    </cfRule>
    <cfRule type="cellIs" dxfId="641" priority="126" operator="equal">
      <formula>"P2"</formula>
    </cfRule>
    <cfRule type="cellIs" dxfId="640" priority="127" operator="equal">
      <formula>"P1"</formula>
    </cfRule>
  </conditionalFormatting>
  <conditionalFormatting sqref="B77:B88">
    <cfRule type="cellIs" dxfId="639" priority="128" operator="equal">
      <formula>"P5"</formula>
    </cfRule>
    <cfRule type="cellIs" dxfId="638" priority="129" operator="equal">
      <formula>"P4"</formula>
    </cfRule>
    <cfRule type="cellIs" dxfId="637" priority="130" operator="equal">
      <formula>"P3"</formula>
    </cfRule>
    <cfRule type="cellIs" dxfId="636" priority="131" operator="equal">
      <formula>"P2"</formula>
    </cfRule>
    <cfRule type="cellIs" dxfId="635" priority="132" operator="equal">
      <formula>"P1"</formula>
    </cfRule>
  </conditionalFormatting>
  <conditionalFormatting sqref="C62:C73">
    <cfRule type="cellIs" dxfId="634" priority="134" operator="equal">
      <formula>0</formula>
    </cfRule>
  </conditionalFormatting>
  <conditionalFormatting sqref="C77:C88">
    <cfRule type="cellIs" dxfId="633" priority="133" operator="equal">
      <formula>0</formula>
    </cfRule>
  </conditionalFormatting>
  <conditionalFormatting sqref="C35:D41">
    <cfRule type="cellIs" dxfId="632" priority="81" operator="equal">
      <formula>0</formula>
    </cfRule>
  </conditionalFormatting>
  <conditionalFormatting sqref="D34:D41">
    <cfRule type="cellIs" dxfId="631" priority="80" operator="equal">
      <formula>"P5"</formula>
    </cfRule>
  </conditionalFormatting>
  <conditionalFormatting sqref="D35:D41">
    <cfRule type="cellIs" dxfId="630" priority="73" operator="equal">
      <formula>"P4"</formula>
    </cfRule>
    <cfRule type="cellIs" dxfId="629" priority="75" operator="equal">
      <formula>"P2"</formula>
    </cfRule>
    <cfRule type="cellIs" dxfId="628" priority="76" operator="equal">
      <formula>"P1"</formula>
    </cfRule>
    <cfRule type="cellIs" dxfId="627" priority="77" operator="equal">
      <formula>0</formula>
    </cfRule>
    <cfRule type="cellIs" dxfId="626" priority="78" operator="equal">
      <formula>"P1"</formula>
    </cfRule>
    <cfRule type="cellIs" dxfId="625" priority="74" operator="equal">
      <formula>"P3"</formula>
    </cfRule>
  </conditionalFormatting>
  <conditionalFormatting sqref="D40">
    <cfRule type="cellIs" dxfId="624" priority="79" operator="equal">
      <formula>0</formula>
    </cfRule>
  </conditionalFormatting>
  <conditionalFormatting sqref="D47:D59">
    <cfRule type="expression" dxfId="623" priority="122">
      <formula>$D$47=0</formula>
    </cfRule>
  </conditionalFormatting>
  <conditionalFormatting sqref="D48:D58">
    <cfRule type="cellIs" dxfId="622" priority="121" operator="equal">
      <formula>0</formula>
    </cfRule>
  </conditionalFormatting>
  <conditionalFormatting sqref="D62:D74">
    <cfRule type="expression" dxfId="621" priority="120">
      <formula>$D$47=0</formula>
    </cfRule>
  </conditionalFormatting>
  <conditionalFormatting sqref="D63:D73">
    <cfRule type="cellIs" dxfId="620" priority="119" operator="equal">
      <formula>0</formula>
    </cfRule>
  </conditionalFormatting>
  <conditionalFormatting sqref="D77:D89">
    <cfRule type="expression" dxfId="619" priority="118">
      <formula>$D$47=0</formula>
    </cfRule>
  </conditionalFormatting>
  <conditionalFormatting sqref="D78:D88">
    <cfRule type="cellIs" dxfId="618" priority="117" operator="equal">
      <formula>0</formula>
    </cfRule>
  </conditionalFormatting>
  <conditionalFormatting sqref="D92:D104">
    <cfRule type="expression" dxfId="617" priority="116">
      <formula>$D$47=0</formula>
    </cfRule>
  </conditionalFormatting>
  <conditionalFormatting sqref="D93:D103">
    <cfRule type="cellIs" dxfId="616" priority="115" operator="equal">
      <formula>0</formula>
    </cfRule>
  </conditionalFormatting>
  <conditionalFormatting sqref="D107:D119">
    <cfRule type="expression" dxfId="615" priority="114">
      <formula>$D$47=0</formula>
    </cfRule>
  </conditionalFormatting>
  <conditionalFormatting sqref="D108:D118">
    <cfRule type="cellIs" dxfId="614" priority="113" operator="equal">
      <formula>0</formula>
    </cfRule>
  </conditionalFormatting>
  <conditionalFormatting sqref="D122:D134">
    <cfRule type="expression" dxfId="613" priority="112">
      <formula>$D$47=0</formula>
    </cfRule>
  </conditionalFormatting>
  <conditionalFormatting sqref="D123:D133">
    <cfRule type="cellIs" dxfId="612" priority="111" operator="equal">
      <formula>0</formula>
    </cfRule>
  </conditionalFormatting>
  <conditionalFormatting sqref="D137:D149">
    <cfRule type="expression" dxfId="611" priority="110">
      <formula>$D$47=0</formula>
    </cfRule>
  </conditionalFormatting>
  <conditionalFormatting sqref="D138:D148">
    <cfRule type="cellIs" dxfId="610" priority="109" operator="equal">
      <formula>0</formula>
    </cfRule>
  </conditionalFormatting>
  <conditionalFormatting sqref="E31 H31 E33 H33">
    <cfRule type="cellIs" dxfId="609" priority="98" operator="equal">
      <formula>"P5"</formula>
    </cfRule>
  </conditionalFormatting>
  <conditionalFormatting sqref="E47:E58">
    <cfRule type="expression" dxfId="608" priority="107">
      <formula>$B47=""</formula>
    </cfRule>
  </conditionalFormatting>
  <conditionalFormatting sqref="E62:E73">
    <cfRule type="expression" dxfId="607" priority="106">
      <formula>$B62=""</formula>
    </cfRule>
  </conditionalFormatting>
  <conditionalFormatting sqref="E77:E88">
    <cfRule type="expression" dxfId="606" priority="105">
      <formula>$B77=""</formula>
    </cfRule>
  </conditionalFormatting>
  <conditionalFormatting sqref="E92:E103">
    <cfRule type="expression" dxfId="605" priority="100">
      <formula>$B92=""</formula>
    </cfRule>
  </conditionalFormatting>
  <conditionalFormatting sqref="E107:E118">
    <cfRule type="expression" dxfId="604" priority="99">
      <formula>$B107=""</formula>
    </cfRule>
  </conditionalFormatting>
  <conditionalFormatting sqref="E122:E133">
    <cfRule type="expression" dxfId="603" priority="96">
      <formula>$B122=""</formula>
    </cfRule>
  </conditionalFormatting>
  <conditionalFormatting sqref="E137:E148">
    <cfRule type="expression" dxfId="602" priority="144">
      <formula>$B137=""</formula>
    </cfRule>
  </conditionalFormatting>
  <conditionalFormatting sqref="E35:H42">
    <cfRule type="cellIs" dxfId="601" priority="62" operator="equal">
      <formula>0</formula>
    </cfRule>
  </conditionalFormatting>
  <conditionalFormatting sqref="F47:F149">
    <cfRule type="cellIs" dxfId="600" priority="146" operator="equal">
      <formula>0</formula>
    </cfRule>
  </conditionalFormatting>
  <conditionalFormatting sqref="G47:H58">
    <cfRule type="expression" dxfId="599" priority="90">
      <formula>$B47=""</formula>
    </cfRule>
  </conditionalFormatting>
  <conditionalFormatting sqref="G62:H73">
    <cfRule type="expression" dxfId="598" priority="87">
      <formula>$B62=""</formula>
    </cfRule>
  </conditionalFormatting>
  <conditionalFormatting sqref="G77:H88">
    <cfRule type="expression" dxfId="597" priority="103">
      <formula>$B77=""</formula>
    </cfRule>
  </conditionalFormatting>
  <conditionalFormatting sqref="G92:H103">
    <cfRule type="expression" dxfId="596" priority="101">
      <formula>$B92=""</formula>
    </cfRule>
  </conditionalFormatting>
  <conditionalFormatting sqref="G107:H118">
    <cfRule type="expression" dxfId="595" priority="95">
      <formula>$B107=""</formula>
    </cfRule>
  </conditionalFormatting>
  <conditionalFormatting sqref="G122:H133">
    <cfRule type="expression" dxfId="594" priority="97">
      <formula>$B122=""</formula>
    </cfRule>
  </conditionalFormatting>
  <conditionalFormatting sqref="G137:H148">
    <cfRule type="expression" dxfId="593" priority="143">
      <formula>$B137=""</formula>
    </cfRule>
  </conditionalFormatting>
  <conditionalFormatting sqref="H35:H41">
    <cfRule type="cellIs" dxfId="592" priority="66" operator="lessThan">
      <formula>0</formula>
    </cfRule>
    <cfRule type="cellIs" dxfId="591" priority="65" operator="greaterThan">
      <formula>0</formula>
    </cfRule>
  </conditionalFormatting>
  <conditionalFormatting sqref="H61">
    <cfRule type="cellIs" dxfId="590" priority="157" operator="equal">
      <formula>0</formula>
    </cfRule>
  </conditionalFormatting>
  <conditionalFormatting sqref="H76">
    <cfRule type="cellIs" dxfId="589" priority="156" operator="equal">
      <formula>0</formula>
    </cfRule>
  </conditionalFormatting>
  <conditionalFormatting sqref="H91">
    <cfRule type="cellIs" dxfId="588" priority="155" operator="equal">
      <formula>0</formula>
    </cfRule>
  </conditionalFormatting>
  <conditionalFormatting sqref="H106">
    <cfRule type="cellIs" dxfId="587" priority="154" operator="equal">
      <formula>0</formula>
    </cfRule>
  </conditionalFormatting>
  <conditionalFormatting sqref="H121">
    <cfRule type="cellIs" dxfId="586" priority="153" operator="equal">
      <formula>0</formula>
    </cfRule>
  </conditionalFormatting>
  <conditionalFormatting sqref="H136">
    <cfRule type="cellIs" dxfId="585" priority="152" operator="equal">
      <formula>0</formula>
    </cfRule>
  </conditionalFormatting>
  <conditionalFormatting sqref="I34:I41">
    <cfRule type="cellIs" dxfId="584" priority="67" operator="equal">
      <formula>"P5"</formula>
    </cfRule>
  </conditionalFormatting>
  <conditionalFormatting sqref="I35:I41">
    <cfRule type="cellIs" dxfId="583" priority="69" operator="equal">
      <formula>"P3"</formula>
    </cfRule>
    <cfRule type="cellIs" dxfId="582" priority="70" operator="equal">
      <formula>"P2"</formula>
    </cfRule>
    <cfRule type="cellIs" dxfId="581" priority="71" operator="equal">
      <formula>"P1"</formula>
    </cfRule>
    <cfRule type="cellIs" dxfId="580" priority="72" operator="equal">
      <formula>0</formula>
    </cfRule>
    <cfRule type="cellIs" dxfId="579" priority="68" operator="equal">
      <formula>"P4"</formula>
    </cfRule>
  </conditionalFormatting>
  <conditionalFormatting sqref="I47:I59">
    <cfRule type="cellIs" dxfId="578" priority="158" operator="equal">
      <formula>0</formula>
    </cfRule>
  </conditionalFormatting>
  <conditionalFormatting sqref="I62:I74">
    <cfRule type="cellIs" dxfId="577" priority="151" operator="equal">
      <formula>0</formula>
    </cfRule>
  </conditionalFormatting>
  <conditionalFormatting sqref="I77:I89">
    <cfRule type="cellIs" dxfId="576" priority="150" operator="equal">
      <formula>0</formula>
    </cfRule>
  </conditionalFormatting>
  <conditionalFormatting sqref="I92:I104">
    <cfRule type="cellIs" dxfId="575" priority="149" operator="equal">
      <formula>0</formula>
    </cfRule>
  </conditionalFormatting>
  <conditionalFormatting sqref="I107:I119">
    <cfRule type="cellIs" dxfId="574" priority="148" operator="equal">
      <formula>0</formula>
    </cfRule>
  </conditionalFormatting>
  <conditionalFormatting sqref="I122:I134">
    <cfRule type="cellIs" dxfId="573" priority="147" operator="equal">
      <formula>0</formula>
    </cfRule>
  </conditionalFormatting>
  <conditionalFormatting sqref="I137:I149">
    <cfRule type="cellIs" dxfId="572" priority="145" operator="equal">
      <formula>0</formula>
    </cfRule>
  </conditionalFormatting>
  <conditionalFormatting sqref="I42:J42">
    <cfRule type="cellIs" dxfId="571" priority="165" operator="notEqual">
      <formula>0</formula>
    </cfRule>
  </conditionalFormatting>
  <conditionalFormatting sqref="J47:J58">
    <cfRule type="expression" dxfId="570" priority="89">
      <formula>$B47=""</formula>
    </cfRule>
  </conditionalFormatting>
  <conditionalFormatting sqref="J62:J73">
    <cfRule type="expression" dxfId="569" priority="88">
      <formula>$B62=""</formula>
    </cfRule>
  </conditionalFormatting>
  <conditionalFormatting sqref="J77:J88">
    <cfRule type="expression" dxfId="568" priority="104">
      <formula>$B77=""</formula>
    </cfRule>
  </conditionalFormatting>
  <conditionalFormatting sqref="J92:J103">
    <cfRule type="expression" dxfId="567" priority="102">
      <formula>$B92=""</formula>
    </cfRule>
  </conditionalFormatting>
  <conditionalFormatting sqref="J107:J118">
    <cfRule type="expression" dxfId="566" priority="94">
      <formula>$B107=""</formula>
    </cfRule>
  </conditionalFormatting>
  <conditionalFormatting sqref="J122:J133">
    <cfRule type="expression" dxfId="565" priority="93">
      <formula>$B122=""</formula>
    </cfRule>
  </conditionalFormatting>
  <conditionalFormatting sqref="J137:J148">
    <cfRule type="expression" dxfId="564" priority="142">
      <formula>$B137=""</formula>
    </cfRule>
  </conditionalFormatting>
  <conditionalFormatting sqref="J35:M41">
    <cfRule type="cellIs" dxfId="563" priority="61" operator="equal">
      <formula>0</formula>
    </cfRule>
  </conditionalFormatting>
  <conditionalFormatting sqref="K20:K29">
    <cfRule type="cellIs" dxfId="562" priority="84" operator="lessThan">
      <formula>0</formula>
    </cfRule>
  </conditionalFormatting>
  <conditionalFormatting sqref="K30:K31">
    <cfRule type="cellIs" dxfId="561" priority="164" operator="notEqual">
      <formula>0</formula>
    </cfRule>
  </conditionalFormatting>
  <conditionalFormatting sqref="M20:M29">
    <cfRule type="cellIs" dxfId="560" priority="83" operator="notEqual">
      <formula>0</formula>
    </cfRule>
    <cfRule type="expression" dxfId="559" priority="82">
      <formula>$K20&lt;0</formula>
    </cfRule>
  </conditionalFormatting>
  <conditionalFormatting sqref="M35:M41">
    <cfRule type="cellIs" dxfId="558" priority="63" operator="greaterThan">
      <formula>0</formula>
    </cfRule>
    <cfRule type="cellIs" dxfId="557" priority="64" operator="lessThan">
      <formula>0</formula>
    </cfRule>
  </conditionalFormatting>
  <conditionalFormatting sqref="O47:O58">
    <cfRule type="expression" dxfId="556" priority="13">
      <formula>$D$47=0</formula>
    </cfRule>
  </conditionalFormatting>
  <conditionalFormatting sqref="O48:O58">
    <cfRule type="cellIs" dxfId="555" priority="14" operator="equal">
      <formula>0</formula>
    </cfRule>
  </conditionalFormatting>
  <conditionalFormatting sqref="O59">
    <cfRule type="expression" dxfId="554" priority="33">
      <formula>$D$47=0</formula>
    </cfRule>
  </conditionalFormatting>
  <conditionalFormatting sqref="O62:O74">
    <cfRule type="expression" dxfId="553" priority="52">
      <formula>$D$47=0</formula>
    </cfRule>
  </conditionalFormatting>
  <conditionalFormatting sqref="O63:O73">
    <cfRule type="cellIs" dxfId="552" priority="53" operator="equal">
      <formula>0</formula>
    </cfRule>
  </conditionalFormatting>
  <conditionalFormatting sqref="O77:O89">
    <cfRule type="expression" dxfId="551" priority="54">
      <formula>$D$47=0</formula>
    </cfRule>
  </conditionalFormatting>
  <conditionalFormatting sqref="O78:O88">
    <cfRule type="cellIs" dxfId="550" priority="55" operator="equal">
      <formula>0</formula>
    </cfRule>
  </conditionalFormatting>
  <conditionalFormatting sqref="O92:O104">
    <cfRule type="expression" dxfId="549" priority="11">
      <formula>$D$47=0</formula>
    </cfRule>
  </conditionalFormatting>
  <conditionalFormatting sqref="O93:O103">
    <cfRule type="cellIs" dxfId="548" priority="12" operator="equal">
      <formula>0</formula>
    </cfRule>
  </conditionalFormatting>
  <conditionalFormatting sqref="O107:O119">
    <cfRule type="expression" dxfId="547" priority="9">
      <formula>$D$47=0</formula>
    </cfRule>
  </conditionalFormatting>
  <conditionalFormatting sqref="O108:O118">
    <cfRule type="cellIs" dxfId="546" priority="10" operator="equal">
      <formula>0</formula>
    </cfRule>
  </conditionalFormatting>
  <conditionalFormatting sqref="O122:O134">
    <cfRule type="expression" dxfId="545" priority="7">
      <formula>$D$47=0</formula>
    </cfRule>
  </conditionalFormatting>
  <conditionalFormatting sqref="O123:O133">
    <cfRule type="cellIs" dxfId="544" priority="8" operator="equal">
      <formula>0</formula>
    </cfRule>
  </conditionalFormatting>
  <conditionalFormatting sqref="O137:O149">
    <cfRule type="expression" dxfId="543" priority="5">
      <formula>$D$47=0</formula>
    </cfRule>
  </conditionalFormatting>
  <conditionalFormatting sqref="O138:O148">
    <cfRule type="cellIs" dxfId="542" priority="6" operator="equal">
      <formula>0</formula>
    </cfRule>
  </conditionalFormatting>
  <conditionalFormatting sqref="P5">
    <cfRule type="cellIs" dxfId="541" priority="140" operator="equal">
      <formula>0</formula>
    </cfRule>
  </conditionalFormatting>
  <conditionalFormatting sqref="P10:T13">
    <cfRule type="cellIs" dxfId="533" priority="141" operator="equal">
      <formula>0</formula>
    </cfRule>
  </conditionalFormatting>
  <conditionalFormatting sqref="P5:AD13">
    <cfRule type="cellIs" dxfId="532" priority="139" operator="equal">
      <formula>0</formula>
    </cfRule>
  </conditionalFormatting>
  <conditionalFormatting sqref="P20:AE28">
    <cfRule type="cellIs" dxfId="531" priority="108" operator="equal">
      <formula>0</formula>
    </cfRule>
  </conditionalFormatting>
  <conditionalFormatting sqref="P59:AE60">
    <cfRule type="cellIs" dxfId="530" priority="34" operator="equal">
      <formula>0</formula>
    </cfRule>
  </conditionalFormatting>
  <conditionalFormatting sqref="P74:AE75">
    <cfRule type="cellIs" dxfId="529" priority="27" operator="equal">
      <formula>0</formula>
    </cfRule>
  </conditionalFormatting>
  <conditionalFormatting sqref="P89:AE90">
    <cfRule type="cellIs" dxfId="528" priority="26" operator="equal">
      <formula>0</formula>
    </cfRule>
  </conditionalFormatting>
  <conditionalFormatting sqref="P104:AE105">
    <cfRule type="cellIs" dxfId="527" priority="25" operator="equal">
      <formula>0</formula>
    </cfRule>
  </conditionalFormatting>
  <conditionalFormatting sqref="P119:AE120">
    <cfRule type="cellIs" dxfId="526" priority="24" operator="equal">
      <formula>0</formula>
    </cfRule>
  </conditionalFormatting>
  <conditionalFormatting sqref="P134:AE135">
    <cfRule type="cellIs" dxfId="525" priority="23" operator="equal">
      <formula>0</formula>
    </cfRule>
  </conditionalFormatting>
  <conditionalFormatting sqref="P149:AE150">
    <cfRule type="cellIs" dxfId="524" priority="22" operator="equal">
      <formula>0</formula>
    </cfRule>
  </conditionalFormatting>
  <conditionalFormatting sqref="AE5:AE13">
    <cfRule type="cellIs" dxfId="503" priority="166" operator="equal">
      <formula>0</formula>
    </cfRule>
  </conditionalFormatting>
  <conditionalFormatting sqref="AE15 C47:C58 C92:C103 C107:C118 C122:C133 C137:C148 G150:G185">
    <cfRule type="cellIs" dxfId="502" priority="167" operator="equal">
      <formula>0</formula>
    </cfRule>
  </conditionalFormatting>
  <conditionalFormatting sqref="AE47:AE58">
    <cfRule type="cellIs" dxfId="501" priority="21" operator="equal">
      <formula>0</formula>
    </cfRule>
  </conditionalFormatting>
  <conditionalFormatting sqref="AE62:AE73">
    <cfRule type="cellIs" dxfId="500" priority="20" operator="equal">
      <formula>0</formula>
    </cfRule>
  </conditionalFormatting>
  <conditionalFormatting sqref="AE77:AE88">
    <cfRule type="cellIs" dxfId="499" priority="19" operator="equal">
      <formula>0</formula>
    </cfRule>
  </conditionalFormatting>
  <conditionalFormatting sqref="AE92:AE103">
    <cfRule type="cellIs" dxfId="498" priority="18" operator="equal">
      <formula>0</formula>
    </cfRule>
  </conditionalFormatting>
  <conditionalFormatting sqref="AE107:AE118">
    <cfRule type="cellIs" dxfId="497" priority="17" operator="equal">
      <formula>0</formula>
    </cfRule>
  </conditionalFormatting>
  <conditionalFormatting sqref="AE122:AE133">
    <cfRule type="cellIs" dxfId="496" priority="16" operator="equal">
      <formula>0</formula>
    </cfRule>
  </conditionalFormatting>
  <conditionalFormatting sqref="AE137:AE148">
    <cfRule type="cellIs" dxfId="495" priority="15" operator="equal">
      <formula>0</formula>
    </cfRule>
  </conditionalFormatting>
  <conditionalFormatting sqref="AF20:AF28">
    <cfRule type="cellIs" dxfId="494" priority="3" operator="equal">
      <formula>0</formula>
    </cfRule>
  </conditionalFormatting>
  <conditionalFormatting sqref="AF21 AF23 AF25 AF27">
    <cfRule type="cellIs" dxfId="493" priority="4" operator="equal">
      <formula>0</formula>
    </cfRule>
  </conditionalFormatting>
  <conditionalFormatting sqref="AG5:AG13">
    <cfRule type="cellIs" dxfId="492" priority="92" operator="equal">
      <formula>0</formula>
    </cfRule>
    <cfRule type="cellIs" dxfId="491" priority="91" operator="equal">
      <formula>0</formula>
    </cfRule>
  </conditionalFormatting>
  <conditionalFormatting sqref="AG20:AG27">
    <cfRule type="cellIs" dxfId="490" priority="2" operator="equal">
      <formula>"""adjustment needed"""</formula>
    </cfRule>
    <cfRule type="cellIs" dxfId="489" priority="1" operator="equal">
      <formula>"adjustment needed"</formula>
    </cfRule>
  </conditionalFormatting>
  <dataValidations count="1">
    <dataValidation type="list" allowBlank="1" showInputMessage="1" showErrorMessage="1" sqref="B35:B41" xr:uid="{A799642E-0FFD-408B-A1DB-1067C7073088}">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8A223AAF-65B1-46D9-BC8D-B0E030FF93AF}">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EC1480D2-A4EC-49E3-B9D2-8E2A8710570B}">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4089D861-4E3D-4489-BF9F-FF27B8371D75}">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DF7D3A63-1463-4825-89BC-869C6E9210AA}">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EE384AFF-B638-48BC-BDB9-66CE330F4527}">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E39101F2-38A7-4298-802D-7A269812625A}">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07967CF8-8488-4CF3-93D9-91FC4F644403}">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C95D2CE8-C36C-4744-9EA0-DE60CA303C38}">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1F9F7B5A-E63C-4A80-9024-5A66F7A31157}">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739EC432-EAC3-482B-9B98-50C0745AD4C4}">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A4F06431-21AA-4B02-A83E-C89EB908536F}">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33F1EACC-4BD5-409D-955A-B1027C2695D5}">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50AA69DB-885A-4A72-B0F0-860BCBAAE98C}">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6B904DD9-5A46-4628-BA52-E68632D0D901}">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0B27710D-7936-4E4B-8F57-6D720616C5A2}">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A632DE71-656D-4430-AD5F-0C85AD97D87E}">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42C78F1A-3D5B-459B-A9A4-44AFEF213B73}">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E6AA8D39-EF92-42F4-B00B-F1AB4024CA33}">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896650DF-06BB-446F-B4F8-E7F1E9518514}">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C8065D79-366E-4B5D-8A11-78B50BAB7632}">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EBCD3B01-B0D7-4129-81FC-F1E928F9A1FE}">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5EA0EB90-CA49-4C4E-8460-9CF33EE73E8E}">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9B495F65-B31A-479C-B299-49219266FCCE}">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B86160DD-4310-48D1-B166-CCEBC779DDF1}">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2DD0AC22-FF6D-4A8D-8A71-5422EADD40A4}">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4E0BF89A-D6E0-4B9E-9353-B9480F578E1C}">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F7B8C5B2-5168-4D2E-BB61-A3E1218F501C}">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3FB9964-F122-456D-A155-FA5AD29FF0FA}">
          <x14:formula1>
            <xm:f>'Drop-down Liste'!$B$2:$B$3</xm:f>
          </x14:formula1>
          <xm:sqref>D11:D12</xm:sqref>
        </x14:dataValidation>
        <x14:dataValidation type="list" allowBlank="1" showInputMessage="1" showErrorMessage="1" xr:uid="{D2A8C446-9777-4E31-884A-30842147C23B}">
          <x14:formula1>
            <xm:f>'Overview reports'!$A$6:$A$10</xm:f>
          </x14:formula1>
          <xm:sqref>H1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823BF-E411-4315-9465-1BBF843D69F7}">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488" priority="86">
      <formula>$C35&lt;&gt;0</formula>
    </cfRule>
  </conditionalFormatting>
  <conditionalFormatting sqref="B36:B41">
    <cfRule type="expression" dxfId="487" priority="85">
      <formula>$C36&lt;&gt;""</formula>
    </cfRule>
  </conditionalFormatting>
  <conditionalFormatting sqref="B47:B58 B92:B103 B107:B118 B121:B133 B137:B148">
    <cfRule type="cellIs" dxfId="486" priority="161" operator="equal">
      <formula>"P3"</formula>
    </cfRule>
    <cfRule type="cellIs" dxfId="485" priority="160" operator="equal">
      <formula>"P4"</formula>
    </cfRule>
    <cfRule type="cellIs" dxfId="484" priority="163" operator="equal">
      <formula>"P1"</formula>
    </cfRule>
    <cfRule type="cellIs" dxfId="483" priority="162" operator="equal">
      <formula>"P2"</formula>
    </cfRule>
  </conditionalFormatting>
  <conditionalFormatting sqref="B47:B58 B92:B103 B107:B118 B122:B133 B137:B148">
    <cfRule type="cellIs" dxfId="482" priority="159" operator="equal">
      <formula>"P5"</formula>
    </cfRule>
  </conditionalFormatting>
  <conditionalFormatting sqref="B62:B73">
    <cfRule type="cellIs" dxfId="481" priority="123" operator="equal">
      <formula>"P5"</formula>
    </cfRule>
    <cfRule type="cellIs" dxfId="480" priority="124" operator="equal">
      <formula>"P4"</formula>
    </cfRule>
    <cfRule type="cellIs" dxfId="479" priority="125" operator="equal">
      <formula>"P3"</formula>
    </cfRule>
    <cfRule type="cellIs" dxfId="478" priority="126" operator="equal">
      <formula>"P2"</formula>
    </cfRule>
    <cfRule type="cellIs" dxfId="477" priority="127" operator="equal">
      <formula>"P1"</formula>
    </cfRule>
  </conditionalFormatting>
  <conditionalFormatting sqref="B77:B88">
    <cfRule type="cellIs" dxfId="476" priority="128" operator="equal">
      <formula>"P5"</formula>
    </cfRule>
    <cfRule type="cellIs" dxfId="475" priority="129" operator="equal">
      <formula>"P4"</formula>
    </cfRule>
    <cfRule type="cellIs" dxfId="474" priority="130" operator="equal">
      <formula>"P3"</formula>
    </cfRule>
    <cfRule type="cellIs" dxfId="473" priority="131" operator="equal">
      <formula>"P2"</formula>
    </cfRule>
    <cfRule type="cellIs" dxfId="472" priority="132" operator="equal">
      <formula>"P1"</formula>
    </cfRule>
  </conditionalFormatting>
  <conditionalFormatting sqref="C62:C73">
    <cfRule type="cellIs" dxfId="471" priority="134" operator="equal">
      <formula>0</formula>
    </cfRule>
  </conditionalFormatting>
  <conditionalFormatting sqref="C77:C88">
    <cfRule type="cellIs" dxfId="470" priority="133" operator="equal">
      <formula>0</formula>
    </cfRule>
  </conditionalFormatting>
  <conditionalFormatting sqref="C35:D41">
    <cfRule type="cellIs" dxfId="469" priority="81" operator="equal">
      <formula>0</formula>
    </cfRule>
  </conditionalFormatting>
  <conditionalFormatting sqref="D34:D41">
    <cfRule type="cellIs" dxfId="468" priority="80" operator="equal">
      <formula>"P5"</formula>
    </cfRule>
  </conditionalFormatting>
  <conditionalFormatting sqref="D35:D41">
    <cfRule type="cellIs" dxfId="467" priority="73" operator="equal">
      <formula>"P4"</formula>
    </cfRule>
    <cfRule type="cellIs" dxfId="466" priority="75" operator="equal">
      <formula>"P2"</formula>
    </cfRule>
    <cfRule type="cellIs" dxfId="465" priority="76" operator="equal">
      <formula>"P1"</formula>
    </cfRule>
    <cfRule type="cellIs" dxfId="464" priority="77" operator="equal">
      <formula>0</formula>
    </cfRule>
    <cfRule type="cellIs" dxfId="463" priority="78" operator="equal">
      <formula>"P1"</formula>
    </cfRule>
    <cfRule type="cellIs" dxfId="462" priority="74" operator="equal">
      <formula>"P3"</formula>
    </cfRule>
  </conditionalFormatting>
  <conditionalFormatting sqref="D40">
    <cfRule type="cellIs" dxfId="461" priority="79" operator="equal">
      <formula>0</formula>
    </cfRule>
  </conditionalFormatting>
  <conditionalFormatting sqref="D47:D59">
    <cfRule type="expression" dxfId="460" priority="122">
      <formula>$D$47=0</formula>
    </cfRule>
  </conditionalFormatting>
  <conditionalFormatting sqref="D48:D58">
    <cfRule type="cellIs" dxfId="459" priority="121" operator="equal">
      <formula>0</formula>
    </cfRule>
  </conditionalFormatting>
  <conditionalFormatting sqref="D62:D74">
    <cfRule type="expression" dxfId="458" priority="120">
      <formula>$D$47=0</formula>
    </cfRule>
  </conditionalFormatting>
  <conditionalFormatting sqref="D63:D73">
    <cfRule type="cellIs" dxfId="457" priority="119" operator="equal">
      <formula>0</formula>
    </cfRule>
  </conditionalFormatting>
  <conditionalFormatting sqref="D77:D89">
    <cfRule type="expression" dxfId="456" priority="118">
      <formula>$D$47=0</formula>
    </cfRule>
  </conditionalFormatting>
  <conditionalFormatting sqref="D78:D88">
    <cfRule type="cellIs" dxfId="455" priority="117" operator="equal">
      <formula>0</formula>
    </cfRule>
  </conditionalFormatting>
  <conditionalFormatting sqref="D92:D104">
    <cfRule type="expression" dxfId="454" priority="116">
      <formula>$D$47=0</formula>
    </cfRule>
  </conditionalFormatting>
  <conditionalFormatting sqref="D93:D103">
    <cfRule type="cellIs" dxfId="453" priority="115" operator="equal">
      <formula>0</formula>
    </cfRule>
  </conditionalFormatting>
  <conditionalFormatting sqref="D107:D119">
    <cfRule type="expression" dxfId="452" priority="114">
      <formula>$D$47=0</formula>
    </cfRule>
  </conditionalFormatting>
  <conditionalFormatting sqref="D108:D118">
    <cfRule type="cellIs" dxfId="451" priority="113" operator="equal">
      <formula>0</formula>
    </cfRule>
  </conditionalFormatting>
  <conditionalFormatting sqref="D122:D134">
    <cfRule type="expression" dxfId="450" priority="112">
      <formula>$D$47=0</formula>
    </cfRule>
  </conditionalFormatting>
  <conditionalFormatting sqref="D123:D133">
    <cfRule type="cellIs" dxfId="449" priority="111" operator="equal">
      <formula>0</formula>
    </cfRule>
  </conditionalFormatting>
  <conditionalFormatting sqref="D137:D149">
    <cfRule type="expression" dxfId="448" priority="110">
      <formula>$D$47=0</formula>
    </cfRule>
  </conditionalFormatting>
  <conditionalFormatting sqref="D138:D148">
    <cfRule type="cellIs" dxfId="447" priority="109" operator="equal">
      <formula>0</formula>
    </cfRule>
  </conditionalFormatting>
  <conditionalFormatting sqref="E31 H31 E33 H33">
    <cfRule type="cellIs" dxfId="446" priority="98" operator="equal">
      <formula>"P5"</formula>
    </cfRule>
  </conditionalFormatting>
  <conditionalFormatting sqref="E47:E58">
    <cfRule type="expression" dxfId="445" priority="107">
      <formula>$B47=""</formula>
    </cfRule>
  </conditionalFormatting>
  <conditionalFormatting sqref="E62:E73">
    <cfRule type="expression" dxfId="444" priority="106">
      <formula>$B62=""</formula>
    </cfRule>
  </conditionalFormatting>
  <conditionalFormatting sqref="E77:E88">
    <cfRule type="expression" dxfId="443" priority="105">
      <formula>$B77=""</formula>
    </cfRule>
  </conditionalFormatting>
  <conditionalFormatting sqref="E92:E103">
    <cfRule type="expression" dxfId="442" priority="100">
      <formula>$B92=""</formula>
    </cfRule>
  </conditionalFormatting>
  <conditionalFormatting sqref="E107:E118">
    <cfRule type="expression" dxfId="441" priority="99">
      <formula>$B107=""</formula>
    </cfRule>
  </conditionalFormatting>
  <conditionalFormatting sqref="E122:E133">
    <cfRule type="expression" dxfId="440" priority="96">
      <formula>$B122=""</formula>
    </cfRule>
  </conditionalFormatting>
  <conditionalFormatting sqref="E137:E148">
    <cfRule type="expression" dxfId="439" priority="144">
      <formula>$B137=""</formula>
    </cfRule>
  </conditionalFormatting>
  <conditionalFormatting sqref="E35:H42">
    <cfRule type="cellIs" dxfId="438" priority="62" operator="equal">
      <formula>0</formula>
    </cfRule>
  </conditionalFormatting>
  <conditionalFormatting sqref="F47:F149">
    <cfRule type="cellIs" dxfId="437" priority="146" operator="equal">
      <formula>0</formula>
    </cfRule>
  </conditionalFormatting>
  <conditionalFormatting sqref="G47:H58">
    <cfRule type="expression" dxfId="436" priority="90">
      <formula>$B47=""</formula>
    </cfRule>
  </conditionalFormatting>
  <conditionalFormatting sqref="G62:H73">
    <cfRule type="expression" dxfId="435" priority="87">
      <formula>$B62=""</formula>
    </cfRule>
  </conditionalFormatting>
  <conditionalFormatting sqref="G77:H88">
    <cfRule type="expression" dxfId="434" priority="103">
      <formula>$B77=""</formula>
    </cfRule>
  </conditionalFormatting>
  <conditionalFormatting sqref="G92:H103">
    <cfRule type="expression" dxfId="433" priority="101">
      <formula>$B92=""</formula>
    </cfRule>
  </conditionalFormatting>
  <conditionalFormatting sqref="G107:H118">
    <cfRule type="expression" dxfId="432" priority="95">
      <formula>$B107=""</formula>
    </cfRule>
  </conditionalFormatting>
  <conditionalFormatting sqref="G122:H133">
    <cfRule type="expression" dxfId="431" priority="97">
      <formula>$B122=""</formula>
    </cfRule>
  </conditionalFormatting>
  <conditionalFormatting sqref="G137:H148">
    <cfRule type="expression" dxfId="430" priority="143">
      <formula>$B137=""</formula>
    </cfRule>
  </conditionalFormatting>
  <conditionalFormatting sqref="H35:H41">
    <cfRule type="cellIs" dxfId="429" priority="66" operator="lessThan">
      <formula>0</formula>
    </cfRule>
    <cfRule type="cellIs" dxfId="428" priority="65" operator="greaterThan">
      <formula>0</formula>
    </cfRule>
  </conditionalFormatting>
  <conditionalFormatting sqref="H61">
    <cfRule type="cellIs" dxfId="427" priority="157" operator="equal">
      <formula>0</formula>
    </cfRule>
  </conditionalFormatting>
  <conditionalFormatting sqref="H76">
    <cfRule type="cellIs" dxfId="426" priority="156" operator="equal">
      <formula>0</formula>
    </cfRule>
  </conditionalFormatting>
  <conditionalFormatting sqref="H91">
    <cfRule type="cellIs" dxfId="425" priority="155" operator="equal">
      <formula>0</formula>
    </cfRule>
  </conditionalFormatting>
  <conditionalFormatting sqref="H106">
    <cfRule type="cellIs" dxfId="424" priority="154" operator="equal">
      <formula>0</formula>
    </cfRule>
  </conditionalFormatting>
  <conditionalFormatting sqref="H121">
    <cfRule type="cellIs" dxfId="423" priority="153" operator="equal">
      <formula>0</formula>
    </cfRule>
  </conditionalFormatting>
  <conditionalFormatting sqref="H136">
    <cfRule type="cellIs" dxfId="422" priority="152" operator="equal">
      <formula>0</formula>
    </cfRule>
  </conditionalFormatting>
  <conditionalFormatting sqref="I34:I41">
    <cfRule type="cellIs" dxfId="421" priority="67" operator="equal">
      <formula>"P5"</formula>
    </cfRule>
  </conditionalFormatting>
  <conditionalFormatting sqref="I35:I41">
    <cfRule type="cellIs" dxfId="420" priority="69" operator="equal">
      <formula>"P3"</formula>
    </cfRule>
    <cfRule type="cellIs" dxfId="419" priority="70" operator="equal">
      <formula>"P2"</formula>
    </cfRule>
    <cfRule type="cellIs" dxfId="418" priority="71" operator="equal">
      <formula>"P1"</formula>
    </cfRule>
    <cfRule type="cellIs" dxfId="417" priority="72" operator="equal">
      <formula>0</formula>
    </cfRule>
    <cfRule type="cellIs" dxfId="416" priority="68" operator="equal">
      <formula>"P4"</formula>
    </cfRule>
  </conditionalFormatting>
  <conditionalFormatting sqref="I47:I59">
    <cfRule type="cellIs" dxfId="415" priority="158" operator="equal">
      <formula>0</formula>
    </cfRule>
  </conditionalFormatting>
  <conditionalFormatting sqref="I62:I74">
    <cfRule type="cellIs" dxfId="414" priority="151" operator="equal">
      <formula>0</formula>
    </cfRule>
  </conditionalFormatting>
  <conditionalFormatting sqref="I77:I89">
    <cfRule type="cellIs" dxfId="413" priority="150" operator="equal">
      <formula>0</formula>
    </cfRule>
  </conditionalFormatting>
  <conditionalFormatting sqref="I92:I104">
    <cfRule type="cellIs" dxfId="412" priority="149" operator="equal">
      <formula>0</formula>
    </cfRule>
  </conditionalFormatting>
  <conditionalFormatting sqref="I107:I119">
    <cfRule type="cellIs" dxfId="411" priority="148" operator="equal">
      <formula>0</formula>
    </cfRule>
  </conditionalFormatting>
  <conditionalFormatting sqref="I122:I134">
    <cfRule type="cellIs" dxfId="410" priority="147" operator="equal">
      <formula>0</formula>
    </cfRule>
  </conditionalFormatting>
  <conditionalFormatting sqref="I137:I149">
    <cfRule type="cellIs" dxfId="409" priority="145" operator="equal">
      <formula>0</formula>
    </cfRule>
  </conditionalFormatting>
  <conditionalFormatting sqref="I42:J42">
    <cfRule type="cellIs" dxfId="408" priority="165" operator="notEqual">
      <formula>0</formula>
    </cfRule>
  </conditionalFormatting>
  <conditionalFormatting sqref="J47:J58">
    <cfRule type="expression" dxfId="407" priority="89">
      <formula>$B47=""</formula>
    </cfRule>
  </conditionalFormatting>
  <conditionalFormatting sqref="J62:J73">
    <cfRule type="expression" dxfId="406" priority="88">
      <formula>$B62=""</formula>
    </cfRule>
  </conditionalFormatting>
  <conditionalFormatting sqref="J77:J88">
    <cfRule type="expression" dxfId="405" priority="104">
      <formula>$B77=""</formula>
    </cfRule>
  </conditionalFormatting>
  <conditionalFormatting sqref="J92:J103">
    <cfRule type="expression" dxfId="404" priority="102">
      <formula>$B92=""</formula>
    </cfRule>
  </conditionalFormatting>
  <conditionalFormatting sqref="J107:J118">
    <cfRule type="expression" dxfId="403" priority="94">
      <formula>$B107=""</formula>
    </cfRule>
  </conditionalFormatting>
  <conditionalFormatting sqref="J122:J133">
    <cfRule type="expression" dxfId="402" priority="93">
      <formula>$B122=""</formula>
    </cfRule>
  </conditionalFormatting>
  <conditionalFormatting sqref="J137:J148">
    <cfRule type="expression" dxfId="401" priority="142">
      <formula>$B137=""</formula>
    </cfRule>
  </conditionalFormatting>
  <conditionalFormatting sqref="J35:M41">
    <cfRule type="cellIs" dxfId="400" priority="61" operator="equal">
      <formula>0</formula>
    </cfRule>
  </conditionalFormatting>
  <conditionalFormatting sqref="K20:K29">
    <cfRule type="cellIs" dxfId="399" priority="84" operator="lessThan">
      <formula>0</formula>
    </cfRule>
  </conditionalFormatting>
  <conditionalFormatting sqref="K30:K31">
    <cfRule type="cellIs" dxfId="398" priority="164" operator="notEqual">
      <formula>0</formula>
    </cfRule>
  </conditionalFormatting>
  <conditionalFormatting sqref="M20:M29">
    <cfRule type="cellIs" dxfId="397" priority="83" operator="notEqual">
      <formula>0</formula>
    </cfRule>
    <cfRule type="expression" dxfId="396" priority="82">
      <formula>$K20&lt;0</formula>
    </cfRule>
  </conditionalFormatting>
  <conditionalFormatting sqref="M35:M41">
    <cfRule type="cellIs" dxfId="395" priority="63" operator="greaterThan">
      <formula>0</formula>
    </cfRule>
    <cfRule type="cellIs" dxfId="394" priority="64" operator="lessThan">
      <formula>0</formula>
    </cfRule>
  </conditionalFormatting>
  <conditionalFormatting sqref="O47:O58">
    <cfRule type="expression" dxfId="393" priority="13">
      <formula>$D$47=0</formula>
    </cfRule>
  </conditionalFormatting>
  <conditionalFormatting sqref="O48:O58">
    <cfRule type="cellIs" dxfId="392" priority="14" operator="equal">
      <formula>0</formula>
    </cfRule>
  </conditionalFormatting>
  <conditionalFormatting sqref="O59">
    <cfRule type="expression" dxfId="391" priority="33">
      <formula>$D$47=0</formula>
    </cfRule>
  </conditionalFormatting>
  <conditionalFormatting sqref="O62:O74">
    <cfRule type="expression" dxfId="390" priority="52">
      <formula>$D$47=0</formula>
    </cfRule>
  </conditionalFormatting>
  <conditionalFormatting sqref="O63:O73">
    <cfRule type="cellIs" dxfId="389" priority="53" operator="equal">
      <formula>0</formula>
    </cfRule>
  </conditionalFormatting>
  <conditionalFormatting sqref="O77:O89">
    <cfRule type="expression" dxfId="388" priority="54">
      <formula>$D$47=0</formula>
    </cfRule>
  </conditionalFormatting>
  <conditionalFormatting sqref="O78:O88">
    <cfRule type="cellIs" dxfId="387" priority="55" operator="equal">
      <formula>0</formula>
    </cfRule>
  </conditionalFormatting>
  <conditionalFormatting sqref="O92:O104">
    <cfRule type="expression" dxfId="386" priority="11">
      <formula>$D$47=0</formula>
    </cfRule>
  </conditionalFormatting>
  <conditionalFormatting sqref="O93:O103">
    <cfRule type="cellIs" dxfId="385" priority="12" operator="equal">
      <formula>0</formula>
    </cfRule>
  </conditionalFormatting>
  <conditionalFormatting sqref="O107:O119">
    <cfRule type="expression" dxfId="384" priority="9">
      <formula>$D$47=0</formula>
    </cfRule>
  </conditionalFormatting>
  <conditionalFormatting sqref="O108:O118">
    <cfRule type="cellIs" dxfId="383" priority="10" operator="equal">
      <formula>0</formula>
    </cfRule>
  </conditionalFormatting>
  <conditionalFormatting sqref="O122:O134">
    <cfRule type="expression" dxfId="382" priority="7">
      <formula>$D$47=0</formula>
    </cfRule>
  </conditionalFormatting>
  <conditionalFormatting sqref="O123:O133">
    <cfRule type="cellIs" dxfId="381" priority="8" operator="equal">
      <formula>0</formula>
    </cfRule>
  </conditionalFormatting>
  <conditionalFormatting sqref="O137:O149">
    <cfRule type="expression" dxfId="380" priority="5">
      <formula>$D$47=0</formula>
    </cfRule>
  </conditionalFormatting>
  <conditionalFormatting sqref="O138:O148">
    <cfRule type="cellIs" dxfId="379" priority="6" operator="equal">
      <formula>0</formula>
    </cfRule>
  </conditionalFormatting>
  <conditionalFormatting sqref="P5">
    <cfRule type="cellIs" dxfId="378" priority="140" operator="equal">
      <formula>0</formula>
    </cfRule>
  </conditionalFormatting>
  <conditionalFormatting sqref="P10:T13">
    <cfRule type="cellIs" dxfId="370" priority="141" operator="equal">
      <formula>0</formula>
    </cfRule>
  </conditionalFormatting>
  <conditionalFormatting sqref="P5:AD13">
    <cfRule type="cellIs" dxfId="369" priority="139" operator="equal">
      <formula>0</formula>
    </cfRule>
  </conditionalFormatting>
  <conditionalFormatting sqref="P20:AE28">
    <cfRule type="cellIs" dxfId="368" priority="108" operator="equal">
      <formula>0</formula>
    </cfRule>
  </conditionalFormatting>
  <conditionalFormatting sqref="P59:AE60">
    <cfRule type="cellIs" dxfId="367" priority="34" operator="equal">
      <formula>0</formula>
    </cfRule>
  </conditionalFormatting>
  <conditionalFormatting sqref="P74:AE75">
    <cfRule type="cellIs" dxfId="366" priority="27" operator="equal">
      <formula>0</formula>
    </cfRule>
  </conditionalFormatting>
  <conditionalFormatting sqref="P89:AE90">
    <cfRule type="cellIs" dxfId="365" priority="26" operator="equal">
      <formula>0</formula>
    </cfRule>
  </conditionalFormatting>
  <conditionalFormatting sqref="P104:AE105">
    <cfRule type="cellIs" dxfId="364" priority="25" operator="equal">
      <formula>0</formula>
    </cfRule>
  </conditionalFormatting>
  <conditionalFormatting sqref="P119:AE120">
    <cfRule type="cellIs" dxfId="363" priority="24" operator="equal">
      <formula>0</formula>
    </cfRule>
  </conditionalFormatting>
  <conditionalFormatting sqref="P134:AE135">
    <cfRule type="cellIs" dxfId="362" priority="23" operator="equal">
      <formula>0</formula>
    </cfRule>
  </conditionalFormatting>
  <conditionalFormatting sqref="P149:AE150">
    <cfRule type="cellIs" dxfId="361" priority="22" operator="equal">
      <formula>0</formula>
    </cfRule>
  </conditionalFormatting>
  <conditionalFormatting sqref="AE5:AE13">
    <cfRule type="cellIs" dxfId="340" priority="166" operator="equal">
      <formula>0</formula>
    </cfRule>
  </conditionalFormatting>
  <conditionalFormatting sqref="AE15 C47:C58 C92:C103 C107:C118 C122:C133 C137:C148 G150:G185">
    <cfRule type="cellIs" dxfId="339" priority="167" operator="equal">
      <formula>0</formula>
    </cfRule>
  </conditionalFormatting>
  <conditionalFormatting sqref="AE47:AE58">
    <cfRule type="cellIs" dxfId="338" priority="21" operator="equal">
      <formula>0</formula>
    </cfRule>
  </conditionalFormatting>
  <conditionalFormatting sqref="AE62:AE73">
    <cfRule type="cellIs" dxfId="337" priority="20" operator="equal">
      <formula>0</formula>
    </cfRule>
  </conditionalFormatting>
  <conditionalFormatting sqref="AE77:AE88">
    <cfRule type="cellIs" dxfId="336" priority="19" operator="equal">
      <formula>0</formula>
    </cfRule>
  </conditionalFormatting>
  <conditionalFormatting sqref="AE92:AE103">
    <cfRule type="cellIs" dxfId="335" priority="18" operator="equal">
      <formula>0</formula>
    </cfRule>
  </conditionalFormatting>
  <conditionalFormatting sqref="AE107:AE118">
    <cfRule type="cellIs" dxfId="334" priority="17" operator="equal">
      <formula>0</formula>
    </cfRule>
  </conditionalFormatting>
  <conditionalFormatting sqref="AE122:AE133">
    <cfRule type="cellIs" dxfId="333" priority="16" operator="equal">
      <formula>0</formula>
    </cfRule>
  </conditionalFormatting>
  <conditionalFormatting sqref="AE137:AE148">
    <cfRule type="cellIs" dxfId="332" priority="15" operator="equal">
      <formula>0</formula>
    </cfRule>
  </conditionalFormatting>
  <conditionalFormatting sqref="AF20:AF28">
    <cfRule type="cellIs" dxfId="331" priority="3" operator="equal">
      <formula>0</formula>
    </cfRule>
  </conditionalFormatting>
  <conditionalFormatting sqref="AF21 AF23 AF25 AF27">
    <cfRule type="cellIs" dxfId="330" priority="4" operator="equal">
      <formula>0</formula>
    </cfRule>
  </conditionalFormatting>
  <conditionalFormatting sqref="AG5:AG13">
    <cfRule type="cellIs" dxfId="329" priority="92" operator="equal">
      <formula>0</formula>
    </cfRule>
    <cfRule type="cellIs" dxfId="328" priority="91" operator="equal">
      <formula>0</formula>
    </cfRule>
  </conditionalFormatting>
  <conditionalFormatting sqref="AG20:AG27">
    <cfRule type="cellIs" dxfId="327" priority="2" operator="equal">
      <formula>"""adjustment needed"""</formula>
    </cfRule>
    <cfRule type="cellIs" dxfId="326" priority="1" operator="equal">
      <formula>"adjustment needed"</formula>
    </cfRule>
  </conditionalFormatting>
  <dataValidations count="1">
    <dataValidation type="list" allowBlank="1" showInputMessage="1" showErrorMessage="1" sqref="B35:B41" xr:uid="{4E0E2F7D-44B6-4105-B3EF-386B8BBE197D}">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2299CC05-22AD-4375-B473-3BAE8255D94C}">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934FD23C-CE9D-4953-98BA-BBF4C4254063}">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DB483E09-D887-439F-B97C-023626EDE193}">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2214FF67-8196-43F5-AED3-1D6C3D15FC4D}">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E8B2540F-3AD3-4385-A6B1-DE90C1BE570A}">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B7ED8D61-2E22-4A99-A1D3-45B1E33F4C07}">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9D35C471-CCB7-418F-B5B4-D6BFF0E6D7DC}">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0731240B-05DC-4F5D-8694-AC774901E44E}">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563117B8-E071-472B-83DC-E194051A024A}">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6538DC79-91BC-4181-BDCD-20B1D601FC06}">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6F0A74EE-FFE5-450C-93E8-50D0798CCA6E}">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5F71EEE2-4D16-476E-8475-4F3FA2E42A2D}">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42BAD9C0-D87B-4298-A8CA-B122F91A0A3D}">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D2D7A1DC-CBD6-45C6-9F4E-673F448EF240}">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A86BF36E-0652-4877-B88B-54BF902D0147}">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BCD55A2C-FB3A-4C75-B4FF-0CDA0DDABC21}">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2D7B2073-C5EE-43A6-97A0-5B82A784062D}">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5BBCF612-11FF-4095-A92A-F4E5F3853A42}">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B44E52C7-888B-479A-A0FB-0E0D41F6282A}">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42BADF21-E197-48CA-AA96-C7BC2AC1CDD5}">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03AA4AE8-F6DE-4F6C-A6DE-EA5094FA04E2}">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14627CC9-001F-4FCC-92D4-298D55A378A3}">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5B2D3DC7-132A-43C1-97E5-590AF822AD0E}">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5A2FB2ED-72DA-49A7-95C5-436F150140B5}">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8274315E-181B-4938-858D-5A71CBB79BE4}">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AE4D6D19-1B98-4164-A49C-75E412F32260}">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385C6ADC-3452-4334-A633-6EEDBE17DA0B}">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D25FEDB-183B-4FE9-B5C9-56D01FA7A2FB}">
          <x14:formula1>
            <xm:f>'Drop-down Liste'!$B$2:$B$3</xm:f>
          </x14:formula1>
          <xm:sqref>D11:D12</xm:sqref>
        </x14:dataValidation>
        <x14:dataValidation type="list" allowBlank="1" showInputMessage="1" showErrorMessage="1" xr:uid="{FA19B1DB-D1A6-4C4D-8EE0-6247959EC010}">
          <x14:formula1>
            <xm:f>'Overview reports'!$A$6:$A$10</xm:f>
          </x14:formula1>
          <xm:sqref>H1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FC5E-F529-4828-9850-0EA9D3EDFBD3}">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325" priority="86">
      <formula>$C35&lt;&gt;0</formula>
    </cfRule>
  </conditionalFormatting>
  <conditionalFormatting sqref="B36:B41">
    <cfRule type="expression" dxfId="324" priority="85">
      <formula>$C36&lt;&gt;""</formula>
    </cfRule>
  </conditionalFormatting>
  <conditionalFormatting sqref="B47:B58 B92:B103 B107:B118 B121:B133 B137:B148">
    <cfRule type="cellIs" dxfId="323" priority="161" operator="equal">
      <formula>"P3"</formula>
    </cfRule>
    <cfRule type="cellIs" dxfId="322" priority="160" operator="equal">
      <formula>"P4"</formula>
    </cfRule>
    <cfRule type="cellIs" dxfId="321" priority="163" operator="equal">
      <formula>"P1"</formula>
    </cfRule>
    <cfRule type="cellIs" dxfId="320" priority="162" operator="equal">
      <formula>"P2"</formula>
    </cfRule>
  </conditionalFormatting>
  <conditionalFormatting sqref="B47:B58 B92:B103 B107:B118 B122:B133 B137:B148">
    <cfRule type="cellIs" dxfId="319" priority="159" operator="equal">
      <formula>"P5"</formula>
    </cfRule>
  </conditionalFormatting>
  <conditionalFormatting sqref="B62:B73">
    <cfRule type="cellIs" dxfId="318" priority="123" operator="equal">
      <formula>"P5"</formula>
    </cfRule>
    <cfRule type="cellIs" dxfId="317" priority="124" operator="equal">
      <formula>"P4"</formula>
    </cfRule>
    <cfRule type="cellIs" dxfId="316" priority="125" operator="equal">
      <formula>"P3"</formula>
    </cfRule>
    <cfRule type="cellIs" dxfId="315" priority="126" operator="equal">
      <formula>"P2"</formula>
    </cfRule>
    <cfRule type="cellIs" dxfId="314" priority="127" operator="equal">
      <formula>"P1"</formula>
    </cfRule>
  </conditionalFormatting>
  <conditionalFormatting sqref="B77:B88">
    <cfRule type="cellIs" dxfId="313" priority="128" operator="equal">
      <formula>"P5"</formula>
    </cfRule>
    <cfRule type="cellIs" dxfId="312" priority="129" operator="equal">
      <formula>"P4"</formula>
    </cfRule>
    <cfRule type="cellIs" dxfId="311" priority="130" operator="equal">
      <formula>"P3"</formula>
    </cfRule>
    <cfRule type="cellIs" dxfId="310" priority="131" operator="equal">
      <formula>"P2"</formula>
    </cfRule>
    <cfRule type="cellIs" dxfId="309" priority="132" operator="equal">
      <formula>"P1"</formula>
    </cfRule>
  </conditionalFormatting>
  <conditionalFormatting sqref="C62:C73">
    <cfRule type="cellIs" dxfId="308" priority="134" operator="equal">
      <formula>0</formula>
    </cfRule>
  </conditionalFormatting>
  <conditionalFormatting sqref="C77:C88">
    <cfRule type="cellIs" dxfId="307" priority="133" operator="equal">
      <formula>0</formula>
    </cfRule>
  </conditionalFormatting>
  <conditionalFormatting sqref="C35:D41">
    <cfRule type="cellIs" dxfId="306" priority="81" operator="equal">
      <formula>0</formula>
    </cfRule>
  </conditionalFormatting>
  <conditionalFormatting sqref="D34:D41">
    <cfRule type="cellIs" dxfId="305" priority="80" operator="equal">
      <formula>"P5"</formula>
    </cfRule>
  </conditionalFormatting>
  <conditionalFormatting sqref="D35:D41">
    <cfRule type="cellIs" dxfId="304" priority="73" operator="equal">
      <formula>"P4"</formula>
    </cfRule>
    <cfRule type="cellIs" dxfId="303" priority="75" operator="equal">
      <formula>"P2"</formula>
    </cfRule>
    <cfRule type="cellIs" dxfId="302" priority="76" operator="equal">
      <formula>"P1"</formula>
    </cfRule>
    <cfRule type="cellIs" dxfId="301" priority="77" operator="equal">
      <formula>0</formula>
    </cfRule>
    <cfRule type="cellIs" dxfId="300" priority="78" operator="equal">
      <formula>"P1"</formula>
    </cfRule>
    <cfRule type="cellIs" dxfId="299" priority="74" operator="equal">
      <formula>"P3"</formula>
    </cfRule>
  </conditionalFormatting>
  <conditionalFormatting sqref="D40">
    <cfRule type="cellIs" dxfId="298" priority="79" operator="equal">
      <formula>0</formula>
    </cfRule>
  </conditionalFormatting>
  <conditionalFormatting sqref="D47:D59">
    <cfRule type="expression" dxfId="297" priority="122">
      <formula>$D$47=0</formula>
    </cfRule>
  </conditionalFormatting>
  <conditionalFormatting sqref="D48:D58">
    <cfRule type="cellIs" dxfId="296" priority="121" operator="equal">
      <formula>0</formula>
    </cfRule>
  </conditionalFormatting>
  <conditionalFormatting sqref="D62:D74">
    <cfRule type="expression" dxfId="295" priority="120">
      <formula>$D$47=0</formula>
    </cfRule>
  </conditionalFormatting>
  <conditionalFormatting sqref="D63:D73">
    <cfRule type="cellIs" dxfId="294" priority="119" operator="equal">
      <formula>0</formula>
    </cfRule>
  </conditionalFormatting>
  <conditionalFormatting sqref="D77:D89">
    <cfRule type="expression" dxfId="293" priority="118">
      <formula>$D$47=0</formula>
    </cfRule>
  </conditionalFormatting>
  <conditionalFormatting sqref="D78:D88">
    <cfRule type="cellIs" dxfId="292" priority="117" operator="equal">
      <formula>0</formula>
    </cfRule>
  </conditionalFormatting>
  <conditionalFormatting sqref="D92:D104">
    <cfRule type="expression" dxfId="291" priority="116">
      <formula>$D$47=0</formula>
    </cfRule>
  </conditionalFormatting>
  <conditionalFormatting sqref="D93:D103">
    <cfRule type="cellIs" dxfId="290" priority="115" operator="equal">
      <formula>0</formula>
    </cfRule>
  </conditionalFormatting>
  <conditionalFormatting sqref="D107:D119">
    <cfRule type="expression" dxfId="289" priority="114">
      <formula>$D$47=0</formula>
    </cfRule>
  </conditionalFormatting>
  <conditionalFormatting sqref="D108:D118">
    <cfRule type="cellIs" dxfId="288" priority="113" operator="equal">
      <formula>0</formula>
    </cfRule>
  </conditionalFormatting>
  <conditionalFormatting sqref="D122:D134">
    <cfRule type="expression" dxfId="287" priority="112">
      <formula>$D$47=0</formula>
    </cfRule>
  </conditionalFormatting>
  <conditionalFormatting sqref="D123:D133">
    <cfRule type="cellIs" dxfId="286" priority="111" operator="equal">
      <formula>0</formula>
    </cfRule>
  </conditionalFormatting>
  <conditionalFormatting sqref="D137:D149">
    <cfRule type="expression" dxfId="285" priority="110">
      <formula>$D$47=0</formula>
    </cfRule>
  </conditionalFormatting>
  <conditionalFormatting sqref="D138:D148">
    <cfRule type="cellIs" dxfId="284" priority="109" operator="equal">
      <formula>0</formula>
    </cfRule>
  </conditionalFormatting>
  <conditionalFormatting sqref="E31 H31 E33 H33">
    <cfRule type="cellIs" dxfId="283" priority="98" operator="equal">
      <formula>"P5"</formula>
    </cfRule>
  </conditionalFormatting>
  <conditionalFormatting sqref="E47:E58">
    <cfRule type="expression" dxfId="282" priority="107">
      <formula>$B47=""</formula>
    </cfRule>
  </conditionalFormatting>
  <conditionalFormatting sqref="E62:E73">
    <cfRule type="expression" dxfId="281" priority="106">
      <formula>$B62=""</formula>
    </cfRule>
  </conditionalFormatting>
  <conditionalFormatting sqref="E77:E88">
    <cfRule type="expression" dxfId="280" priority="105">
      <formula>$B77=""</formula>
    </cfRule>
  </conditionalFormatting>
  <conditionalFormatting sqref="E92:E103">
    <cfRule type="expression" dxfId="279" priority="100">
      <formula>$B92=""</formula>
    </cfRule>
  </conditionalFormatting>
  <conditionalFormatting sqref="E107:E118">
    <cfRule type="expression" dxfId="278" priority="99">
      <formula>$B107=""</formula>
    </cfRule>
  </conditionalFormatting>
  <conditionalFormatting sqref="E122:E133">
    <cfRule type="expression" dxfId="277" priority="96">
      <formula>$B122=""</formula>
    </cfRule>
  </conditionalFormatting>
  <conditionalFormatting sqref="E137:E148">
    <cfRule type="expression" dxfId="276" priority="144">
      <formula>$B137=""</formula>
    </cfRule>
  </conditionalFormatting>
  <conditionalFormatting sqref="E35:H42">
    <cfRule type="cellIs" dxfId="275" priority="62" operator="equal">
      <formula>0</formula>
    </cfRule>
  </conditionalFormatting>
  <conditionalFormatting sqref="F47:F149">
    <cfRule type="cellIs" dxfId="274" priority="146" operator="equal">
      <formula>0</formula>
    </cfRule>
  </conditionalFormatting>
  <conditionalFormatting sqref="G47:H58">
    <cfRule type="expression" dxfId="273" priority="90">
      <formula>$B47=""</formula>
    </cfRule>
  </conditionalFormatting>
  <conditionalFormatting sqref="G62:H73">
    <cfRule type="expression" dxfId="272" priority="87">
      <formula>$B62=""</formula>
    </cfRule>
  </conditionalFormatting>
  <conditionalFormatting sqref="G77:H88">
    <cfRule type="expression" dxfId="271" priority="103">
      <formula>$B77=""</formula>
    </cfRule>
  </conditionalFormatting>
  <conditionalFormatting sqref="G92:H103">
    <cfRule type="expression" dxfId="270" priority="101">
      <formula>$B92=""</formula>
    </cfRule>
  </conditionalFormatting>
  <conditionalFormatting sqref="G107:H118">
    <cfRule type="expression" dxfId="269" priority="95">
      <formula>$B107=""</formula>
    </cfRule>
  </conditionalFormatting>
  <conditionalFormatting sqref="G122:H133">
    <cfRule type="expression" dxfId="268" priority="97">
      <formula>$B122=""</formula>
    </cfRule>
  </conditionalFormatting>
  <conditionalFormatting sqref="G137:H148">
    <cfRule type="expression" dxfId="267" priority="143">
      <formula>$B137=""</formula>
    </cfRule>
  </conditionalFormatting>
  <conditionalFormatting sqref="H35:H41">
    <cfRule type="cellIs" dxfId="266" priority="66" operator="lessThan">
      <formula>0</formula>
    </cfRule>
    <cfRule type="cellIs" dxfId="265" priority="65" operator="greaterThan">
      <formula>0</formula>
    </cfRule>
  </conditionalFormatting>
  <conditionalFormatting sqref="H61">
    <cfRule type="cellIs" dxfId="264" priority="157" operator="equal">
      <formula>0</formula>
    </cfRule>
  </conditionalFormatting>
  <conditionalFormatting sqref="H76">
    <cfRule type="cellIs" dxfId="263" priority="156" operator="equal">
      <formula>0</formula>
    </cfRule>
  </conditionalFormatting>
  <conditionalFormatting sqref="H91">
    <cfRule type="cellIs" dxfId="262" priority="155" operator="equal">
      <formula>0</formula>
    </cfRule>
  </conditionalFormatting>
  <conditionalFormatting sqref="H106">
    <cfRule type="cellIs" dxfId="261" priority="154" operator="equal">
      <formula>0</formula>
    </cfRule>
  </conditionalFormatting>
  <conditionalFormatting sqref="H121">
    <cfRule type="cellIs" dxfId="260" priority="153" operator="equal">
      <formula>0</formula>
    </cfRule>
  </conditionalFormatting>
  <conditionalFormatting sqref="H136">
    <cfRule type="cellIs" dxfId="259" priority="152" operator="equal">
      <formula>0</formula>
    </cfRule>
  </conditionalFormatting>
  <conditionalFormatting sqref="I34:I41">
    <cfRule type="cellIs" dxfId="258" priority="67" operator="equal">
      <formula>"P5"</formula>
    </cfRule>
  </conditionalFormatting>
  <conditionalFormatting sqref="I35:I41">
    <cfRule type="cellIs" dxfId="257" priority="69" operator="equal">
      <formula>"P3"</formula>
    </cfRule>
    <cfRule type="cellIs" dxfId="256" priority="70" operator="equal">
      <formula>"P2"</formula>
    </cfRule>
    <cfRule type="cellIs" dxfId="255" priority="71" operator="equal">
      <formula>"P1"</formula>
    </cfRule>
    <cfRule type="cellIs" dxfId="254" priority="72" operator="equal">
      <formula>0</formula>
    </cfRule>
    <cfRule type="cellIs" dxfId="253" priority="68" operator="equal">
      <formula>"P4"</formula>
    </cfRule>
  </conditionalFormatting>
  <conditionalFormatting sqref="I47:I59">
    <cfRule type="cellIs" dxfId="252" priority="158" operator="equal">
      <formula>0</formula>
    </cfRule>
  </conditionalFormatting>
  <conditionalFormatting sqref="I62:I74">
    <cfRule type="cellIs" dxfId="251" priority="151" operator="equal">
      <formula>0</formula>
    </cfRule>
  </conditionalFormatting>
  <conditionalFormatting sqref="I77:I89">
    <cfRule type="cellIs" dxfId="250" priority="150" operator="equal">
      <formula>0</formula>
    </cfRule>
  </conditionalFormatting>
  <conditionalFormatting sqref="I92:I104">
    <cfRule type="cellIs" dxfId="249" priority="149" operator="equal">
      <formula>0</formula>
    </cfRule>
  </conditionalFormatting>
  <conditionalFormatting sqref="I107:I119">
    <cfRule type="cellIs" dxfId="248" priority="148" operator="equal">
      <formula>0</formula>
    </cfRule>
  </conditionalFormatting>
  <conditionalFormatting sqref="I122:I134">
    <cfRule type="cellIs" dxfId="247" priority="147" operator="equal">
      <formula>0</formula>
    </cfRule>
  </conditionalFormatting>
  <conditionalFormatting sqref="I137:I149">
    <cfRule type="cellIs" dxfId="246" priority="145" operator="equal">
      <formula>0</formula>
    </cfRule>
  </conditionalFormatting>
  <conditionalFormatting sqref="I42:J42">
    <cfRule type="cellIs" dxfId="245" priority="165" operator="notEqual">
      <formula>0</formula>
    </cfRule>
  </conditionalFormatting>
  <conditionalFormatting sqref="J47:J58">
    <cfRule type="expression" dxfId="244" priority="89">
      <formula>$B47=""</formula>
    </cfRule>
  </conditionalFormatting>
  <conditionalFormatting sqref="J62:J73">
    <cfRule type="expression" dxfId="243" priority="88">
      <formula>$B62=""</formula>
    </cfRule>
  </conditionalFormatting>
  <conditionalFormatting sqref="J77:J88">
    <cfRule type="expression" dxfId="242" priority="104">
      <formula>$B77=""</formula>
    </cfRule>
  </conditionalFormatting>
  <conditionalFormatting sqref="J92:J103">
    <cfRule type="expression" dxfId="241" priority="102">
      <formula>$B92=""</formula>
    </cfRule>
  </conditionalFormatting>
  <conditionalFormatting sqref="J107:J118">
    <cfRule type="expression" dxfId="240" priority="94">
      <formula>$B107=""</formula>
    </cfRule>
  </conditionalFormatting>
  <conditionalFormatting sqref="J122:J133">
    <cfRule type="expression" dxfId="239" priority="93">
      <formula>$B122=""</formula>
    </cfRule>
  </conditionalFormatting>
  <conditionalFormatting sqref="J137:J148">
    <cfRule type="expression" dxfId="238" priority="142">
      <formula>$B137=""</formula>
    </cfRule>
  </conditionalFormatting>
  <conditionalFormatting sqref="J35:M41">
    <cfRule type="cellIs" dxfId="237" priority="61" operator="equal">
      <formula>0</formula>
    </cfRule>
  </conditionalFormatting>
  <conditionalFormatting sqref="K20:K29">
    <cfRule type="cellIs" dxfId="236" priority="84" operator="lessThan">
      <formula>0</formula>
    </cfRule>
  </conditionalFormatting>
  <conditionalFormatting sqref="K30:K31">
    <cfRule type="cellIs" dxfId="235" priority="164" operator="notEqual">
      <formula>0</formula>
    </cfRule>
  </conditionalFormatting>
  <conditionalFormatting sqref="M20:M29">
    <cfRule type="cellIs" dxfId="234" priority="83" operator="notEqual">
      <formula>0</formula>
    </cfRule>
    <cfRule type="expression" dxfId="233" priority="82">
      <formula>$K20&lt;0</formula>
    </cfRule>
  </conditionalFormatting>
  <conditionalFormatting sqref="M35:M41">
    <cfRule type="cellIs" dxfId="232" priority="63" operator="greaterThan">
      <formula>0</formula>
    </cfRule>
    <cfRule type="cellIs" dxfId="231" priority="64" operator="lessThan">
      <formula>0</formula>
    </cfRule>
  </conditionalFormatting>
  <conditionalFormatting sqref="O47:O58">
    <cfRule type="expression" dxfId="230" priority="13">
      <formula>$D$47=0</formula>
    </cfRule>
  </conditionalFormatting>
  <conditionalFormatting sqref="O48:O58">
    <cfRule type="cellIs" dxfId="229" priority="14" operator="equal">
      <formula>0</formula>
    </cfRule>
  </conditionalFormatting>
  <conditionalFormatting sqref="O59">
    <cfRule type="expression" dxfId="228" priority="33">
      <formula>$D$47=0</formula>
    </cfRule>
  </conditionalFormatting>
  <conditionalFormatting sqref="O62:O74">
    <cfRule type="expression" dxfId="227" priority="52">
      <formula>$D$47=0</formula>
    </cfRule>
  </conditionalFormatting>
  <conditionalFormatting sqref="O63:O73">
    <cfRule type="cellIs" dxfId="226" priority="53" operator="equal">
      <formula>0</formula>
    </cfRule>
  </conditionalFormatting>
  <conditionalFormatting sqref="O77:O89">
    <cfRule type="expression" dxfId="225" priority="54">
      <formula>$D$47=0</formula>
    </cfRule>
  </conditionalFormatting>
  <conditionalFormatting sqref="O78:O88">
    <cfRule type="cellIs" dxfId="224" priority="55" operator="equal">
      <formula>0</formula>
    </cfRule>
  </conditionalFormatting>
  <conditionalFormatting sqref="O92:O104">
    <cfRule type="expression" dxfId="223" priority="11">
      <formula>$D$47=0</formula>
    </cfRule>
  </conditionalFormatting>
  <conditionalFormatting sqref="O93:O103">
    <cfRule type="cellIs" dxfId="222" priority="12" operator="equal">
      <formula>0</formula>
    </cfRule>
  </conditionalFormatting>
  <conditionalFormatting sqref="O107:O119">
    <cfRule type="expression" dxfId="221" priority="9">
      <formula>$D$47=0</formula>
    </cfRule>
  </conditionalFormatting>
  <conditionalFormatting sqref="O108:O118">
    <cfRule type="cellIs" dxfId="220" priority="10" operator="equal">
      <formula>0</formula>
    </cfRule>
  </conditionalFormatting>
  <conditionalFormatting sqref="O122:O134">
    <cfRule type="expression" dxfId="219" priority="7">
      <formula>$D$47=0</formula>
    </cfRule>
  </conditionalFormatting>
  <conditionalFormatting sqref="O123:O133">
    <cfRule type="cellIs" dxfId="218" priority="8" operator="equal">
      <formula>0</formula>
    </cfRule>
  </conditionalFormatting>
  <conditionalFormatting sqref="O137:O149">
    <cfRule type="expression" dxfId="217" priority="5">
      <formula>$D$47=0</formula>
    </cfRule>
  </conditionalFormatting>
  <conditionalFormatting sqref="O138:O148">
    <cfRule type="cellIs" dxfId="216" priority="6" operator="equal">
      <formula>0</formula>
    </cfRule>
  </conditionalFormatting>
  <conditionalFormatting sqref="P5">
    <cfRule type="cellIs" dxfId="215" priority="140" operator="equal">
      <formula>0</formula>
    </cfRule>
  </conditionalFormatting>
  <conditionalFormatting sqref="P10:T13">
    <cfRule type="cellIs" dxfId="207" priority="141" operator="equal">
      <formula>0</formula>
    </cfRule>
  </conditionalFormatting>
  <conditionalFormatting sqref="P5:AD13">
    <cfRule type="cellIs" dxfId="206" priority="139" operator="equal">
      <formula>0</formula>
    </cfRule>
  </conditionalFormatting>
  <conditionalFormatting sqref="P20:AE28">
    <cfRule type="cellIs" dxfId="205" priority="108" operator="equal">
      <formula>0</formula>
    </cfRule>
  </conditionalFormatting>
  <conditionalFormatting sqref="P59:AE60">
    <cfRule type="cellIs" dxfId="204" priority="34" operator="equal">
      <formula>0</formula>
    </cfRule>
  </conditionalFormatting>
  <conditionalFormatting sqref="P74:AE75">
    <cfRule type="cellIs" dxfId="203" priority="27" operator="equal">
      <formula>0</formula>
    </cfRule>
  </conditionalFormatting>
  <conditionalFormatting sqref="P89:AE90">
    <cfRule type="cellIs" dxfId="202" priority="26" operator="equal">
      <formula>0</formula>
    </cfRule>
  </conditionalFormatting>
  <conditionalFormatting sqref="P104:AE105">
    <cfRule type="cellIs" dxfId="201" priority="25" operator="equal">
      <formula>0</formula>
    </cfRule>
  </conditionalFormatting>
  <conditionalFormatting sqref="P119:AE120">
    <cfRule type="cellIs" dxfId="200" priority="24" operator="equal">
      <formula>0</formula>
    </cfRule>
  </conditionalFormatting>
  <conditionalFormatting sqref="P134:AE135">
    <cfRule type="cellIs" dxfId="199" priority="23" operator="equal">
      <formula>0</formula>
    </cfRule>
  </conditionalFormatting>
  <conditionalFormatting sqref="P149:AE150">
    <cfRule type="cellIs" dxfId="198" priority="22" operator="equal">
      <formula>0</formula>
    </cfRule>
  </conditionalFormatting>
  <conditionalFormatting sqref="AE5:AE13">
    <cfRule type="cellIs" dxfId="177" priority="166" operator="equal">
      <formula>0</formula>
    </cfRule>
  </conditionalFormatting>
  <conditionalFormatting sqref="AE15 C47:C58 C92:C103 C107:C118 C122:C133 C137:C148 G150:G185">
    <cfRule type="cellIs" dxfId="176" priority="167" operator="equal">
      <formula>0</formula>
    </cfRule>
  </conditionalFormatting>
  <conditionalFormatting sqref="AE47:AE58">
    <cfRule type="cellIs" dxfId="175" priority="21" operator="equal">
      <formula>0</formula>
    </cfRule>
  </conditionalFormatting>
  <conditionalFormatting sqref="AE62:AE73">
    <cfRule type="cellIs" dxfId="174" priority="20" operator="equal">
      <formula>0</formula>
    </cfRule>
  </conditionalFormatting>
  <conditionalFormatting sqref="AE77:AE88">
    <cfRule type="cellIs" dxfId="173" priority="19" operator="equal">
      <formula>0</formula>
    </cfRule>
  </conditionalFormatting>
  <conditionalFormatting sqref="AE92:AE103">
    <cfRule type="cellIs" dxfId="172" priority="18" operator="equal">
      <formula>0</formula>
    </cfRule>
  </conditionalFormatting>
  <conditionalFormatting sqref="AE107:AE118">
    <cfRule type="cellIs" dxfId="171" priority="17" operator="equal">
      <formula>0</formula>
    </cfRule>
  </conditionalFormatting>
  <conditionalFormatting sqref="AE122:AE133">
    <cfRule type="cellIs" dxfId="170" priority="16" operator="equal">
      <formula>0</formula>
    </cfRule>
  </conditionalFormatting>
  <conditionalFormatting sqref="AE137:AE148">
    <cfRule type="cellIs" dxfId="169" priority="15" operator="equal">
      <formula>0</formula>
    </cfRule>
  </conditionalFormatting>
  <conditionalFormatting sqref="AF20:AF28">
    <cfRule type="cellIs" dxfId="168" priority="3" operator="equal">
      <formula>0</formula>
    </cfRule>
  </conditionalFormatting>
  <conditionalFormatting sqref="AF21 AF23 AF25 AF27">
    <cfRule type="cellIs" dxfId="167" priority="4" operator="equal">
      <formula>0</formula>
    </cfRule>
  </conditionalFormatting>
  <conditionalFormatting sqref="AG5:AG13">
    <cfRule type="cellIs" dxfId="166" priority="92" operator="equal">
      <formula>0</formula>
    </cfRule>
    <cfRule type="cellIs" dxfId="165" priority="91" operator="equal">
      <formula>0</formula>
    </cfRule>
  </conditionalFormatting>
  <conditionalFormatting sqref="AG20:AG27">
    <cfRule type="cellIs" dxfId="164" priority="2" operator="equal">
      <formula>"""adjustment needed"""</formula>
    </cfRule>
    <cfRule type="cellIs" dxfId="163" priority="1" operator="equal">
      <formula>"adjustment needed"</formula>
    </cfRule>
  </conditionalFormatting>
  <dataValidations count="1">
    <dataValidation type="list" allowBlank="1" showInputMessage="1" showErrorMessage="1" sqref="B35:B41" xr:uid="{179D479E-A638-411D-B267-F67AFB7C4170}">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B019A26A-41C3-4F36-A33F-3CD89C1717E3}">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B896A93C-D3B1-477F-AF29-66AC9E9D3415}">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04F69C27-7761-4FF5-8A99-15A700E9C34E}">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10FEE042-0619-46A8-8F42-30D75C593E7A}">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A0FB0A87-F4FD-41FA-9C63-113CB0F7878C}">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7C986F27-64A3-48FF-86C3-0EF27941B54E}">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E887B40A-3E21-41D4-BA48-5D70A510BC07}">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DCCCFDAE-7AAD-44C0-93E2-BFD005EC6CD1}">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2E6AF27E-1B6C-45F0-A535-AEBD869E09CA}">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09A5B206-F2CF-410D-B246-BC516808D4DF}">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C5529D6D-4BE8-4E49-A38B-E828CE4014D9}">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6D56ED36-840B-45FD-A4C6-62F1E5B1A32D}">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AA2D71EA-045F-469E-BFDF-49930DBF974F}">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C15BD281-D376-428C-B4E5-4A2C46CA6E18}">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9A6F642C-C8A6-4EDB-8B54-7237B8D30BAD}">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80FDC308-6646-4B0E-8CB9-3144C1543012}">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E65B0CC3-CDCC-4DD4-BE62-F269B9462CEB}">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A20D4891-0ADB-4008-9CFF-C2EC4FDDCB45}">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D7193FCB-459A-4348-A1F6-99A0143F62F0}">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652E03E2-F3DD-4437-9253-8FF60DA2A3DD}">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8758A579-0C69-41F4-83E8-DC15319D190C}">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B855D712-E45A-40AA-93A4-F1A01FD8B2E5}">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98A9DC07-01F4-4801-8E65-5094136957AE}">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29B5D938-0436-4FAC-9207-13D48E2ED97F}">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D0E4913A-818D-48ED-9FF7-A0FECA2AB5A7}">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42CB96B7-08AC-493A-8307-59605E421595}">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E36973F3-6F7A-4A8F-9AB7-E5B46975C9C0}">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80CE81D-AA88-436C-A41E-C99800086278}">
          <x14:formula1>
            <xm:f>'Drop-down Liste'!$B$2:$B$3</xm:f>
          </x14:formula1>
          <xm:sqref>D11:D12</xm:sqref>
        </x14:dataValidation>
        <x14:dataValidation type="list" allowBlank="1" showInputMessage="1" showErrorMessage="1" xr:uid="{E9FFCBFB-9506-4F8A-921A-D63336030CF5}">
          <x14:formula1>
            <xm:f>'Overview reports'!$A$6:$A$10</xm:f>
          </x14:formula1>
          <xm:sqref>H1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4EC9F-3215-4AA8-A729-5D01A37BA075}">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162" priority="86">
      <formula>$C35&lt;&gt;0</formula>
    </cfRule>
  </conditionalFormatting>
  <conditionalFormatting sqref="B36:B41">
    <cfRule type="expression" dxfId="161" priority="85">
      <formula>$C36&lt;&gt;""</formula>
    </cfRule>
  </conditionalFormatting>
  <conditionalFormatting sqref="B47:B58 B92:B103 B107:B118 B121:B133 B137:B148">
    <cfRule type="cellIs" dxfId="160" priority="161" operator="equal">
      <formula>"P3"</formula>
    </cfRule>
    <cfRule type="cellIs" dxfId="159" priority="160" operator="equal">
      <formula>"P4"</formula>
    </cfRule>
    <cfRule type="cellIs" dxfId="158" priority="163" operator="equal">
      <formula>"P1"</formula>
    </cfRule>
    <cfRule type="cellIs" dxfId="157" priority="162" operator="equal">
      <formula>"P2"</formula>
    </cfRule>
  </conditionalFormatting>
  <conditionalFormatting sqref="B47:B58 B92:B103 B107:B118 B122:B133 B137:B148">
    <cfRule type="cellIs" dxfId="156" priority="159" operator="equal">
      <formula>"P5"</formula>
    </cfRule>
  </conditionalFormatting>
  <conditionalFormatting sqref="B62:B73">
    <cfRule type="cellIs" dxfId="155" priority="123" operator="equal">
      <formula>"P5"</formula>
    </cfRule>
    <cfRule type="cellIs" dxfId="154" priority="124" operator="equal">
      <formula>"P4"</formula>
    </cfRule>
    <cfRule type="cellIs" dxfId="153" priority="125" operator="equal">
      <formula>"P3"</formula>
    </cfRule>
    <cfRule type="cellIs" dxfId="152" priority="126" operator="equal">
      <formula>"P2"</formula>
    </cfRule>
    <cfRule type="cellIs" dxfId="151" priority="127" operator="equal">
      <formula>"P1"</formula>
    </cfRule>
  </conditionalFormatting>
  <conditionalFormatting sqref="B77:B88">
    <cfRule type="cellIs" dxfId="150" priority="128" operator="equal">
      <formula>"P5"</formula>
    </cfRule>
    <cfRule type="cellIs" dxfId="149" priority="129" operator="equal">
      <formula>"P4"</formula>
    </cfRule>
    <cfRule type="cellIs" dxfId="148" priority="130" operator="equal">
      <formula>"P3"</formula>
    </cfRule>
    <cfRule type="cellIs" dxfId="147" priority="131" operator="equal">
      <formula>"P2"</formula>
    </cfRule>
    <cfRule type="cellIs" dxfId="146" priority="132" operator="equal">
      <formula>"P1"</formula>
    </cfRule>
  </conditionalFormatting>
  <conditionalFormatting sqref="C62:C73">
    <cfRule type="cellIs" dxfId="145" priority="134" operator="equal">
      <formula>0</formula>
    </cfRule>
  </conditionalFormatting>
  <conditionalFormatting sqref="C77:C88">
    <cfRule type="cellIs" dxfId="144" priority="133" operator="equal">
      <formula>0</formula>
    </cfRule>
  </conditionalFormatting>
  <conditionalFormatting sqref="C35:D41">
    <cfRule type="cellIs" dxfId="143" priority="81" operator="equal">
      <formula>0</formula>
    </cfRule>
  </conditionalFormatting>
  <conditionalFormatting sqref="D34:D41">
    <cfRule type="cellIs" dxfId="142" priority="80" operator="equal">
      <formula>"P5"</formula>
    </cfRule>
  </conditionalFormatting>
  <conditionalFormatting sqref="D35:D41">
    <cfRule type="cellIs" dxfId="141" priority="73" operator="equal">
      <formula>"P4"</formula>
    </cfRule>
    <cfRule type="cellIs" dxfId="140" priority="75" operator="equal">
      <formula>"P2"</formula>
    </cfRule>
    <cfRule type="cellIs" dxfId="139" priority="76" operator="equal">
      <formula>"P1"</formula>
    </cfRule>
    <cfRule type="cellIs" dxfId="138" priority="77" operator="equal">
      <formula>0</formula>
    </cfRule>
    <cfRule type="cellIs" dxfId="137" priority="78" operator="equal">
      <formula>"P1"</formula>
    </cfRule>
    <cfRule type="cellIs" dxfId="136" priority="74" operator="equal">
      <formula>"P3"</formula>
    </cfRule>
  </conditionalFormatting>
  <conditionalFormatting sqref="D40">
    <cfRule type="cellIs" dxfId="135" priority="79" operator="equal">
      <formula>0</formula>
    </cfRule>
  </conditionalFormatting>
  <conditionalFormatting sqref="D47:D59">
    <cfRule type="expression" dxfId="134" priority="122">
      <formula>$D$47=0</formula>
    </cfRule>
  </conditionalFormatting>
  <conditionalFormatting sqref="D48:D58">
    <cfRule type="cellIs" dxfId="133" priority="121" operator="equal">
      <formula>0</formula>
    </cfRule>
  </conditionalFormatting>
  <conditionalFormatting sqref="D62:D74">
    <cfRule type="expression" dxfId="132" priority="120">
      <formula>$D$47=0</formula>
    </cfRule>
  </conditionalFormatting>
  <conditionalFormatting sqref="D63:D73">
    <cfRule type="cellIs" dxfId="131" priority="119" operator="equal">
      <formula>0</formula>
    </cfRule>
  </conditionalFormatting>
  <conditionalFormatting sqref="D77:D89">
    <cfRule type="expression" dxfId="130" priority="118">
      <formula>$D$47=0</formula>
    </cfRule>
  </conditionalFormatting>
  <conditionalFormatting sqref="D78:D88">
    <cfRule type="cellIs" dxfId="129" priority="117" operator="equal">
      <formula>0</formula>
    </cfRule>
  </conditionalFormatting>
  <conditionalFormatting sqref="D92:D104">
    <cfRule type="expression" dxfId="128" priority="116">
      <formula>$D$47=0</formula>
    </cfRule>
  </conditionalFormatting>
  <conditionalFormatting sqref="D93:D103">
    <cfRule type="cellIs" dxfId="127" priority="115" operator="equal">
      <formula>0</formula>
    </cfRule>
  </conditionalFormatting>
  <conditionalFormatting sqref="D107:D119">
    <cfRule type="expression" dxfId="126" priority="114">
      <formula>$D$47=0</formula>
    </cfRule>
  </conditionalFormatting>
  <conditionalFormatting sqref="D108:D118">
    <cfRule type="cellIs" dxfId="125" priority="113" operator="equal">
      <formula>0</formula>
    </cfRule>
  </conditionalFormatting>
  <conditionalFormatting sqref="D122:D134">
    <cfRule type="expression" dxfId="124" priority="112">
      <formula>$D$47=0</formula>
    </cfRule>
  </conditionalFormatting>
  <conditionalFormatting sqref="D123:D133">
    <cfRule type="cellIs" dxfId="123" priority="111" operator="equal">
      <formula>0</formula>
    </cfRule>
  </conditionalFormatting>
  <conditionalFormatting sqref="D137:D149">
    <cfRule type="expression" dxfId="122" priority="110">
      <formula>$D$47=0</formula>
    </cfRule>
  </conditionalFormatting>
  <conditionalFormatting sqref="D138:D148">
    <cfRule type="cellIs" dxfId="121" priority="109" operator="equal">
      <formula>0</formula>
    </cfRule>
  </conditionalFormatting>
  <conditionalFormatting sqref="E31 H31 E33 H33">
    <cfRule type="cellIs" dxfId="120" priority="98" operator="equal">
      <formula>"P5"</formula>
    </cfRule>
  </conditionalFormatting>
  <conditionalFormatting sqref="E47:E58">
    <cfRule type="expression" dxfId="119" priority="107">
      <formula>$B47=""</formula>
    </cfRule>
  </conditionalFormatting>
  <conditionalFormatting sqref="E62:E73">
    <cfRule type="expression" dxfId="118" priority="106">
      <formula>$B62=""</formula>
    </cfRule>
  </conditionalFormatting>
  <conditionalFormatting sqref="E77:E88">
    <cfRule type="expression" dxfId="117" priority="105">
      <formula>$B77=""</formula>
    </cfRule>
  </conditionalFormatting>
  <conditionalFormatting sqref="E92:E103">
    <cfRule type="expression" dxfId="116" priority="100">
      <formula>$B92=""</formula>
    </cfRule>
  </conditionalFormatting>
  <conditionalFormatting sqref="E107:E118">
    <cfRule type="expression" dxfId="115" priority="99">
      <formula>$B107=""</formula>
    </cfRule>
  </conditionalFormatting>
  <conditionalFormatting sqref="E122:E133">
    <cfRule type="expression" dxfId="114" priority="96">
      <formula>$B122=""</formula>
    </cfRule>
  </conditionalFormatting>
  <conditionalFormatting sqref="E137:E148">
    <cfRule type="expression" dxfId="113" priority="144">
      <formula>$B137=""</formula>
    </cfRule>
  </conditionalFormatting>
  <conditionalFormatting sqref="E35:H42">
    <cfRule type="cellIs" dxfId="112" priority="62" operator="equal">
      <formula>0</formula>
    </cfRule>
  </conditionalFormatting>
  <conditionalFormatting sqref="F47:F149">
    <cfRule type="cellIs" dxfId="111" priority="146" operator="equal">
      <formula>0</formula>
    </cfRule>
  </conditionalFormatting>
  <conditionalFormatting sqref="G47:H58">
    <cfRule type="expression" dxfId="110" priority="90">
      <formula>$B47=""</formula>
    </cfRule>
  </conditionalFormatting>
  <conditionalFormatting sqref="G62:H73">
    <cfRule type="expression" dxfId="109" priority="87">
      <formula>$B62=""</formula>
    </cfRule>
  </conditionalFormatting>
  <conditionalFormatting sqref="G77:H88">
    <cfRule type="expression" dxfId="108" priority="103">
      <formula>$B77=""</formula>
    </cfRule>
  </conditionalFormatting>
  <conditionalFormatting sqref="G92:H103">
    <cfRule type="expression" dxfId="107" priority="101">
      <formula>$B92=""</formula>
    </cfRule>
  </conditionalFormatting>
  <conditionalFormatting sqref="G107:H118">
    <cfRule type="expression" dxfId="106" priority="95">
      <formula>$B107=""</formula>
    </cfRule>
  </conditionalFormatting>
  <conditionalFormatting sqref="G122:H133">
    <cfRule type="expression" dxfId="105" priority="97">
      <formula>$B122=""</formula>
    </cfRule>
  </conditionalFormatting>
  <conditionalFormatting sqref="G137:H148">
    <cfRule type="expression" dxfId="104" priority="143">
      <formula>$B137=""</formula>
    </cfRule>
  </conditionalFormatting>
  <conditionalFormatting sqref="H35:H41">
    <cfRule type="cellIs" dxfId="103" priority="66" operator="lessThan">
      <formula>0</formula>
    </cfRule>
    <cfRule type="cellIs" dxfId="102" priority="65" operator="greaterThan">
      <formula>0</formula>
    </cfRule>
  </conditionalFormatting>
  <conditionalFormatting sqref="H61">
    <cfRule type="cellIs" dxfId="101" priority="157" operator="equal">
      <formula>0</formula>
    </cfRule>
  </conditionalFormatting>
  <conditionalFormatting sqref="H76">
    <cfRule type="cellIs" dxfId="100" priority="156" operator="equal">
      <formula>0</formula>
    </cfRule>
  </conditionalFormatting>
  <conditionalFormatting sqref="H91">
    <cfRule type="cellIs" dxfId="99" priority="155" operator="equal">
      <formula>0</formula>
    </cfRule>
  </conditionalFormatting>
  <conditionalFormatting sqref="H106">
    <cfRule type="cellIs" dxfId="98" priority="154" operator="equal">
      <formula>0</formula>
    </cfRule>
  </conditionalFormatting>
  <conditionalFormatting sqref="H121">
    <cfRule type="cellIs" dxfId="97" priority="153" operator="equal">
      <formula>0</formula>
    </cfRule>
  </conditionalFormatting>
  <conditionalFormatting sqref="H136">
    <cfRule type="cellIs" dxfId="96" priority="152" operator="equal">
      <formula>0</formula>
    </cfRule>
  </conditionalFormatting>
  <conditionalFormatting sqref="I34:I41">
    <cfRule type="cellIs" dxfId="95" priority="67" operator="equal">
      <formula>"P5"</formula>
    </cfRule>
  </conditionalFormatting>
  <conditionalFormatting sqref="I35:I41">
    <cfRule type="cellIs" dxfId="94" priority="69" operator="equal">
      <formula>"P3"</formula>
    </cfRule>
    <cfRule type="cellIs" dxfId="93" priority="70" operator="equal">
      <formula>"P2"</formula>
    </cfRule>
    <cfRule type="cellIs" dxfId="92" priority="71" operator="equal">
      <formula>"P1"</formula>
    </cfRule>
    <cfRule type="cellIs" dxfId="91" priority="72" operator="equal">
      <formula>0</formula>
    </cfRule>
    <cfRule type="cellIs" dxfId="90" priority="68" operator="equal">
      <formula>"P4"</formula>
    </cfRule>
  </conditionalFormatting>
  <conditionalFormatting sqref="I47:I59">
    <cfRule type="cellIs" dxfId="89" priority="158" operator="equal">
      <formula>0</formula>
    </cfRule>
  </conditionalFormatting>
  <conditionalFormatting sqref="I62:I74">
    <cfRule type="cellIs" dxfId="88" priority="151" operator="equal">
      <formula>0</formula>
    </cfRule>
  </conditionalFormatting>
  <conditionalFormatting sqref="I77:I89">
    <cfRule type="cellIs" dxfId="87" priority="150" operator="equal">
      <formula>0</formula>
    </cfRule>
  </conditionalFormatting>
  <conditionalFormatting sqref="I92:I104">
    <cfRule type="cellIs" dxfId="86" priority="149" operator="equal">
      <formula>0</formula>
    </cfRule>
  </conditionalFormatting>
  <conditionalFormatting sqref="I107:I119">
    <cfRule type="cellIs" dxfId="85" priority="148" operator="equal">
      <formula>0</formula>
    </cfRule>
  </conditionalFormatting>
  <conditionalFormatting sqref="I122:I134">
    <cfRule type="cellIs" dxfId="84" priority="147" operator="equal">
      <formula>0</formula>
    </cfRule>
  </conditionalFormatting>
  <conditionalFormatting sqref="I137:I149">
    <cfRule type="cellIs" dxfId="83" priority="145" operator="equal">
      <formula>0</formula>
    </cfRule>
  </conditionalFormatting>
  <conditionalFormatting sqref="I42:J42">
    <cfRule type="cellIs" dxfId="82" priority="165" operator="notEqual">
      <formula>0</formula>
    </cfRule>
  </conditionalFormatting>
  <conditionalFormatting sqref="J47:J58">
    <cfRule type="expression" dxfId="81" priority="89">
      <formula>$B47=""</formula>
    </cfRule>
  </conditionalFormatting>
  <conditionalFormatting sqref="J62:J73">
    <cfRule type="expression" dxfId="80" priority="88">
      <formula>$B62=""</formula>
    </cfRule>
  </conditionalFormatting>
  <conditionalFormatting sqref="J77:J88">
    <cfRule type="expression" dxfId="79" priority="104">
      <formula>$B77=""</formula>
    </cfRule>
  </conditionalFormatting>
  <conditionalFormatting sqref="J92:J103">
    <cfRule type="expression" dxfId="78" priority="102">
      <formula>$B92=""</formula>
    </cfRule>
  </conditionalFormatting>
  <conditionalFormatting sqref="J107:J118">
    <cfRule type="expression" dxfId="77" priority="94">
      <formula>$B107=""</formula>
    </cfRule>
  </conditionalFormatting>
  <conditionalFormatting sqref="J122:J133">
    <cfRule type="expression" dxfId="76" priority="93">
      <formula>$B122=""</formula>
    </cfRule>
  </conditionalFormatting>
  <conditionalFormatting sqref="J137:J148">
    <cfRule type="expression" dxfId="75" priority="142">
      <formula>$B137=""</formula>
    </cfRule>
  </conditionalFormatting>
  <conditionalFormatting sqref="J35:M41">
    <cfRule type="cellIs" dxfId="74" priority="61" operator="equal">
      <formula>0</formula>
    </cfRule>
  </conditionalFormatting>
  <conditionalFormatting sqref="K20:K29">
    <cfRule type="cellIs" dxfId="73" priority="84" operator="lessThan">
      <formula>0</formula>
    </cfRule>
  </conditionalFormatting>
  <conditionalFormatting sqref="K30:K31">
    <cfRule type="cellIs" dxfId="72" priority="164" operator="notEqual">
      <formula>0</formula>
    </cfRule>
  </conditionalFormatting>
  <conditionalFormatting sqref="M20:M29">
    <cfRule type="cellIs" dxfId="71" priority="83" operator="notEqual">
      <formula>0</formula>
    </cfRule>
    <cfRule type="expression" dxfId="70" priority="82">
      <formula>$K20&lt;0</formula>
    </cfRule>
  </conditionalFormatting>
  <conditionalFormatting sqref="M35:M41">
    <cfRule type="cellIs" dxfId="69" priority="63" operator="greaterThan">
      <formula>0</formula>
    </cfRule>
    <cfRule type="cellIs" dxfId="68" priority="64" operator="lessThan">
      <formula>0</formula>
    </cfRule>
  </conditionalFormatting>
  <conditionalFormatting sqref="O47:O58">
    <cfRule type="expression" dxfId="67" priority="13">
      <formula>$D$47=0</formula>
    </cfRule>
  </conditionalFormatting>
  <conditionalFormatting sqref="O48:O58">
    <cfRule type="cellIs" dxfId="66" priority="14" operator="equal">
      <formula>0</formula>
    </cfRule>
  </conditionalFormatting>
  <conditionalFormatting sqref="O59">
    <cfRule type="expression" dxfId="65" priority="33">
      <formula>$D$47=0</formula>
    </cfRule>
  </conditionalFormatting>
  <conditionalFormatting sqref="O62:O74">
    <cfRule type="expression" dxfId="64" priority="52">
      <formula>$D$47=0</formula>
    </cfRule>
  </conditionalFormatting>
  <conditionalFormatting sqref="O63:O73">
    <cfRule type="cellIs" dxfId="63" priority="53" operator="equal">
      <formula>0</formula>
    </cfRule>
  </conditionalFormatting>
  <conditionalFormatting sqref="O77:O89">
    <cfRule type="expression" dxfId="62" priority="54">
      <formula>$D$47=0</formula>
    </cfRule>
  </conditionalFormatting>
  <conditionalFormatting sqref="O78:O88">
    <cfRule type="cellIs" dxfId="61" priority="55" operator="equal">
      <formula>0</formula>
    </cfRule>
  </conditionalFormatting>
  <conditionalFormatting sqref="O92:O104">
    <cfRule type="expression" dxfId="60" priority="11">
      <formula>$D$47=0</formula>
    </cfRule>
  </conditionalFormatting>
  <conditionalFormatting sqref="O93:O103">
    <cfRule type="cellIs" dxfId="59" priority="12" operator="equal">
      <formula>0</formula>
    </cfRule>
  </conditionalFormatting>
  <conditionalFormatting sqref="O107:O119">
    <cfRule type="expression" dxfId="58" priority="9">
      <formula>$D$47=0</formula>
    </cfRule>
  </conditionalFormatting>
  <conditionalFormatting sqref="O108:O118">
    <cfRule type="cellIs" dxfId="57" priority="10" operator="equal">
      <formula>0</formula>
    </cfRule>
  </conditionalFormatting>
  <conditionalFormatting sqref="O122:O134">
    <cfRule type="expression" dxfId="56" priority="7">
      <formula>$D$47=0</formula>
    </cfRule>
  </conditionalFormatting>
  <conditionalFormatting sqref="O123:O133">
    <cfRule type="cellIs" dxfId="55" priority="8" operator="equal">
      <formula>0</formula>
    </cfRule>
  </conditionalFormatting>
  <conditionalFormatting sqref="O137:O149">
    <cfRule type="expression" dxfId="54" priority="5">
      <formula>$D$47=0</formula>
    </cfRule>
  </conditionalFormatting>
  <conditionalFormatting sqref="O138:O148">
    <cfRule type="cellIs" dxfId="53" priority="6" operator="equal">
      <formula>0</formula>
    </cfRule>
  </conditionalFormatting>
  <conditionalFormatting sqref="P5">
    <cfRule type="cellIs" dxfId="52" priority="140" operator="equal">
      <formula>0</formula>
    </cfRule>
  </conditionalFormatting>
  <conditionalFormatting sqref="P10:T13">
    <cfRule type="cellIs" dxfId="44" priority="141" operator="equal">
      <formula>0</formula>
    </cfRule>
  </conditionalFormatting>
  <conditionalFormatting sqref="P5:AD13">
    <cfRule type="cellIs" dxfId="43" priority="139" operator="equal">
      <formula>0</formula>
    </cfRule>
  </conditionalFormatting>
  <conditionalFormatting sqref="P20:AE28">
    <cfRule type="cellIs" dxfId="42" priority="108" operator="equal">
      <formula>0</formula>
    </cfRule>
  </conditionalFormatting>
  <conditionalFormatting sqref="P59:AE60">
    <cfRule type="cellIs" dxfId="41" priority="34" operator="equal">
      <formula>0</formula>
    </cfRule>
  </conditionalFormatting>
  <conditionalFormatting sqref="P74:AE75">
    <cfRule type="cellIs" dxfId="40" priority="27" operator="equal">
      <formula>0</formula>
    </cfRule>
  </conditionalFormatting>
  <conditionalFormatting sqref="P89:AE90">
    <cfRule type="cellIs" dxfId="39" priority="26" operator="equal">
      <formula>0</formula>
    </cfRule>
  </conditionalFormatting>
  <conditionalFormatting sqref="P104:AE105">
    <cfRule type="cellIs" dxfId="38" priority="25" operator="equal">
      <formula>0</formula>
    </cfRule>
  </conditionalFormatting>
  <conditionalFormatting sqref="P119:AE120">
    <cfRule type="cellIs" dxfId="37" priority="24" operator="equal">
      <formula>0</formula>
    </cfRule>
  </conditionalFormatting>
  <conditionalFormatting sqref="P134:AE135">
    <cfRule type="cellIs" dxfId="36" priority="23" operator="equal">
      <formula>0</formula>
    </cfRule>
  </conditionalFormatting>
  <conditionalFormatting sqref="P149:AE150">
    <cfRule type="cellIs" dxfId="35" priority="22" operator="equal">
      <formula>0</formula>
    </cfRule>
  </conditionalFormatting>
  <conditionalFormatting sqref="AE5:AE13">
    <cfRule type="cellIs" dxfId="14" priority="166" operator="equal">
      <formula>0</formula>
    </cfRule>
  </conditionalFormatting>
  <conditionalFormatting sqref="AE15 C47:C58 C92:C103 C107:C118 C122:C133 C137:C148 G150:G185">
    <cfRule type="cellIs" dxfId="13" priority="167" operator="equal">
      <formula>0</formula>
    </cfRule>
  </conditionalFormatting>
  <conditionalFormatting sqref="AE47:AE58">
    <cfRule type="cellIs" dxfId="12" priority="21" operator="equal">
      <formula>0</formula>
    </cfRule>
  </conditionalFormatting>
  <conditionalFormatting sqref="AE62:AE73">
    <cfRule type="cellIs" dxfId="11" priority="20" operator="equal">
      <formula>0</formula>
    </cfRule>
  </conditionalFormatting>
  <conditionalFormatting sqref="AE77:AE88">
    <cfRule type="cellIs" dxfId="10" priority="19" operator="equal">
      <formula>0</formula>
    </cfRule>
  </conditionalFormatting>
  <conditionalFormatting sqref="AE92:AE103">
    <cfRule type="cellIs" dxfId="9" priority="18" operator="equal">
      <formula>0</formula>
    </cfRule>
  </conditionalFormatting>
  <conditionalFormatting sqref="AE107:AE118">
    <cfRule type="cellIs" dxfId="8" priority="17" operator="equal">
      <formula>0</formula>
    </cfRule>
  </conditionalFormatting>
  <conditionalFormatting sqref="AE122:AE133">
    <cfRule type="cellIs" dxfId="7" priority="16" operator="equal">
      <formula>0</formula>
    </cfRule>
  </conditionalFormatting>
  <conditionalFormatting sqref="AE137:AE148">
    <cfRule type="cellIs" dxfId="6" priority="15" operator="equal">
      <formula>0</formula>
    </cfRule>
  </conditionalFormatting>
  <conditionalFormatting sqref="AF20:AF28">
    <cfRule type="cellIs" dxfId="5" priority="3" operator="equal">
      <formula>0</formula>
    </cfRule>
  </conditionalFormatting>
  <conditionalFormatting sqref="AF21 AF23 AF25 AF27">
    <cfRule type="cellIs" dxfId="4" priority="4" operator="equal">
      <formula>0</formula>
    </cfRule>
  </conditionalFormatting>
  <conditionalFormatting sqref="AG5:AG13">
    <cfRule type="cellIs" dxfId="3" priority="92" operator="equal">
      <formula>0</formula>
    </cfRule>
    <cfRule type="cellIs" dxfId="2" priority="91" operator="equal">
      <formula>0</formula>
    </cfRule>
  </conditionalFormatting>
  <conditionalFormatting sqref="AG20:AG27">
    <cfRule type="cellIs" dxfId="1" priority="2" operator="equal">
      <formula>"""adjustment needed"""</formula>
    </cfRule>
    <cfRule type="cellIs" dxfId="0" priority="1" operator="equal">
      <formula>"adjustment needed"</formula>
    </cfRule>
  </conditionalFormatting>
  <dataValidations count="1">
    <dataValidation type="list" allowBlank="1" showInputMessage="1" showErrorMessage="1" sqref="B35:B41" xr:uid="{C8C8898F-0A9F-4EE9-AC44-B3E01B80658E}">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2A85711C-0FEA-4100-A653-B96ED2E2AB8D}">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F20C01E6-4DDF-4542-BEF2-F4FC38AF676B}">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4A0DBFE6-020E-46D8-85FC-DA660AD8E95F}">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4FA422C6-77FC-4F84-ADB9-8D48005333E6}">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C515C20E-8B14-40FF-81F5-C7A893E40EAA}">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0C0EE379-B567-4DA8-921F-84BBCBA357C8}">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93A58B80-1D09-40F2-87AC-862CDE4CF3D9}">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EEFF7D13-F99D-4B3B-9411-3B40F11B7EEE}">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267B1CDF-8F93-4691-80FE-74CA37D7E755}">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D4F33F74-7FE7-4A9E-8275-C475A290A39E}">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77D8F6B6-85D9-45AC-8371-05E0839BECBF}">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038E8022-E1A4-49F4-B9C1-B0661354E747}">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A0E598F2-72BF-4AB8-9D33-0A670B06F857}">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B6884696-DD92-4397-BBAF-37F2E9B98381}">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DD23D0A4-5335-44C0-9ED2-E3A545C7CA2E}">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BDADA993-4819-4B76-BDAA-5226D72CC281}">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E031DB92-44FD-4C0C-91F2-ECFE205B28FE}">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42C3DBF0-9B35-41DC-BFA7-0F3420188DF0}">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FA217EFD-F9DB-4657-8635-1A71823A9E73}">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F47DBC9D-CB52-41F8-97C4-593B35B2A521}">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114FDEB8-46E5-4D78-B948-B112B71F7618}">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6A2FC11B-46A9-46F0-A6CB-BA444C62C74C}">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7E26BE44-F985-4C8D-AB58-C77209182ADA}">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1A15B261-E6D2-4E5D-8443-BD2823D37851}">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B37D82F9-59C9-48B0-B422-B10DCA5F6959}">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1EDA09D4-C69A-4071-BEB3-2DA0517226E2}">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7E15E866-82C8-4AD0-850E-EF71343C9B15}">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F256326-66A9-414B-B3BC-D076482D322E}">
          <x14:formula1>
            <xm:f>'Drop-down Liste'!$B$2:$B$3</xm:f>
          </x14:formula1>
          <xm:sqref>D11:D12</xm:sqref>
        </x14:dataValidation>
        <x14:dataValidation type="list" allowBlank="1" showInputMessage="1" showErrorMessage="1" xr:uid="{AD4E61F0-0921-492C-9296-28EF30DC3D28}">
          <x14:formula1>
            <xm:f>'Overview reports'!$A$6:$A$10</xm:f>
          </x14:formula1>
          <xm:sqref>H1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7"/>
  <sheetViews>
    <sheetView topLeftCell="A131" zoomScale="80" zoomScaleNormal="80" workbookViewId="0">
      <selection activeCell="C137" sqref="C137"/>
    </sheetView>
  </sheetViews>
  <sheetFormatPr baseColWidth="10" defaultColWidth="10.5546875" defaultRowHeight="15" customHeight="1" x14ac:dyDescent="0.2"/>
  <cols>
    <col min="1" max="1" width="10.5546875" style="121"/>
    <col min="2" max="3" width="79.109375" style="121" customWidth="1"/>
    <col min="4" max="16384" width="10.5546875" style="121"/>
  </cols>
  <sheetData>
    <row r="1" spans="1:3" ht="15" customHeight="1" x14ac:dyDescent="0.2">
      <c r="A1"/>
      <c r="B1"/>
      <c r="C1"/>
    </row>
    <row r="2" spans="1:3" x14ac:dyDescent="0.2">
      <c r="A2" t="s">
        <v>323</v>
      </c>
      <c r="B2" t="s">
        <v>12</v>
      </c>
      <c r="C2" t="s">
        <v>14</v>
      </c>
    </row>
    <row r="3" spans="1:3" x14ac:dyDescent="0.2">
      <c r="A3" t="s">
        <v>324</v>
      </c>
      <c r="B3" t="s">
        <v>325</v>
      </c>
      <c r="C3" t="s">
        <v>326</v>
      </c>
    </row>
    <row r="4" spans="1:3" x14ac:dyDescent="0.2">
      <c r="A4" t="s">
        <v>324</v>
      </c>
      <c r="B4" t="s">
        <v>327</v>
      </c>
      <c r="C4" t="s">
        <v>328</v>
      </c>
    </row>
    <row r="5" spans="1:3" x14ac:dyDescent="0.2">
      <c r="A5" t="s">
        <v>324</v>
      </c>
      <c r="B5" t="s">
        <v>329</v>
      </c>
      <c r="C5" t="s">
        <v>330</v>
      </c>
    </row>
    <row r="6" spans="1:3" x14ac:dyDescent="0.2">
      <c r="A6" t="s">
        <v>324</v>
      </c>
      <c r="B6" t="s">
        <v>331</v>
      </c>
      <c r="C6" t="s">
        <v>332</v>
      </c>
    </row>
    <row r="7" spans="1:3" x14ac:dyDescent="0.2">
      <c r="A7" t="s">
        <v>324</v>
      </c>
      <c r="B7" t="s">
        <v>333</v>
      </c>
      <c r="C7" t="s">
        <v>334</v>
      </c>
    </row>
    <row r="8" spans="1:3" x14ac:dyDescent="0.2">
      <c r="A8" t="s">
        <v>324</v>
      </c>
      <c r="B8" t="s">
        <v>335</v>
      </c>
      <c r="C8" t="s">
        <v>336</v>
      </c>
    </row>
    <row r="9" spans="1:3" x14ac:dyDescent="0.2">
      <c r="A9" t="s">
        <v>324</v>
      </c>
      <c r="B9" t="s">
        <v>337</v>
      </c>
      <c r="C9" t="s">
        <v>338</v>
      </c>
    </row>
    <row r="10" spans="1:3" x14ac:dyDescent="0.2">
      <c r="A10" t="s">
        <v>324</v>
      </c>
      <c r="B10" t="s">
        <v>339</v>
      </c>
      <c r="C10" t="s">
        <v>340</v>
      </c>
    </row>
    <row r="11" spans="1:3" x14ac:dyDescent="0.2">
      <c r="A11" t="s">
        <v>324</v>
      </c>
      <c r="B11" t="s">
        <v>341</v>
      </c>
      <c r="C11" t="s">
        <v>342</v>
      </c>
    </row>
    <row r="12" spans="1:3" x14ac:dyDescent="0.2">
      <c r="A12" t="s">
        <v>324</v>
      </c>
      <c r="B12" t="s">
        <v>343</v>
      </c>
      <c r="C12" t="s">
        <v>344</v>
      </c>
    </row>
    <row r="13" spans="1:3" x14ac:dyDescent="0.2">
      <c r="A13" t="s">
        <v>324</v>
      </c>
      <c r="B13" t="s">
        <v>345</v>
      </c>
      <c r="C13" t="s">
        <v>346</v>
      </c>
    </row>
    <row r="14" spans="1:3" x14ac:dyDescent="0.2">
      <c r="A14" t="s">
        <v>324</v>
      </c>
      <c r="B14" t="s">
        <v>263</v>
      </c>
      <c r="C14" t="s">
        <v>263</v>
      </c>
    </row>
    <row r="15" spans="1:3" x14ac:dyDescent="0.2">
      <c r="A15" t="s">
        <v>324</v>
      </c>
      <c r="B15" s="309" t="s">
        <v>74</v>
      </c>
      <c r="C15" t="s">
        <v>74</v>
      </c>
    </row>
    <row r="16" spans="1:3" x14ac:dyDescent="0.2">
      <c r="A16" t="s">
        <v>324</v>
      </c>
      <c r="B16" s="309" t="s">
        <v>240</v>
      </c>
      <c r="C16" t="s">
        <v>240</v>
      </c>
    </row>
    <row r="17" spans="1:3" x14ac:dyDescent="0.2">
      <c r="A17" t="s">
        <v>324</v>
      </c>
      <c r="B17" s="309" t="s">
        <v>241</v>
      </c>
      <c r="C17" t="s">
        <v>241</v>
      </c>
    </row>
    <row r="18" spans="1:3" x14ac:dyDescent="0.2">
      <c r="A18" t="s">
        <v>324</v>
      </c>
      <c r="B18" s="309" t="s">
        <v>242</v>
      </c>
      <c r="C18" t="s">
        <v>242</v>
      </c>
    </row>
    <row r="19" spans="1:3" x14ac:dyDescent="0.2">
      <c r="A19" t="s">
        <v>324</v>
      </c>
      <c r="B19" s="309" t="s">
        <v>243</v>
      </c>
      <c r="C19" t="s">
        <v>243</v>
      </c>
    </row>
    <row r="20" spans="1:3" x14ac:dyDescent="0.2">
      <c r="A20" t="s">
        <v>324</v>
      </c>
      <c r="B20" s="309" t="s">
        <v>244</v>
      </c>
      <c r="C20" t="s">
        <v>244</v>
      </c>
    </row>
    <row r="21" spans="1:3" x14ac:dyDescent="0.2">
      <c r="A21" t="s">
        <v>324</v>
      </c>
      <c r="B21" s="309" t="s">
        <v>245</v>
      </c>
      <c r="C21" t="s">
        <v>245</v>
      </c>
    </row>
    <row r="22" spans="1:3" ht="15" customHeight="1" x14ac:dyDescent="0.2">
      <c r="A22" t="s">
        <v>324</v>
      </c>
      <c r="B22" s="309" t="s">
        <v>246</v>
      </c>
      <c r="C22" t="s">
        <v>246</v>
      </c>
    </row>
    <row r="23" spans="1:3" ht="15" customHeight="1" x14ac:dyDescent="0.2">
      <c r="A23" t="s">
        <v>324</v>
      </c>
      <c r="B23" s="309" t="s">
        <v>247</v>
      </c>
      <c r="C23" t="s">
        <v>247</v>
      </c>
    </row>
    <row r="24" spans="1:3" ht="15" customHeight="1" x14ac:dyDescent="0.2">
      <c r="A24" t="s">
        <v>324</v>
      </c>
      <c r="B24" s="309" t="s">
        <v>248</v>
      </c>
      <c r="C24" t="s">
        <v>248</v>
      </c>
    </row>
    <row r="27" spans="1:3" ht="18.75" x14ac:dyDescent="0.2">
      <c r="B27" s="122" t="s">
        <v>347</v>
      </c>
      <c r="C27" s="122" t="s">
        <v>348</v>
      </c>
    </row>
    <row r="28" spans="1:3" x14ac:dyDescent="0.2">
      <c r="B28" s="123" t="s">
        <v>349</v>
      </c>
      <c r="C28" s="123" t="s">
        <v>350</v>
      </c>
    </row>
    <row r="29" spans="1:3" ht="30" x14ac:dyDescent="0.2">
      <c r="B29" s="30" t="s">
        <v>351</v>
      </c>
      <c r="C29" s="30" t="s">
        <v>352</v>
      </c>
    </row>
    <row r="30" spans="1:3" x14ac:dyDescent="0.2">
      <c r="B30" s="123"/>
      <c r="C30" s="123"/>
    </row>
    <row r="31" spans="1:3" x14ac:dyDescent="0.2">
      <c r="B31" s="123" t="s">
        <v>353</v>
      </c>
      <c r="C31" s="123" t="s">
        <v>354</v>
      </c>
    </row>
    <row r="32" spans="1:3" x14ac:dyDescent="0.2">
      <c r="B32" s="124" t="s">
        <v>355</v>
      </c>
      <c r="C32" s="124" t="s">
        <v>356</v>
      </c>
    </row>
    <row r="33" spans="2:3" x14ac:dyDescent="0.2">
      <c r="B33" s="125" t="s">
        <v>357</v>
      </c>
      <c r="C33" s="125" t="s">
        <v>358</v>
      </c>
    </row>
    <row r="34" spans="2:3" x14ac:dyDescent="0.2">
      <c r="B34" s="126" t="s">
        <v>359</v>
      </c>
      <c r="C34" s="126" t="s">
        <v>360</v>
      </c>
    </row>
    <row r="35" spans="2:3" x14ac:dyDescent="0.2">
      <c r="B35" s="30"/>
      <c r="C35" s="30"/>
    </row>
    <row r="36" spans="2:3" ht="18.75" x14ac:dyDescent="0.2">
      <c r="B36" s="122" t="s">
        <v>361</v>
      </c>
      <c r="C36" s="122" t="s">
        <v>362</v>
      </c>
    </row>
    <row r="37" spans="2:3" ht="48" customHeight="1" x14ac:dyDescent="0.2">
      <c r="B37" s="127" t="s">
        <v>462</v>
      </c>
      <c r="C37" s="127" t="s">
        <v>463</v>
      </c>
    </row>
    <row r="38" spans="2:3" x14ac:dyDescent="0.2">
      <c r="B38" s="30"/>
      <c r="C38" s="30"/>
    </row>
    <row r="39" spans="2:3" ht="18.75" x14ac:dyDescent="0.2">
      <c r="B39" s="122" t="s">
        <v>363</v>
      </c>
      <c r="C39" s="122" t="s">
        <v>364</v>
      </c>
    </row>
    <row r="40" spans="2:3" ht="45" x14ac:dyDescent="0.2">
      <c r="B40" s="123" t="s">
        <v>365</v>
      </c>
      <c r="C40" s="123" t="s">
        <v>366</v>
      </c>
    </row>
    <row r="41" spans="2:3" ht="45" x14ac:dyDescent="0.2">
      <c r="B41" s="30" t="s">
        <v>367</v>
      </c>
      <c r="C41" s="30" t="s">
        <v>368</v>
      </c>
    </row>
    <row r="42" spans="2:3" ht="60" x14ac:dyDescent="0.2">
      <c r="B42" s="30" t="s">
        <v>369</v>
      </c>
      <c r="C42" s="30" t="s">
        <v>370</v>
      </c>
    </row>
    <row r="43" spans="2:3" x14ac:dyDescent="0.2">
      <c r="B43" s="123"/>
      <c r="C43" s="123"/>
    </row>
    <row r="44" spans="2:3" ht="18.75" x14ac:dyDescent="0.2">
      <c r="B44" s="122" t="s">
        <v>371</v>
      </c>
      <c r="C44" s="122" t="s">
        <v>372</v>
      </c>
    </row>
    <row r="45" spans="2:3" ht="60" x14ac:dyDescent="0.2">
      <c r="B45" s="30" t="s">
        <v>373</v>
      </c>
      <c r="C45" s="30" t="s">
        <v>374</v>
      </c>
    </row>
    <row r="46" spans="2:3" ht="30" x14ac:dyDescent="0.2">
      <c r="B46" s="30" t="s">
        <v>375</v>
      </c>
      <c r="C46" s="30" t="s">
        <v>376</v>
      </c>
    </row>
    <row r="47" spans="2:3" ht="60" x14ac:dyDescent="0.2">
      <c r="B47" s="30" t="s">
        <v>377</v>
      </c>
      <c r="C47" s="30" t="s">
        <v>378</v>
      </c>
    </row>
    <row r="48" spans="2:3" ht="30" x14ac:dyDescent="0.2">
      <c r="B48" s="30" t="s">
        <v>379</v>
      </c>
      <c r="C48" s="30" t="s">
        <v>380</v>
      </c>
    </row>
    <row r="49" spans="2:3" ht="75.75" customHeight="1" x14ac:dyDescent="0.2">
      <c r="B49" s="30" t="s">
        <v>381</v>
      </c>
      <c r="C49" s="30" t="s">
        <v>382</v>
      </c>
    </row>
    <row r="50" spans="2:3" ht="92.25" customHeight="1" x14ac:dyDescent="0.2">
      <c r="B50" s="30" t="s">
        <v>383</v>
      </c>
      <c r="C50" s="30" t="s">
        <v>384</v>
      </c>
    </row>
    <row r="51" spans="2:3" x14ac:dyDescent="0.2">
      <c r="B51" s="30" t="s">
        <v>385</v>
      </c>
      <c r="C51" s="30" t="s">
        <v>386</v>
      </c>
    </row>
    <row r="52" spans="2:3" x14ac:dyDescent="0.2">
      <c r="B52" s="30"/>
      <c r="C52" s="30"/>
    </row>
    <row r="53" spans="2:3" ht="18.75" x14ac:dyDescent="0.2">
      <c r="B53" s="122" t="s">
        <v>387</v>
      </c>
      <c r="C53" s="122" t="s">
        <v>388</v>
      </c>
    </row>
    <row r="54" spans="2:3" ht="30" x14ac:dyDescent="0.2">
      <c r="B54" s="123" t="s">
        <v>389</v>
      </c>
      <c r="C54" s="123" t="s">
        <v>390</v>
      </c>
    </row>
    <row r="55" spans="2:3" ht="60" x14ac:dyDescent="0.2">
      <c r="B55" s="30" t="s">
        <v>391</v>
      </c>
      <c r="C55" s="30" t="s">
        <v>392</v>
      </c>
    </row>
    <row r="56" spans="2:3" ht="30" x14ac:dyDescent="0.2">
      <c r="B56" s="30" t="s">
        <v>393</v>
      </c>
      <c r="C56" s="30" t="s">
        <v>394</v>
      </c>
    </row>
    <row r="57" spans="2:3" ht="53.25" customHeight="1" x14ac:dyDescent="0.2">
      <c r="B57" s="30" t="s">
        <v>395</v>
      </c>
      <c r="C57" s="30" t="s">
        <v>396</v>
      </c>
    </row>
    <row r="58" spans="2:3" ht="54" customHeight="1" x14ac:dyDescent="0.2">
      <c r="B58" s="123" t="s">
        <v>397</v>
      </c>
      <c r="C58" s="123" t="s">
        <v>398</v>
      </c>
    </row>
    <row r="59" spans="2:3" x14ac:dyDescent="0.2">
      <c r="B59" s="123"/>
      <c r="C59" s="123"/>
    </row>
    <row r="60" spans="2:3" ht="77.25" customHeight="1" x14ac:dyDescent="0.2">
      <c r="B60" s="30" t="s">
        <v>399</v>
      </c>
      <c r="C60" s="30" t="s">
        <v>400</v>
      </c>
    </row>
    <row r="61" spans="2:3" ht="30" x14ac:dyDescent="0.2">
      <c r="B61" s="30" t="s">
        <v>401</v>
      </c>
      <c r="C61" s="30" t="s">
        <v>402</v>
      </c>
    </row>
    <row r="62" spans="2:3" x14ac:dyDescent="0.2">
      <c r="B62" s="30"/>
      <c r="C62" s="30"/>
    </row>
    <row r="63" spans="2:3" ht="18.75" x14ac:dyDescent="0.2">
      <c r="B63" s="122" t="s">
        <v>403</v>
      </c>
      <c r="C63" s="122" t="s">
        <v>404</v>
      </c>
    </row>
    <row r="64" spans="2:3" ht="90.75" customHeight="1" x14ac:dyDescent="0.2">
      <c r="B64" s="30" t="s">
        <v>405</v>
      </c>
      <c r="C64" s="30" t="s">
        <v>406</v>
      </c>
    </row>
    <row r="65" spans="2:3" ht="101.25" customHeight="1" x14ac:dyDescent="0.2">
      <c r="B65" s="30" t="s">
        <v>407</v>
      </c>
      <c r="C65" s="30" t="s">
        <v>408</v>
      </c>
    </row>
    <row r="66" spans="2:3" ht="36" customHeight="1" x14ac:dyDescent="0.2">
      <c r="B66" s="128" t="s">
        <v>409</v>
      </c>
      <c r="C66" s="128" t="s">
        <v>410</v>
      </c>
    </row>
    <row r="67" spans="2:3" ht="111" customHeight="1" x14ac:dyDescent="0.2">
      <c r="B67" s="131" t="s">
        <v>456</v>
      </c>
      <c r="C67" s="131" t="s">
        <v>457</v>
      </c>
    </row>
    <row r="68" spans="2:3" ht="251.25" customHeight="1" x14ac:dyDescent="0.2">
      <c r="B68" s="30" t="s">
        <v>483</v>
      </c>
      <c r="C68" s="30" t="s">
        <v>484</v>
      </c>
    </row>
    <row r="69" spans="2:3" x14ac:dyDescent="0.2">
      <c r="B69" s="30"/>
      <c r="C69" s="30"/>
    </row>
    <row r="70" spans="2:3" ht="192.75" customHeight="1" x14ac:dyDescent="0.2">
      <c r="B70" s="30" t="s">
        <v>411</v>
      </c>
      <c r="C70" s="30" t="s">
        <v>412</v>
      </c>
    </row>
    <row r="71" spans="2:3" x14ac:dyDescent="0.2">
      <c r="B71" s="30"/>
      <c r="C71" s="30"/>
    </row>
    <row r="72" spans="2:3" ht="18.75" x14ac:dyDescent="0.2">
      <c r="B72" s="122" t="s">
        <v>413</v>
      </c>
      <c r="C72" s="122" t="s">
        <v>414</v>
      </c>
    </row>
    <row r="73" spans="2:3" x14ac:dyDescent="0.2">
      <c r="B73" s="123" t="s">
        <v>415</v>
      </c>
      <c r="C73" s="123" t="s">
        <v>416</v>
      </c>
    </row>
    <row r="74" spans="2:3" ht="30" x14ac:dyDescent="0.2">
      <c r="B74" s="30" t="s">
        <v>417</v>
      </c>
      <c r="C74" s="30" t="s">
        <v>418</v>
      </c>
    </row>
    <row r="75" spans="2:3" ht="30" x14ac:dyDescent="0.2">
      <c r="B75" s="30" t="s">
        <v>419</v>
      </c>
      <c r="C75" s="30" t="s">
        <v>420</v>
      </c>
    </row>
    <row r="76" spans="2:3" x14ac:dyDescent="0.2">
      <c r="B76" s="123" t="s">
        <v>421</v>
      </c>
      <c r="C76" s="123" t="s">
        <v>422</v>
      </c>
    </row>
    <row r="77" spans="2:3" x14ac:dyDescent="0.2">
      <c r="B77" s="123"/>
      <c r="C77" s="123"/>
    </row>
    <row r="78" spans="2:3" ht="30" x14ac:dyDescent="0.2">
      <c r="B78" s="123" t="s">
        <v>423</v>
      </c>
      <c r="C78" s="123" t="s">
        <v>424</v>
      </c>
    </row>
    <row r="79" spans="2:3" ht="30" x14ac:dyDescent="0.2">
      <c r="B79" s="30" t="s">
        <v>425</v>
      </c>
      <c r="C79" s="30" t="s">
        <v>426</v>
      </c>
    </row>
    <row r="80" spans="2:3" ht="60" x14ac:dyDescent="0.2">
      <c r="B80" s="30" t="s">
        <v>427</v>
      </c>
      <c r="C80" s="30" t="s">
        <v>428</v>
      </c>
    </row>
    <row r="81" spans="2:3" x14ac:dyDescent="0.2">
      <c r="B81" s="30"/>
      <c r="C81" s="30"/>
    </row>
    <row r="82" spans="2:3" ht="45" x14ac:dyDescent="0.2">
      <c r="B82" s="30" t="s">
        <v>429</v>
      </c>
      <c r="C82" s="30" t="s">
        <v>430</v>
      </c>
    </row>
    <row r="83" spans="2:3" x14ac:dyDescent="0.2">
      <c r="B83" s="123"/>
      <c r="C83" s="123"/>
    </row>
    <row r="84" spans="2:3" ht="18.75" x14ac:dyDescent="0.2">
      <c r="B84" s="122" t="s">
        <v>431</v>
      </c>
      <c r="C84" s="122" t="s">
        <v>432</v>
      </c>
    </row>
    <row r="85" spans="2:3" ht="18.75" x14ac:dyDescent="0.2">
      <c r="B85" s="129"/>
      <c r="C85" s="129"/>
    </row>
    <row r="86" spans="2:3" ht="18.75" x14ac:dyDescent="0.2">
      <c r="B86" s="129"/>
      <c r="C86" s="129"/>
    </row>
    <row r="87" spans="2:3" ht="18.75" x14ac:dyDescent="0.2">
      <c r="B87" s="129"/>
      <c r="C87" s="129"/>
    </row>
    <row r="88" spans="2:3" ht="18.75" x14ac:dyDescent="0.2">
      <c r="B88" s="129"/>
      <c r="C88" s="129"/>
    </row>
    <row r="89" spans="2:3" ht="18.75" x14ac:dyDescent="0.2">
      <c r="B89" s="129"/>
      <c r="C89" s="129"/>
    </row>
    <row r="90" spans="2:3" ht="18.75" x14ac:dyDescent="0.2">
      <c r="B90" s="129"/>
      <c r="C90" s="129"/>
    </row>
    <row r="91" spans="2:3" ht="18.75" x14ac:dyDescent="0.2">
      <c r="B91" s="129"/>
      <c r="C91" s="129"/>
    </row>
    <row r="92" spans="2:3" ht="18.75" x14ac:dyDescent="0.2">
      <c r="B92" s="129"/>
      <c r="C92" s="129"/>
    </row>
    <row r="93" spans="2:3" ht="18.75" x14ac:dyDescent="0.2">
      <c r="B93" s="129"/>
      <c r="C93" s="129"/>
    </row>
    <row r="94" spans="2:3" ht="18.75" x14ac:dyDescent="0.2">
      <c r="B94" s="129"/>
      <c r="C94" s="129"/>
    </row>
    <row r="95" spans="2:3" ht="18.75" x14ac:dyDescent="0.2">
      <c r="B95" s="129"/>
      <c r="C95" s="129"/>
    </row>
    <row r="96" spans="2:3" ht="18.75" x14ac:dyDescent="0.2">
      <c r="B96" s="129"/>
      <c r="C96" s="129"/>
    </row>
    <row r="97" spans="2:3" ht="18.75" x14ac:dyDescent="0.2">
      <c r="B97" s="129"/>
      <c r="C97" s="129"/>
    </row>
    <row r="98" spans="2:3" ht="18.75" x14ac:dyDescent="0.2">
      <c r="B98" s="129"/>
      <c r="C98" s="129"/>
    </row>
    <row r="99" spans="2:3" ht="18.75" x14ac:dyDescent="0.2">
      <c r="B99" s="129"/>
      <c r="C99" s="129"/>
    </row>
    <row r="100" spans="2:3" ht="18.75" x14ac:dyDescent="0.2">
      <c r="B100" s="129"/>
      <c r="C100" s="129"/>
    </row>
    <row r="101" spans="2:3" ht="18.75" x14ac:dyDescent="0.2">
      <c r="B101" s="129"/>
      <c r="C101" s="129"/>
    </row>
    <row r="102" spans="2:3" ht="18.75" x14ac:dyDescent="0.2">
      <c r="B102" s="129"/>
      <c r="C102" s="129"/>
    </row>
    <row r="103" spans="2:3" ht="18.75" x14ac:dyDescent="0.2">
      <c r="B103" s="129"/>
      <c r="C103" s="129"/>
    </row>
    <row r="104" spans="2:3" ht="18.75" x14ac:dyDescent="0.2">
      <c r="B104" s="129"/>
      <c r="C104" s="129"/>
    </row>
    <row r="105" spans="2:3" ht="18.75" x14ac:dyDescent="0.2">
      <c r="B105" s="129"/>
      <c r="C105" s="129"/>
    </row>
    <row r="106" spans="2:3" ht="18.75" x14ac:dyDescent="0.2">
      <c r="B106" s="129"/>
      <c r="C106" s="129"/>
    </row>
    <row r="107" spans="2:3" ht="18.75" x14ac:dyDescent="0.2">
      <c r="B107" s="129"/>
      <c r="C107" s="129"/>
    </row>
    <row r="108" spans="2:3" ht="18.75" x14ac:dyDescent="0.2">
      <c r="B108" s="129"/>
      <c r="C108" s="129"/>
    </row>
    <row r="109" spans="2:3" ht="60" x14ac:dyDescent="0.2">
      <c r="B109" s="30" t="s">
        <v>433</v>
      </c>
      <c r="C109" s="30" t="s">
        <v>434</v>
      </c>
    </row>
    <row r="110" spans="2:3" x14ac:dyDescent="0.2">
      <c r="B110" s="30"/>
      <c r="C110" s="30"/>
    </row>
    <row r="111" spans="2:3" ht="18.75" x14ac:dyDescent="0.2">
      <c r="B111" s="122" t="s">
        <v>435</v>
      </c>
      <c r="C111" s="122" t="s">
        <v>334</v>
      </c>
    </row>
    <row r="112" spans="2:3" ht="81" customHeight="1" x14ac:dyDescent="0.2">
      <c r="B112" s="30" t="s">
        <v>436</v>
      </c>
      <c r="C112" s="127" t="s">
        <v>449</v>
      </c>
    </row>
    <row r="113" spans="2:3" x14ac:dyDescent="0.2">
      <c r="B113" s="30"/>
      <c r="C113" s="30"/>
    </row>
    <row r="114" spans="2:3" ht="18.75" x14ac:dyDescent="0.2">
      <c r="B114" s="122" t="s">
        <v>437</v>
      </c>
      <c r="C114" s="122" t="s">
        <v>438</v>
      </c>
    </row>
    <row r="115" spans="2:3" ht="96" customHeight="1" x14ac:dyDescent="0.2">
      <c r="B115" s="31" t="s">
        <v>439</v>
      </c>
      <c r="C115" s="120" t="s">
        <v>440</v>
      </c>
    </row>
    <row r="116" spans="2:3" x14ac:dyDescent="0.2">
      <c r="B116" s="31"/>
      <c r="C116" s="31"/>
    </row>
    <row r="117" spans="2:3" ht="18.75" x14ac:dyDescent="0.2">
      <c r="B117" s="130" t="s">
        <v>441</v>
      </c>
      <c r="C117" s="130" t="s">
        <v>336</v>
      </c>
    </row>
    <row r="118" spans="2:3" ht="185.25" customHeight="1" x14ac:dyDescent="0.2">
      <c r="B118" s="30" t="s">
        <v>442</v>
      </c>
      <c r="C118" s="30" t="s">
        <v>443</v>
      </c>
    </row>
    <row r="119" spans="2:3" x14ac:dyDescent="0.2">
      <c r="B119" s="30"/>
      <c r="C119" s="30"/>
    </row>
    <row r="120" spans="2:3" ht="18.75" x14ac:dyDescent="0.2">
      <c r="B120" s="130" t="s">
        <v>337</v>
      </c>
      <c r="C120" s="130" t="s">
        <v>338</v>
      </c>
    </row>
    <row r="121" spans="2:3" ht="96.75" customHeight="1" x14ac:dyDescent="0.2">
      <c r="B121" s="131" t="s">
        <v>450</v>
      </c>
      <c r="C121" s="131" t="s">
        <v>451</v>
      </c>
    </row>
    <row r="122" spans="2:3" x14ac:dyDescent="0.2">
      <c r="B122" s="30"/>
      <c r="C122" s="30"/>
    </row>
    <row r="123" spans="2:3" ht="18.75" x14ac:dyDescent="0.2">
      <c r="B123" s="122" t="s">
        <v>339</v>
      </c>
      <c r="C123" s="122" t="s">
        <v>340</v>
      </c>
    </row>
    <row r="124" spans="2:3" ht="135" x14ac:dyDescent="0.2">
      <c r="B124" s="127" t="s">
        <v>452</v>
      </c>
      <c r="C124" s="30" t="s">
        <v>444</v>
      </c>
    </row>
    <row r="125" spans="2:3" x14ac:dyDescent="0.2">
      <c r="B125" s="30"/>
      <c r="C125" s="30"/>
    </row>
    <row r="126" spans="2:3" ht="18.75" x14ac:dyDescent="0.2">
      <c r="B126" s="122" t="s">
        <v>341</v>
      </c>
      <c r="C126" s="122" t="s">
        <v>342</v>
      </c>
    </row>
    <row r="127" spans="2:3" ht="294.75" customHeight="1" x14ac:dyDescent="0.2">
      <c r="B127" s="30" t="s">
        <v>445</v>
      </c>
      <c r="C127" s="127" t="s">
        <v>453</v>
      </c>
    </row>
    <row r="128" spans="2:3" x14ac:dyDescent="0.2">
      <c r="B128" s="30"/>
      <c r="C128" s="30"/>
    </row>
    <row r="129" spans="2:3" ht="18.75" x14ac:dyDescent="0.2">
      <c r="B129" s="122" t="s">
        <v>343</v>
      </c>
      <c r="C129" s="122" t="s">
        <v>344</v>
      </c>
    </row>
    <row r="130" spans="2:3" ht="105" x14ac:dyDescent="0.2">
      <c r="B130" s="30" t="s">
        <v>446</v>
      </c>
      <c r="C130" s="127" t="s">
        <v>454</v>
      </c>
    </row>
    <row r="131" spans="2:3" x14ac:dyDescent="0.2">
      <c r="B131" s="30"/>
      <c r="C131" s="30"/>
    </row>
    <row r="132" spans="2:3" ht="18.75" x14ac:dyDescent="0.2">
      <c r="B132" s="122" t="s">
        <v>345</v>
      </c>
      <c r="C132" s="122" t="s">
        <v>346</v>
      </c>
    </row>
    <row r="133" spans="2:3" ht="255" x14ac:dyDescent="0.2">
      <c r="B133" s="127" t="s">
        <v>455</v>
      </c>
      <c r="C133" s="30" t="s">
        <v>485</v>
      </c>
    </row>
    <row r="134" spans="2:3" x14ac:dyDescent="0.2">
      <c r="B134" s="30"/>
      <c r="C134" s="30"/>
    </row>
    <row r="135" spans="2:3" ht="18.75" x14ac:dyDescent="0.2">
      <c r="B135" s="122" t="s">
        <v>447</v>
      </c>
      <c r="C135" s="122" t="s">
        <v>263</v>
      </c>
    </row>
    <row r="136" spans="2:3" ht="105" x14ac:dyDescent="0.2">
      <c r="B136" s="30" t="s">
        <v>448</v>
      </c>
      <c r="C136" s="30" t="s">
        <v>486</v>
      </c>
    </row>
    <row r="137" spans="2:3" x14ac:dyDescent="0.2">
      <c r="B137" s="30"/>
      <c r="C137" s="30"/>
    </row>
  </sheetData>
  <phoneticPr fontId="26" type="noConversion"/>
  <pageMargins left="0.7" right="0.7" top="0.78749999999999998" bottom="0.78749999999999998" header="0.511811023622047" footer="0.511811023622047"/>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
  <sheetViews>
    <sheetView zoomScaleNormal="100" workbookViewId="0">
      <selection activeCell="C137" sqref="C137"/>
    </sheetView>
  </sheetViews>
  <sheetFormatPr baseColWidth="10" defaultColWidth="10.5546875" defaultRowHeight="15" customHeight="1" x14ac:dyDescent="0.2"/>
  <sheetData>
    <row r="1" spans="1:3" ht="15" customHeight="1" x14ac:dyDescent="0.2">
      <c r="A1" t="s">
        <v>320</v>
      </c>
      <c r="B1" t="s">
        <v>321</v>
      </c>
      <c r="C1" t="s">
        <v>322</v>
      </c>
    </row>
    <row r="2" spans="1:3" ht="15" customHeight="1" x14ac:dyDescent="0.2">
      <c r="B2" t="s">
        <v>321</v>
      </c>
      <c r="C2" t="s">
        <v>322</v>
      </c>
    </row>
    <row r="3" spans="1:3" ht="15" customHeight="1" x14ac:dyDescent="0.2">
      <c r="B3" t="s">
        <v>322</v>
      </c>
    </row>
  </sheetData>
  <pageMargins left="0.7" right="0.7" top="0.78749999999999998" bottom="0.78749999999999998" header="0.511811023622047" footer="0.511811023622047"/>
  <pageSetup paperSize="9" orientation="portrait" horizontalDpi="300" verticalDpi="300"/>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8"/>
  <sheetViews>
    <sheetView showGridLines="0" topLeftCell="A114" zoomScaleNormal="100" workbookViewId="0">
      <selection activeCell="A5" sqref="A5"/>
    </sheetView>
  </sheetViews>
  <sheetFormatPr baseColWidth="10" defaultColWidth="11.5546875" defaultRowHeight="15" customHeight="1" x14ac:dyDescent="0.25"/>
  <cols>
    <col min="1" max="1" width="119.109375" style="17" customWidth="1"/>
    <col min="2" max="2" width="5.21875" style="2" customWidth="1"/>
    <col min="3" max="3" width="119.109375" style="17" customWidth="1"/>
    <col min="4" max="8" width="11.5546875" style="2"/>
    <col min="9" max="9" width="9.6640625" style="2" hidden="1" customWidth="1"/>
    <col min="10" max="16384" width="11.5546875" style="2"/>
  </cols>
  <sheetData>
    <row r="1" spans="1:9" x14ac:dyDescent="0.25">
      <c r="A1" s="133" t="s">
        <v>459</v>
      </c>
      <c r="C1" s="18"/>
    </row>
    <row r="2" spans="1:9" x14ac:dyDescent="0.25">
      <c r="A2" s="134">
        <v>46010</v>
      </c>
      <c r="B2" s="7"/>
      <c r="C2" s="18"/>
    </row>
    <row r="3" spans="1:9" x14ac:dyDescent="0.25">
      <c r="A3" s="18"/>
      <c r="B3" s="7"/>
      <c r="C3" s="18"/>
      <c r="I3" s="2" t="s">
        <v>12</v>
      </c>
    </row>
    <row r="4" spans="1:9" x14ac:dyDescent="0.25">
      <c r="A4" s="19" t="s">
        <v>13</v>
      </c>
      <c r="B4" s="7"/>
      <c r="C4" s="18"/>
      <c r="I4" s="2" t="s">
        <v>14</v>
      </c>
    </row>
    <row r="5" spans="1:9" x14ac:dyDescent="0.25">
      <c r="A5" s="138" t="s">
        <v>14</v>
      </c>
      <c r="B5" s="7"/>
      <c r="C5" s="18"/>
    </row>
    <row r="7" spans="1:9" ht="18.75" x14ac:dyDescent="0.3">
      <c r="A7" s="20" t="str">
        <f>INDEX(languages!B27:C27,1,MATCH($A$5,languages!$B$2:$C$2,0))</f>
        <v>What do I have to pay attention to when filling in?</v>
      </c>
    </row>
    <row r="8" spans="1:9" x14ac:dyDescent="0.25">
      <c r="A8" s="21" t="str">
        <f>INDEX(languages!B28:C28,1,MATCH($A$5,languages!$B$2:$C$2,0))</f>
        <v>This template contains functions that only work with Excel versions from 2019 onwards.</v>
      </c>
    </row>
    <row r="9" spans="1:9" ht="30" x14ac:dyDescent="0.25">
      <c r="A9" s="22" t="str">
        <f>INDEX(languages!B29:C29,1,MATCH($A$5,languages!$B$2:$C$2,0))</f>
        <v xml:space="preserve">Prepare one Excel file per project and one Excel worksheet per person in the project. Use "Name_1" as a template for the personnel sheets (see below: Personnel sheets, copying the Name_1 worksheet). </v>
      </c>
    </row>
    <row r="10" spans="1:9" x14ac:dyDescent="0.25">
      <c r="A10" s="21"/>
    </row>
    <row r="11" spans="1:9" x14ac:dyDescent="0.25">
      <c r="A11" s="21" t="str">
        <f>INDEX(languages!B31:C31,1,MATCH($A$5,languages!$B$2:$C$2,0))</f>
        <v xml:space="preserve">As a general rule: </v>
      </c>
    </row>
    <row r="12" spans="1:9" x14ac:dyDescent="0.25">
      <c r="A12" s="23" t="str">
        <f>INDEX(languages!B32:C32,1,MATCH($A$5,languages!$B$2:$C$2,0))</f>
        <v xml:space="preserve">Fields that you have to fill in are highlighted in yellow. </v>
      </c>
    </row>
    <row r="13" spans="1:9" x14ac:dyDescent="0.25">
      <c r="A13" s="24" t="str">
        <f>INDEX(languages!B33:C33,1,MATCH($A$5,languages!$B$2:$C$2,0))</f>
        <v xml:space="preserve">Fields that are filled in automatically are highlighted in grey. </v>
      </c>
    </row>
    <row r="14" spans="1:9" x14ac:dyDescent="0.25">
      <c r="A14" s="25" t="str">
        <f>INDEX(languages!B34:C34,1,MATCH($A$5,languages!$B$2:$C$2,0))</f>
        <v>Fields that serve to provide an overview but do not have to be filled in are highlighted in white.</v>
      </c>
    </row>
    <row r="15" spans="1:9" x14ac:dyDescent="0.25">
      <c r="A15" s="22"/>
    </row>
    <row r="16" spans="1:9" ht="18.75" x14ac:dyDescent="0.3">
      <c r="A16" s="20" t="str">
        <f>INDEX(languages!B36:C36,1,MATCH($A$5,languages!$B$2:$C$2,0))</f>
        <v>Exercise file</v>
      </c>
    </row>
    <row r="17" spans="1:1" ht="30" x14ac:dyDescent="0.25">
      <c r="A17" s="22" t="str">
        <f>INDEX(languages!B37:C37,1,MATCH($A$5,languages!$B$2:$C$2,0))</f>
        <v>The file "BAK_personnel cost tool_examples_V.2.2_periodic" contains a project example with additional comments to help you with your work. This refers to the personnel cost tool V.2.2</v>
      </c>
    </row>
    <row r="18" spans="1:1" x14ac:dyDescent="0.25">
      <c r="A18" s="22"/>
    </row>
    <row r="19" spans="1:1" ht="18.75" x14ac:dyDescent="0.3">
      <c r="A19" s="20" t="str">
        <f>INDEX(languages!B39:C39,1,MATCH($A$5,languages!$B$2:$C$2,0))</f>
        <v>Basic project data worksheet</v>
      </c>
    </row>
    <row r="20" spans="1:1" ht="30" x14ac:dyDescent="0.25">
      <c r="A20" s="21" t="str">
        <f>INDEX(languages!B40:C40,1,MATCH($A$5,languages!$B$2:$C$2,0))</f>
        <v>Complete the "Basic project data" worksheet with the information from your grant agreement. Enter the start and end months for the reporting periods and the individual work packages. The start and end dates for these are calculated automatically.</v>
      </c>
    </row>
    <row r="21" spans="1:1" ht="30" x14ac:dyDescent="0.25">
      <c r="A21" s="22" t="str">
        <f>INDEX(languages!B41:C41,1,MATCH($A$5,languages!$B$2:$C$2,0))</f>
        <v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v>
      </c>
    </row>
    <row r="22" spans="1:1" ht="45" x14ac:dyDescent="0.25">
      <c r="A22" s="22" t="str">
        <f>INDEX(languages!B42:C42,1,MATCH($A$5,languages!$B$2:$C$2,0))</f>
        <v>In the report to the EU Commission for European Research Council (ERC) projects, you must allocate the costs to employee categories and for collaborative projects you must allocate the person-months to work packages. Both pieces of information are entered in the spreadsheet of the respective employee (see below: Personnel sheets).</v>
      </c>
    </row>
    <row r="23" spans="1:1" x14ac:dyDescent="0.25">
      <c r="A23" s="21"/>
    </row>
    <row r="24" spans="1:1" ht="18.75" x14ac:dyDescent="0.3">
      <c r="A24" s="20" t="str">
        <f>INDEX(languages!B44:C44,1,MATCH($A$5,languages!$B$2:$C$2,0))</f>
        <v>Personnel sheets</v>
      </c>
    </row>
    <row r="25" spans="1:1" ht="30" x14ac:dyDescent="0.25">
      <c r="A25" s="22" t="str">
        <f>INDEX(languages!B45:C45,1,MATCH($A$5,languages!$B$2:$C$2,0))</f>
        <v>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v>
      </c>
    </row>
    <row r="26" spans="1:1" x14ac:dyDescent="0.25">
      <c r="A26" s="22" t="str">
        <f>INDEX(languages!B46:C46,1,MATCH($A$5,languages!$B$2:$C$2,0))</f>
        <v xml:space="preserve">In the personnel sheets, fill in the basic data for the person and optionally the data from their employment contracts in the EU grant. </v>
      </c>
    </row>
    <row r="27" spans="1:1" ht="45" x14ac:dyDescent="0.25">
      <c r="A27" s="22" t="str">
        <f>INDEX(languages!B47:C47,1,MATCH($A$5,languages!$B$2:$C$2,0))</f>
        <v>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v>
      </c>
    </row>
    <row r="28" spans="1:1" x14ac:dyDescent="0.25">
      <c r="A28" s="22" t="str">
        <f>INDEX(languages!B48:C48,1,MATCH($A$5,languages!$B$2:$C$2,0))</f>
        <v>You can decide how many work packages you want to display (+ via column AE) and expand and collapse entire annual blocks (- from line 59).</v>
      </c>
    </row>
    <row r="29" spans="1:1" ht="45" x14ac:dyDescent="0.25">
      <c r="A29" s="22" t="str">
        <f>INDEX(languages!B49:C49,1,MATCH($A$5,languages!$B$2:$C$2,0))</f>
        <v>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and B35-B41 on the personnel sheets).</v>
      </c>
    </row>
    <row r="30" spans="1:1" ht="45" x14ac:dyDescent="0.25">
      <c r="A30" s="21" t="str">
        <f>INDEX(languages!B50:C50,1,MATCH($A$5,languages!$B$2:$C$2,0))</f>
        <v>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v>
      </c>
    </row>
    <row r="31" spans="1:1" x14ac:dyDescent="0.25">
      <c r="A31" s="22" t="str">
        <f>INDEX(languages!B51:C51,1,MATCH($A$5,languages!$B$2:$C$2,0))</f>
        <v>To be on the safe side, we have already created the sheets "Name_1" to "Name_10".</v>
      </c>
    </row>
    <row r="32" spans="1:1" x14ac:dyDescent="0.25">
      <c r="A32" s="22"/>
    </row>
    <row r="33" spans="1:1" ht="18.75" x14ac:dyDescent="0.3">
      <c r="A33" s="20" t="str">
        <f>INDEX(languages!B53:C53,1,MATCH($A$5,languages!$B$2:$C$2,0))</f>
        <v>Overview employees and Overview reports</v>
      </c>
    </row>
    <row r="34" spans="1:1" x14ac:dyDescent="0.25">
      <c r="A34" s="21" t="str">
        <f>INDEX(languages!B54:C54,1,MATCH($A$5,languages!$B$2:$C$2,0))</f>
        <v xml:space="preserve">These pages give you an overview of the reported person-months and costs per employee or per report, divided into employee category and work package. </v>
      </c>
    </row>
    <row r="35" spans="1:1" ht="30" x14ac:dyDescent="0.25">
      <c r="A35" s="21" t="str">
        <f>INDEX(languages!B55:C55,1,MATCH($A$5,languages!$B$2:$C$2,0))</f>
        <v>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v>
      </c>
    </row>
    <row r="36" spans="1:1" x14ac:dyDescent="0.25">
      <c r="A36" s="22" t="str">
        <f>INDEX(languages!B56:C56,1,MATCH($A$5,languages!$B$2:$C$2,0))</f>
        <v>The conversion of the day-equivalents (FTE) from the personnel sheets into person months (PM) is carried out according to the principle PM=FTE/215*12.</v>
      </c>
    </row>
    <row r="37" spans="1:1" ht="30" x14ac:dyDescent="0.25">
      <c r="A37" s="22" t="str">
        <f>INDEX(languages!B57:C57,1,MATCH($A$5,languages!$B$2:$C$2,0))</f>
        <v xml:space="preserve">The data to be reported per person is summarised on the "Overview employees" page. In columns C and D, the costs incurred in the project are compared with the eligible costs. Lines 2-4 help to monitor the billed person-months. </v>
      </c>
    </row>
    <row r="38" spans="1:1" ht="30" x14ac:dyDescent="0.25">
      <c r="A38" s="22" t="str">
        <f>INDEX(languages!B58:C58,1,MATCH($A$5,languages!$B$2:$C$2,0))</f>
        <v>On the personnel sheets, select an employee category in the H1 field. The selection is based on the ERC reporting format. If you make changes to the drop-down menu here, these must be identical to column A on the "Overview reports" page</v>
      </c>
    </row>
    <row r="39" spans="1:1" x14ac:dyDescent="0.25">
      <c r="A39" s="21"/>
    </row>
    <row r="40" spans="1:1" ht="45" x14ac:dyDescent="0.25">
      <c r="A40" s="21" t="str">
        <f>INDEX(languages!B60:C60,1,MATCH($A$5,languages!$B$2:$C$2,0))</f>
        <v>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v>
      </c>
    </row>
    <row r="41" spans="1:1" x14ac:dyDescent="0.25">
      <c r="A41" s="22" t="str">
        <f>INDEX(languages!B61:C61,1,MATCH($A$5,languages!$B$2:$C$2,0))</f>
        <v>To be on the safe side, we have already created the areas "Name_1" to "Name_10" in the "Overview employees".</v>
      </c>
    </row>
    <row r="42" spans="1:1" x14ac:dyDescent="0.25">
      <c r="A42" s="22"/>
    </row>
    <row r="43" spans="1:1" ht="18.75" x14ac:dyDescent="0.3">
      <c r="A43" s="20" t="str">
        <f>INDEX(languages!B63:C63,1,MATCH($A$5,languages!$B$2:$C$2,0))</f>
        <v>Calculation method for the daily rate</v>
      </c>
    </row>
    <row r="44" spans="1:1" ht="60" x14ac:dyDescent="0.25">
      <c r="A44" s="22" t="str">
        <f>INDEX(languages!B64:C64,1,MATCH($A$5,languages!$B$2:$C$2,0))</f>
        <v>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v>
      </c>
    </row>
    <row r="45" spans="1:1" ht="60" x14ac:dyDescent="0.25">
      <c r="A45" s="22" t="str">
        <f>INDEX(languages!B65:C65,1,MATCH($A$5,languages!$B$2:$C$2,0))</f>
        <v>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v>
      </c>
    </row>
    <row r="46" spans="1:1" ht="29.25" customHeight="1" x14ac:dyDescent="0.25">
      <c r="A46" s="26" t="str">
        <f>INDEX(languages!B66:C66,1,MATCH($A$5,languages!$B$2:$C$2,0))</f>
        <v>This Excel template calculates the daily rate per reporting period using the Horizontal Ceiling.</v>
      </c>
    </row>
    <row r="47" spans="1:1" ht="16.5" customHeight="1" x14ac:dyDescent="0.25">
      <c r="A47" s="26"/>
    </row>
    <row r="48" spans="1:1" s="27" customFormat="1" ht="60" x14ac:dyDescent="0.25">
      <c r="A48" s="22" t="str">
        <f>INDEX(languages!B67:C67,1,MATCH($A$5,languages!$B$2:$C$2,0))</f>
        <v>Capping limits for calculation method per calendar year (for information only):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v>
      </c>
    </row>
    <row r="49" spans="1:1" ht="174.75" customHeight="1" x14ac:dyDescent="0.25">
      <c r="A49" s="28" t="str">
        <f>INDEX(languages!B68:C68,1,MATCH($A$5,languages!$B$2:$C$2,0))</f>
        <v>Capping limits for calculation method per reporting period: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actual cost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 and https://www.ffg.at/europa/heu/recht-finanzen/fragen/faq#horizontal-ceiling-taetigkeit (Horizontale Obergrenze in Lump Sum-Projekten).</v>
      </c>
    </row>
    <row r="50" spans="1:1" x14ac:dyDescent="0.25">
      <c r="A50" s="22"/>
    </row>
    <row r="51" spans="1:1" ht="105" x14ac:dyDescent="0.25">
      <c r="A51" s="22" t="str">
        <f>INDEX(languages!B70:C70,1,MATCH($A$5,languages!$B$2:$C$2,0))</f>
        <v>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In cells B35-B41, it must be specified manually for each calendar year whether a capping to the maximum declarable day-equivalents must take place ("yes") or not ("no"). "Yes" should only be selected if the person is paid from several EU grants within the calendar year. 
If the selection in field D11 for a person changes from one reporting period to another, we recommend creating two personnel sheets for this person.</v>
      </c>
    </row>
    <row r="52" spans="1:1" x14ac:dyDescent="0.25">
      <c r="A52" s="22"/>
    </row>
    <row r="53" spans="1:1" ht="18.75" x14ac:dyDescent="0.3">
      <c r="A53" s="20" t="str">
        <f>INDEX(languages!B72:C72,1,MATCH($A$5,languages!$B$2:$C$2,0))</f>
        <v>External data</v>
      </c>
    </row>
    <row r="54" spans="1:1" x14ac:dyDescent="0.25">
      <c r="A54" s="21" t="str">
        <f>INDEX(languages!B73:C73,1,MATCH($A$5,languages!$B$2:$C$2,0))</f>
        <v>You need the following data for all employees in the project:</v>
      </c>
    </row>
    <row r="55" spans="1:1" x14ac:dyDescent="0.25">
      <c r="A55" s="21" t="str">
        <f>INDEX(languages!B74:C74,1,MATCH($A$5,languages!$B$2:$C$2,0))</f>
        <v xml:space="preserve">- Contract data from all employment contracts during the project term: contract term, job scope, classification and experience level. </v>
      </c>
    </row>
    <row r="56" spans="1:1" ht="30" x14ac:dyDescent="0.25">
      <c r="A56" s="22" t="str">
        <f>INDEX(languages!B75:C75,1,MATCH($A$5,languages!$B$2:$C$2,0))</f>
        <v>- The total personnel costs for all projects and contracts at your institution. This should include all non-wage labour costs for each employee per month during the project duration</v>
      </c>
    </row>
    <row r="57" spans="1:1" x14ac:dyDescent="0.25">
      <c r="A57" s="22" t="str">
        <f>INDEX(languages!B76:C76,1,MATCH($A$5,languages!$B$2:$C$2,0))</f>
        <v>- Documented working hours on timesheets or monthly declarations.</v>
      </c>
    </row>
    <row r="58" spans="1:1" x14ac:dyDescent="0.25">
      <c r="A58" s="21"/>
    </row>
    <row r="59" spans="1:1" x14ac:dyDescent="0.25">
      <c r="A59" s="21" t="str">
        <f>INDEX(languages!B78:C78,1,MATCH($A$5,languages!$B$2:$C$2,0))</f>
        <v xml:space="preserve">It is best to collect all data on employment contracts and personnel costs in additional Excel worksheets within this file. </v>
      </c>
    </row>
    <row r="60" spans="1:1" x14ac:dyDescent="0.25">
      <c r="A60" s="21" t="str">
        <f>INDEX(languages!B79:C79,1,MATCH($A$5,languages!$B$2:$C$2,0))</f>
        <v>You must keep the timesheets in paper form. Electronic time recording is only permitted under certain conditions (see AGA V2.0 p. 209 Records for personnel costs).</v>
      </c>
    </row>
    <row r="61" spans="1:1" ht="30" x14ac:dyDescent="0.25">
      <c r="A61" s="22" t="str">
        <f>INDEX(languages!B80:C80,1,MATCH($A$5,languages!$B$2:$C$2,0))</f>
        <v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v>
      </c>
    </row>
    <row r="62" spans="1:1" x14ac:dyDescent="0.25">
      <c r="A62" s="22"/>
    </row>
    <row r="63" spans="1:1" ht="30" x14ac:dyDescent="0.25">
      <c r="A63" s="22" t="str">
        <f>INDEX(languages!B82:C82,1,MATCH($A$5,languages!$B$2:$C$2,0))</f>
        <v>Export the actual personnel costs per employee per month to an Excel worksheet. Take into account expenses recorded for all projects and employment contracts at your institution in the respective reporting period (see AGA V2.0 p. 56 Multiple parallel or consecutive contracts).</v>
      </c>
    </row>
    <row r="64" spans="1:1" x14ac:dyDescent="0.25">
      <c r="A64" s="22"/>
    </row>
    <row r="65" spans="1:1" ht="18.75" x14ac:dyDescent="0.3">
      <c r="A65" s="20" t="str">
        <f>INDEX(languages!B84:C84,1,MATCH($A$5,languages!$B$2:$C$2,0))</f>
        <v>How does the personnel cost calculation work with this Excel template?</v>
      </c>
    </row>
    <row r="66" spans="1:1" ht="18.75" x14ac:dyDescent="0.3">
      <c r="A66" s="29"/>
    </row>
    <row r="67" spans="1:1" ht="18.75" x14ac:dyDescent="0.3">
      <c r="A67" s="29"/>
    </row>
    <row r="68" spans="1:1" ht="18.75" x14ac:dyDescent="0.3">
      <c r="A68" s="29"/>
    </row>
    <row r="69" spans="1:1" ht="18.75" x14ac:dyDescent="0.3">
      <c r="A69" s="29"/>
    </row>
    <row r="70" spans="1:1" ht="18.75" x14ac:dyDescent="0.3">
      <c r="A70" s="29"/>
    </row>
    <row r="71" spans="1:1" ht="18.75" x14ac:dyDescent="0.3">
      <c r="A71" s="29"/>
    </row>
    <row r="72" spans="1:1" ht="18.75" x14ac:dyDescent="0.3">
      <c r="A72" s="29"/>
    </row>
    <row r="73" spans="1:1" ht="18.75" x14ac:dyDescent="0.3">
      <c r="A73" s="29"/>
    </row>
    <row r="74" spans="1:1" ht="18.75" x14ac:dyDescent="0.3">
      <c r="A74" s="29"/>
    </row>
    <row r="75" spans="1:1" ht="18.75" x14ac:dyDescent="0.3">
      <c r="A75" s="29"/>
    </row>
    <row r="76" spans="1:1" ht="18.75" x14ac:dyDescent="0.3">
      <c r="A76" s="29"/>
    </row>
    <row r="77" spans="1:1" ht="18.75" x14ac:dyDescent="0.3">
      <c r="A77" s="29"/>
    </row>
    <row r="78" spans="1:1" ht="18.75" x14ac:dyDescent="0.3">
      <c r="A78" s="29"/>
    </row>
    <row r="79" spans="1:1" ht="18.75" x14ac:dyDescent="0.3">
      <c r="A79" s="29"/>
    </row>
    <row r="80" spans="1:1" ht="18.75" x14ac:dyDescent="0.3">
      <c r="A80" s="29"/>
    </row>
    <row r="81" spans="1:1" ht="18.75" x14ac:dyDescent="0.3">
      <c r="A81" s="29"/>
    </row>
    <row r="82" spans="1:1" ht="18.75" x14ac:dyDescent="0.3">
      <c r="A82" s="29"/>
    </row>
    <row r="83" spans="1:1" ht="18.75" x14ac:dyDescent="0.3">
      <c r="A83" s="29"/>
    </row>
    <row r="84" spans="1:1" ht="18.75" x14ac:dyDescent="0.3">
      <c r="A84" s="29"/>
    </row>
    <row r="85" spans="1:1" ht="18.75" x14ac:dyDescent="0.3">
      <c r="A85" s="29"/>
    </row>
    <row r="86" spans="1:1" ht="18.75" x14ac:dyDescent="0.3">
      <c r="A86" s="29"/>
    </row>
    <row r="87" spans="1:1" ht="18.75" x14ac:dyDescent="0.3">
      <c r="A87" s="29"/>
    </row>
    <row r="88" spans="1:1" ht="18.75" x14ac:dyDescent="0.3">
      <c r="A88" s="29"/>
    </row>
    <row r="89" spans="1:1" ht="19.5" customHeight="1" x14ac:dyDescent="0.3">
      <c r="A89" s="29"/>
    </row>
    <row r="90" spans="1:1" ht="82.5" customHeight="1" x14ac:dyDescent="0.25">
      <c r="A90" s="22" t="str">
        <f>INDEX(languages!B109:C109,1,MATCH($A$5,languages!$B$2:$C$2,0))</f>
        <v>The numbers of the individual areas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v>
      </c>
    </row>
    <row r="91" spans="1:1" x14ac:dyDescent="0.25">
      <c r="A91" s="22"/>
    </row>
    <row r="92" spans="1:1" ht="18.75" x14ac:dyDescent="0.3">
      <c r="A92" s="20" t="str">
        <f>INDEX(languages!B111:C111,1,MATCH($A$5,languages!$B$2:$C$2,0))</f>
        <v>1. Basic data</v>
      </c>
    </row>
    <row r="93" spans="1:1" ht="45" x14ac:dyDescent="0.25">
      <c r="A93" s="22" t="str">
        <f>INDEX(languages!B112:C112,1,MATCH($A$5,languages!$B$2:$C$2,0))</f>
        <v>Fill in the data for your employee in the fields marked yellow in area 1. The "Day-equivalents" column (cell H2) defines how many hours of full-time work make up a full-time equivalent (see "Personnel sheets" above). The fields highlighted in white are for guidance only, but do not have to be filled in. For an explanation of field D11, please read area 4 "Eligible personnel costs per reporting period".</v>
      </c>
    </row>
    <row r="94" spans="1:1" x14ac:dyDescent="0.25">
      <c r="A94" s="30"/>
    </row>
    <row r="95" spans="1:1" ht="18.75" x14ac:dyDescent="0.3">
      <c r="A95" s="20" t="str">
        <f>INDEX(languages!B114:C114,1,MATCH($A$5,languages!$B$2:$C$2,0))</f>
        <v>2. Areas 2a and 2b</v>
      </c>
    </row>
    <row r="96" spans="1:1" ht="60" x14ac:dyDescent="0.25">
      <c r="A96" s="22" t="str">
        <f>INDEX(languages!B115:C115,1,MATCH($A$5,languages!$B$2:$C$2,0))</f>
        <v>Areas 2a and 2b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tables 2a and 2b will turn yellow. This feature is only available in Excel versions from 2019 onwards.</v>
      </c>
    </row>
    <row r="97" spans="1:1" s="32" customFormat="1" x14ac:dyDescent="0.2">
      <c r="A97" s="31"/>
    </row>
    <row r="98" spans="1:1" ht="18.75" x14ac:dyDescent="0.3">
      <c r="A98" s="20" t="str">
        <f>INDEX(languages!B117:C117,1,MATCH($A$5,languages!$B$2:$C$2,0))</f>
        <v>2a. Day-equivalents and personnel costs total and EU grant</v>
      </c>
    </row>
    <row r="99" spans="1:1" ht="120" x14ac:dyDescent="0.25">
      <c r="A99" s="22" t="str">
        <f>INDEX(languages!B118:C118,1,MATCH($A$5,languages!$B$2:$C$2,0))</f>
        <v>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day-equivalents, you need the person's contract data. Please note that each month is calculated with 30 days (see AGA V2.0 p. 53). 
Example 1: An employee is increased from 0.5 to 0.75 FTEs on 20 August. FTE for August: 0.5*19/30 + 0.75*11/30 = 0.591666667. 
Example 2: A 100% employment contract ends on 28 February. FTE for February: 1.0*28/30 = 0.933333333. It is advantageous to round up as late as possible, preferably only once per period.</v>
      </c>
    </row>
    <row r="100" spans="1:1" x14ac:dyDescent="0.25">
      <c r="A100" s="33"/>
    </row>
    <row r="101" spans="1:1" ht="18.75" x14ac:dyDescent="0.3">
      <c r="A101" s="20" t="str">
        <f>INDEX(languages!B120:C120,1,MATCH($A$5,languages!$B$2:$C$2,0))</f>
        <v>2b. Working hours EU grant per Work Package and per month</v>
      </c>
    </row>
    <row r="102" spans="1:1" ht="45" x14ac:dyDescent="0.25">
      <c r="A102" s="22" t="str">
        <f>INDEX(languages!B121:C121,1,MATCH($A$5,languages!$B$2:$C$2,0))</f>
        <v>Enter the documented working time in hours per work package and month in area 2b.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v>
      </c>
    </row>
    <row r="103" spans="1:1" x14ac:dyDescent="0.25">
      <c r="A103" s="34"/>
    </row>
    <row r="104" spans="1:1" ht="18.75" x14ac:dyDescent="0.3">
      <c r="A104" s="20" t="str">
        <f>INDEX(languages!B123:C123,1,MATCH($A$5,languages!$B$2:$C$2,0))</f>
        <v>3. Horizontal Ceiling &amp; capping per calendar year</v>
      </c>
    </row>
    <row r="105" spans="1:1" ht="90" x14ac:dyDescent="0.25">
      <c r="A105" s="22" t="str">
        <f>INDEX(languages!B124:C124,1,MATCH($A$5,languages!$B$2:$C$2,0))</f>
        <v>After the end of a reporting period, the capping limits are checked in areas 3 and 4 (see AGA V2.0 p. 52 Calculation).
Area 3 is used to check the horizontal ceiling (see AGA V2.0 p. 53 yellow box). Only if the person is funded by several EU and Euratom grants in one calendar year must you select "yes" in column B. 
The maximum number of day-equivalents per reporting period is then broken down here in area 3 for each calendar year and, if necessary, automatically capped so that the horizontal ceiling is adhered to. If you select "no" in column B, all documented day-equivalents are transferred to area 4 column I and the additional capping limits are implemented there if necessary.</v>
      </c>
    </row>
    <row r="106" spans="1:1" x14ac:dyDescent="0.25">
      <c r="A106" s="33"/>
    </row>
    <row r="107" spans="1:1" ht="18.75" x14ac:dyDescent="0.3">
      <c r="A107" s="20" t="str">
        <f>INDEX(languages!B126:C126,1,MATCH($A$5,languages!$B$2:$C$2,0))</f>
        <v>4. Eligible personnel costs per reporting period</v>
      </c>
    </row>
    <row r="108" spans="1:1" ht="195" x14ac:dyDescent="0.25">
      <c r="A108" s="22" t="str">
        <f>INDEX(languages!B127:C127,1,MATCH($A$5,languages!$B$2:$C$2,0))</f>
        <v xml:space="preserve">In area 4, the daily rate per reporting period is calculated (column E) using the target working time (column D) and the personnel costs incurred across all projects and contracts (column C) (cf. AGA V2.0 p. 54-60 regarding the calculation of the daily rate). Column F shows the actual costs in the project and column G the target working time in the project per reporting period. 
The addition ‘rounded’ in a column heading indicates rounding to the nearest half-day in accordance with AGA. In some other columns, only up to 3 decimal places are displayed so that the result is easier to read and all conditional formatting takes effect correctly.
The individual capping steps can be traced in columns H to J. Column H shows the actual documented day-equivalents without capping from area 2b. In column I, the capping limit from area 3 is transferred (horizontal ceiling) and capped to the maximum declarable day-equivalents from column E or column G (capping). If ‘yes’ is selected in field D11, the planned working time in the project is capped. If ‘no’ is selected in field D11, it is possible to bill overtime in the project if this is within the person's target working time across all projects and contracts (maximum declarable day-equivalents). Column J contains the final day-equivalents for determining the eligible costs and rounds to the nearest half-day. 
Column L is used to calculate the eligible costs in the reporting period. Columns K and M are used as a check - they appear red if more time was documented than can be reported. They appear yellow if less time was documented than could theoretically be reported.
</v>
      </c>
    </row>
    <row r="109" spans="1:1" x14ac:dyDescent="0.25">
      <c r="A109" s="33"/>
    </row>
    <row r="110" spans="1:1" ht="18.75" x14ac:dyDescent="0.3">
      <c r="A110" s="20" t="str">
        <f>INDEX(languages!B129:C129,1,MATCH($A$5,languages!$B$2:$C$2,0))</f>
        <v>5. Day-equivalents per work package &amp; eligible personnel costs</v>
      </c>
    </row>
    <row r="111" spans="1:1" ht="60" x14ac:dyDescent="0.25">
      <c r="A111" s="22" t="str">
        <f>INDEX(languages!B130:C130,1,MATCH($A$5,languages!$B$2:$C$2,0))</f>
        <v>The day-equivalents to be reported per work package are automatically calculated in area 5 (based on the entries in area 2b). If the actual working time falls below the target working time per reporting period (area 2b), the eligible day-equivalents per work package are transferred to area 5. The capping of the day-equivalents is allocated to the individual work packages as a percentage, depending on how much working time was documented in area 2b per work package. If you want to distribute the eligible day-equivalents differently to the work packages, you can do this by manually transferring them from area 5 to area 6.</v>
      </c>
    </row>
    <row r="112" spans="1:1" x14ac:dyDescent="0.25">
      <c r="A112" s="33"/>
    </row>
    <row r="113" spans="1:1" ht="18.75" x14ac:dyDescent="0.3">
      <c r="A113" s="20" t="str">
        <f>INDEX(languages!B132:C132,1,MATCH($A$5,languages!$B$2:$C$2,0))</f>
        <v>6. Reported data</v>
      </c>
    </row>
    <row r="114" spans="1:1" ht="195" x14ac:dyDescent="0.25">
      <c r="A114" s="22" t="str">
        <f>INDEX(languages!B133:C133,1,MATCH($A$5,languages!$B$2:$C$2,0))</f>
        <v>In area 6, you manually transfer (=insert values) the calculated data from area 5,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area 6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area 5 based on the data specified in area 6 for the original payroll run for the period. You can enter this adjustment in the F&amp;T portal with the next report and transfer it to area 6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financial reporting form in the EU R&amp;T Portal."</v>
      </c>
    </row>
    <row r="115" spans="1:1" x14ac:dyDescent="0.25">
      <c r="A115" s="33"/>
    </row>
    <row r="116" spans="1:1" ht="18.75" x14ac:dyDescent="0.3">
      <c r="A116" s="20" t="str">
        <f>INDEX(languages!B135:C135,1,MATCH($A$5,languages!$B$2:$C$2,0))</f>
        <v>7. Monitoring</v>
      </c>
    </row>
    <row r="117" spans="1:1" ht="60" x14ac:dyDescent="0.25">
      <c r="A117" s="22" t="str">
        <f>INDEX(languages!B136:C136,1,MATCH($A$5,languages!$B$2:$C$2,0))</f>
        <v>For quick monitoring when scrolling through the individual personnel sheets, area 7 shows the total costs for the person (K4), the total costs in the project (K5), the eligible costs (K7) and the difference (K9). 
If "yes" was selected in field D11, K9 calculates the difference between the actual costs in the EU grant and the eligible costs in the project (K5-K7).
If "no" was selected in field D11, K9 calculates the difference between the total costs for the person in the project term and the eligible costs in the project (K4-K7).</v>
      </c>
    </row>
    <row r="118" spans="1:1" x14ac:dyDescent="0.25">
      <c r="A118" s="33"/>
    </row>
    <row r="453" spans="1:1" x14ac:dyDescent="0.25">
      <c r="A453" s="17" t="str">
        <f>_xlfn.XLOOKUP('Liesmich Readme'!A451,languages!$B$2:$C$2,languages!B472:C472,"",0)</f>
        <v/>
      </c>
    </row>
    <row r="454" spans="1:1" x14ac:dyDescent="0.25">
      <c r="A454" s="17" t="str">
        <f>_xlfn.XLOOKUP('Liesmich Readme'!A452,languages!$B$2:$C$2,languages!B473:C473,"",0)</f>
        <v/>
      </c>
    </row>
    <row r="455" spans="1:1" x14ac:dyDescent="0.25">
      <c r="A455" s="17" t="str">
        <f>_xlfn.XLOOKUP('Liesmich Readme'!A453,languages!$B$2:$C$2,languages!B474:C474,"",0)</f>
        <v/>
      </c>
    </row>
    <row r="456" spans="1:1" x14ac:dyDescent="0.25">
      <c r="A456" s="17" t="str">
        <f>_xlfn.XLOOKUP('Liesmich Readme'!A454,languages!$B$2:$C$2,languages!B475:C475,"",0)</f>
        <v/>
      </c>
    </row>
    <row r="457" spans="1:1" x14ac:dyDescent="0.25">
      <c r="A457" s="17" t="str">
        <f>_xlfn.XLOOKUP('Liesmich Readme'!A455,languages!$B$2:$C$2,languages!B476:C476,"",0)</f>
        <v/>
      </c>
    </row>
    <row r="458" spans="1:1" x14ac:dyDescent="0.25">
      <c r="A458" s="17" t="str">
        <f>_xlfn.XLOOKUP('Liesmich Readme'!A456,languages!$B$2:$C$2,languages!B477:C477,"",0)</f>
        <v/>
      </c>
    </row>
  </sheetData>
  <dataValidations count="1">
    <dataValidation type="list" allowBlank="1" showInputMessage="1" showErrorMessage="1" sqref="A5" xr:uid="{00000000-0002-0000-0100-000000000000}">
      <formula1>$I$3:$I$4</formula1>
      <formula2>0</formula2>
    </dataValidation>
  </dataValidations>
  <pageMargins left="0.7" right="0.7" top="0.78749999999999998" bottom="0.78749999999999998" header="0.511811023622047" footer="0.511811023622047"/>
  <pageSetup paperSize="9" fitToHeight="0" orientation="portrait" horizontalDpi="300" verticalDpi="300" r:id="rId1"/>
  <rowBreaks count="5" manualBreakCount="5">
    <brk id="32" max="16383" man="1"/>
    <brk id="48" max="16383" man="1"/>
    <brk id="52" max="16383" man="1"/>
    <brk id="91" max="16383" man="1"/>
    <brk id="10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5"/>
  <sheetViews>
    <sheetView showGridLines="0" zoomScaleNormal="100" workbookViewId="0">
      <selection activeCell="C5" sqref="C5:D6"/>
    </sheetView>
  </sheetViews>
  <sheetFormatPr baseColWidth="10" defaultColWidth="11.5546875" defaultRowHeight="15" customHeight="1" outlineLevelRow="1" x14ac:dyDescent="0.25"/>
  <cols>
    <col min="1" max="1" width="15.109375" style="139" customWidth="1"/>
    <col min="2" max="2" width="9.21875" style="139" customWidth="1"/>
    <col min="3" max="3" width="9.5546875" style="139" customWidth="1"/>
    <col min="4" max="16384" width="11.5546875" style="139"/>
  </cols>
  <sheetData>
    <row r="1" spans="1:8" ht="24" customHeight="1" x14ac:dyDescent="0.25">
      <c r="A1" s="279" t="s">
        <v>325</v>
      </c>
      <c r="B1" s="280"/>
      <c r="C1" s="280"/>
      <c r="D1" s="280"/>
      <c r="E1" s="280"/>
      <c r="F1" s="280"/>
      <c r="G1" s="281"/>
    </row>
    <row r="2" spans="1:8" ht="15" customHeight="1" x14ac:dyDescent="0.25">
      <c r="A2" s="315" t="s">
        <v>15</v>
      </c>
      <c r="B2" s="315"/>
      <c r="C2" s="316"/>
      <c r="D2" s="316"/>
      <c r="E2" s="282"/>
      <c r="F2" s="282"/>
      <c r="G2" s="282"/>
      <c r="H2" s="282"/>
    </row>
    <row r="3" spans="1:8" ht="15" customHeight="1" x14ac:dyDescent="0.25">
      <c r="A3" s="315" t="s">
        <v>16</v>
      </c>
      <c r="B3" s="315"/>
      <c r="C3" s="316"/>
      <c r="D3" s="316"/>
      <c r="E3" s="283"/>
      <c r="F3" s="282"/>
      <c r="G3" s="282"/>
      <c r="H3" s="282"/>
    </row>
    <row r="4" spans="1:8" ht="15" customHeight="1" x14ac:dyDescent="0.25">
      <c r="A4" s="315" t="s">
        <v>17</v>
      </c>
      <c r="B4" s="315"/>
      <c r="C4" s="316"/>
      <c r="D4" s="316"/>
      <c r="F4" s="282"/>
      <c r="G4" s="282"/>
      <c r="H4" s="282"/>
    </row>
    <row r="5" spans="1:8" ht="15" customHeight="1" x14ac:dyDescent="0.25">
      <c r="A5" s="315" t="s">
        <v>18</v>
      </c>
      <c r="B5" s="315"/>
      <c r="C5" s="317"/>
      <c r="D5" s="317"/>
      <c r="E5" s="283"/>
      <c r="F5" s="282"/>
      <c r="G5" s="282"/>
      <c r="H5" s="282"/>
    </row>
    <row r="6" spans="1:8" ht="15" customHeight="1" x14ac:dyDescent="0.25">
      <c r="A6" s="315" t="s">
        <v>19</v>
      </c>
      <c r="B6" s="315"/>
      <c r="C6" s="317"/>
      <c r="D6" s="317"/>
      <c r="E6" s="282"/>
      <c r="F6" s="282"/>
      <c r="G6" s="282"/>
      <c r="H6" s="282"/>
    </row>
    <row r="7" spans="1:8" ht="15" customHeight="1" x14ac:dyDescent="0.25">
      <c r="A7" s="315" t="s">
        <v>20</v>
      </c>
      <c r="B7" s="315"/>
      <c r="C7" s="318" t="str">
        <f>IF(C5=0,"",IF(C6=0,"",IF(((YEAR(C6)-YEAR(C5))*12+MONTH(C6)-MONTH(C5)+1)&lt;=0,"Projektzeitraum prüfen!",(YEAR(C6)-YEAR(C5))*12+MONTH(C6)-MONTH(C5)+1)))</f>
        <v/>
      </c>
      <c r="D7" s="318"/>
      <c r="E7" s="282"/>
      <c r="F7" s="282"/>
      <c r="G7" s="282"/>
      <c r="H7" s="282"/>
    </row>
    <row r="8" spans="1:8" x14ac:dyDescent="0.25">
      <c r="D8" s="282"/>
      <c r="E8" s="282"/>
      <c r="F8" s="282"/>
      <c r="G8" s="282"/>
      <c r="H8" s="282"/>
    </row>
    <row r="9" spans="1:8" x14ac:dyDescent="0.25">
      <c r="A9" s="284"/>
      <c r="B9" s="283"/>
      <c r="C9" s="285"/>
      <c r="D9" s="282"/>
      <c r="E9" s="282"/>
      <c r="F9" s="282"/>
      <c r="G9" s="282"/>
      <c r="H9" s="282"/>
    </row>
    <row r="10" spans="1:8" ht="15" customHeight="1" x14ac:dyDescent="0.25">
      <c r="A10" s="319" t="s">
        <v>21</v>
      </c>
      <c r="B10" s="320" t="s">
        <v>22</v>
      </c>
      <c r="C10" s="320"/>
      <c r="D10" s="320" t="s">
        <v>23</v>
      </c>
      <c r="E10" s="320"/>
      <c r="F10" s="319" t="s">
        <v>24</v>
      </c>
      <c r="G10" s="321" t="s">
        <v>25</v>
      </c>
      <c r="H10" s="282"/>
    </row>
    <row r="11" spans="1:8" x14ac:dyDescent="0.25">
      <c r="A11" s="319"/>
      <c r="B11" s="286" t="s">
        <v>26</v>
      </c>
      <c r="C11" s="286" t="s">
        <v>27</v>
      </c>
      <c r="D11" s="286" t="s">
        <v>26</v>
      </c>
      <c r="E11" s="286" t="s">
        <v>27</v>
      </c>
      <c r="F11" s="319"/>
      <c r="G11" s="321"/>
      <c r="H11" s="282"/>
    </row>
    <row r="12" spans="1:8" x14ac:dyDescent="0.25">
      <c r="A12" s="287" t="s">
        <v>28</v>
      </c>
      <c r="B12" s="288"/>
      <c r="C12" s="288"/>
      <c r="D12" s="289" t="str">
        <f>IF(B12&gt;0,EDATE($C$5,B12-1),"")</f>
        <v/>
      </c>
      <c r="E12" s="289" t="str">
        <f>IF(C12&gt;0,EDATE($C$5,C12)-1,"")</f>
        <v/>
      </c>
      <c r="F12" s="290" t="str">
        <f>IFERROR(DATEDIF(D12,E12,"m")+1,"")</f>
        <v/>
      </c>
      <c r="G12" s="289" t="str">
        <f>IFERROR(E12+60,"")</f>
        <v/>
      </c>
      <c r="H12" s="282"/>
    </row>
    <row r="13" spans="1:8" x14ac:dyDescent="0.25">
      <c r="A13" s="291" t="s">
        <v>29</v>
      </c>
      <c r="B13" s="288"/>
      <c r="C13" s="288"/>
      <c r="D13" s="289" t="str">
        <f>IF(B13&gt;0,EDATE($C$5,B13-1),"")</f>
        <v/>
      </c>
      <c r="E13" s="289" t="str">
        <f>IF(C13&gt;0,EDATE($C$5,C13)-1,"")</f>
        <v/>
      </c>
      <c r="F13" s="290" t="str">
        <f>IFERROR(DATEDIF(D13,E13,"m")+1,"")</f>
        <v/>
      </c>
      <c r="G13" s="289" t="str">
        <f>IFERROR(E13+60,"")</f>
        <v/>
      </c>
      <c r="H13" s="282"/>
    </row>
    <row r="14" spans="1:8" x14ac:dyDescent="0.25">
      <c r="A14" s="292" t="s">
        <v>30</v>
      </c>
      <c r="B14" s="288"/>
      <c r="C14" s="293"/>
      <c r="D14" s="289" t="str">
        <f>IF(B14&gt;0,EDATE($C$5,B14-1),"")</f>
        <v/>
      </c>
      <c r="E14" s="289" t="str">
        <f>IF(C14&gt;0,EDATE($C$5,C14)-1,"")</f>
        <v/>
      </c>
      <c r="F14" s="290" t="str">
        <f>IFERROR(DATEDIF(D14,E14,"m")+1,"")</f>
        <v/>
      </c>
      <c r="G14" s="289" t="str">
        <f>IFERROR(E14+60,"")</f>
        <v/>
      </c>
      <c r="H14" s="282"/>
    </row>
    <row r="15" spans="1:8" x14ac:dyDescent="0.25">
      <c r="A15" s="294" t="s">
        <v>31</v>
      </c>
      <c r="B15" s="288"/>
      <c r="C15" s="293"/>
      <c r="D15" s="289" t="str">
        <f>IF(B15&gt;0,EDATE($C$5,B15-1),"")</f>
        <v/>
      </c>
      <c r="E15" s="289" t="str">
        <f>IF(C15&gt;0,EDATE($C$5,C15)-1,"")</f>
        <v/>
      </c>
      <c r="F15" s="290" t="str">
        <f>IFERROR(DATEDIF(D15,E15,"m")+1,"")</f>
        <v/>
      </c>
      <c r="G15" s="289" t="str">
        <f>IFERROR(E15+60,"")</f>
        <v/>
      </c>
      <c r="H15" s="282"/>
    </row>
    <row r="16" spans="1:8" x14ac:dyDescent="0.25">
      <c r="A16" s="295" t="s">
        <v>32</v>
      </c>
      <c r="B16" s="288"/>
      <c r="C16" s="288"/>
      <c r="D16" s="289" t="str">
        <f>IF(B16&gt;0,EDATE($C$5,B16-1),"")</f>
        <v/>
      </c>
      <c r="E16" s="289" t="str">
        <f>IF(C16&gt;0,EDATE($C$5,C16)-1,"")</f>
        <v/>
      </c>
      <c r="F16" s="290" t="str">
        <f>IFERROR(DATEDIF(D16,E16,"m")+1,"")</f>
        <v/>
      </c>
      <c r="G16" s="289" t="str">
        <f>IFERROR(E16+60,"")</f>
        <v/>
      </c>
      <c r="H16" s="282"/>
    </row>
    <row r="17" spans="1:8" x14ac:dyDescent="0.25">
      <c r="A17" s="296"/>
      <c r="B17" s="297"/>
      <c r="C17" s="298"/>
      <c r="D17" s="299"/>
      <c r="E17" s="299"/>
      <c r="F17" s="283"/>
      <c r="G17" s="250"/>
      <c r="H17" s="282"/>
    </row>
    <row r="18" spans="1:8" x14ac:dyDescent="0.25">
      <c r="A18" s="296"/>
      <c r="B18" s="297"/>
      <c r="C18" s="298"/>
      <c r="D18" s="299"/>
      <c r="E18" s="299"/>
      <c r="F18" s="283"/>
      <c r="G18" s="250"/>
      <c r="H18" s="282"/>
    </row>
    <row r="19" spans="1:8" s="234" customFormat="1" ht="30" x14ac:dyDescent="0.25">
      <c r="A19" s="150" t="s">
        <v>33</v>
      </c>
      <c r="B19" s="150" t="s">
        <v>34</v>
      </c>
      <c r="C19" s="150" t="s">
        <v>35</v>
      </c>
      <c r="D19" s="150" t="s">
        <v>36</v>
      </c>
      <c r="E19" s="150" t="s">
        <v>37</v>
      </c>
      <c r="F19" s="150" t="s">
        <v>38</v>
      </c>
      <c r="G19" s="150" t="s">
        <v>39</v>
      </c>
      <c r="H19" s="282"/>
    </row>
    <row r="20" spans="1:8" x14ac:dyDescent="0.25">
      <c r="A20" s="300" t="s">
        <v>40</v>
      </c>
      <c r="B20" s="300"/>
      <c r="C20" s="300"/>
      <c r="D20" s="301" t="str">
        <f t="shared" ref="D20:D26" si="0">IF(B20&gt;0,EDATE($C$5,(B20-1)),"")</f>
        <v/>
      </c>
      <c r="E20" s="301" t="str">
        <f t="shared" ref="E20:E26" si="1">IF(C20&gt;0,EOMONTH($C$5,(C20-1)),"")</f>
        <v/>
      </c>
      <c r="F20" s="300"/>
      <c r="G20" s="302"/>
      <c r="H20" s="282"/>
    </row>
    <row r="21" spans="1:8" x14ac:dyDescent="0.25">
      <c r="A21" s="300" t="s">
        <v>41</v>
      </c>
      <c r="B21" s="300"/>
      <c r="C21" s="300"/>
      <c r="D21" s="301" t="str">
        <f t="shared" si="0"/>
        <v/>
      </c>
      <c r="E21" s="301" t="str">
        <f t="shared" si="1"/>
        <v/>
      </c>
      <c r="F21" s="300"/>
      <c r="G21" s="302"/>
      <c r="H21" s="282"/>
    </row>
    <row r="22" spans="1:8" x14ac:dyDescent="0.25">
      <c r="A22" s="300" t="s">
        <v>42</v>
      </c>
      <c r="B22" s="300"/>
      <c r="C22" s="300"/>
      <c r="D22" s="301" t="str">
        <f t="shared" si="0"/>
        <v/>
      </c>
      <c r="E22" s="301" t="str">
        <f t="shared" si="1"/>
        <v/>
      </c>
      <c r="F22" s="300"/>
      <c r="G22" s="302"/>
      <c r="H22" s="282"/>
    </row>
    <row r="23" spans="1:8" x14ac:dyDescent="0.25">
      <c r="A23" s="300" t="s">
        <v>43</v>
      </c>
      <c r="B23" s="300"/>
      <c r="C23" s="300"/>
      <c r="D23" s="301" t="str">
        <f t="shared" si="0"/>
        <v/>
      </c>
      <c r="E23" s="301" t="str">
        <f t="shared" si="1"/>
        <v/>
      </c>
      <c r="F23" s="300"/>
      <c r="G23" s="302"/>
      <c r="H23" s="282"/>
    </row>
    <row r="24" spans="1:8" x14ac:dyDescent="0.25">
      <c r="A24" s="300" t="s">
        <v>44</v>
      </c>
      <c r="B24" s="300"/>
      <c r="C24" s="300"/>
      <c r="D24" s="301" t="str">
        <f t="shared" si="0"/>
        <v/>
      </c>
      <c r="E24" s="301" t="str">
        <f t="shared" si="1"/>
        <v/>
      </c>
      <c r="F24" s="300"/>
      <c r="G24" s="302"/>
      <c r="H24" s="282"/>
    </row>
    <row r="25" spans="1:8" outlineLevel="1" x14ac:dyDescent="0.25">
      <c r="A25" s="300" t="s">
        <v>45</v>
      </c>
      <c r="B25" s="300"/>
      <c r="C25" s="300"/>
      <c r="D25" s="301" t="str">
        <f t="shared" si="0"/>
        <v/>
      </c>
      <c r="E25" s="301" t="str">
        <f t="shared" si="1"/>
        <v/>
      </c>
      <c r="F25" s="300"/>
      <c r="G25" s="302"/>
      <c r="H25" s="282"/>
    </row>
    <row r="26" spans="1:8" outlineLevel="1" x14ac:dyDescent="0.25">
      <c r="A26" s="300" t="s">
        <v>46</v>
      </c>
      <c r="B26" s="300"/>
      <c r="C26" s="300"/>
      <c r="D26" s="301" t="str">
        <f t="shared" si="0"/>
        <v/>
      </c>
      <c r="E26" s="301" t="str">
        <f t="shared" si="1"/>
        <v/>
      </c>
      <c r="F26" s="300"/>
      <c r="G26" s="302"/>
      <c r="H26" s="282"/>
    </row>
    <row r="27" spans="1:8" outlineLevel="1" x14ac:dyDescent="0.25">
      <c r="A27" s="300" t="s">
        <v>47</v>
      </c>
      <c r="B27" s="300"/>
      <c r="C27" s="300"/>
      <c r="D27" s="301" t="str">
        <f t="shared" ref="D27:D34" si="2">IF(B27&gt;0,EDATE($C$5,(B27-1)),"")</f>
        <v/>
      </c>
      <c r="E27" s="301" t="str">
        <f t="shared" ref="E27:E34" si="3">IF(C27&gt;0,EOMONTH($C$5,(C27-1)),"")</f>
        <v/>
      </c>
      <c r="F27" s="300"/>
      <c r="G27" s="302"/>
      <c r="H27" s="282"/>
    </row>
    <row r="28" spans="1:8" outlineLevel="1" x14ac:dyDescent="0.25">
      <c r="A28" s="300" t="s">
        <v>48</v>
      </c>
      <c r="B28" s="300"/>
      <c r="C28" s="300"/>
      <c r="D28" s="301" t="str">
        <f t="shared" si="2"/>
        <v/>
      </c>
      <c r="E28" s="301" t="str">
        <f t="shared" si="3"/>
        <v/>
      </c>
      <c r="F28" s="300"/>
      <c r="G28" s="302"/>
      <c r="H28" s="282"/>
    </row>
    <row r="29" spans="1:8" outlineLevel="1" x14ac:dyDescent="0.25">
      <c r="A29" s="300" t="s">
        <v>49</v>
      </c>
      <c r="B29" s="300"/>
      <c r="C29" s="300"/>
      <c r="D29" s="301" t="str">
        <f t="shared" si="2"/>
        <v/>
      </c>
      <c r="E29" s="301" t="str">
        <f t="shared" si="3"/>
        <v/>
      </c>
      <c r="F29" s="300"/>
      <c r="G29" s="302"/>
      <c r="H29" s="282"/>
    </row>
    <row r="30" spans="1:8" outlineLevel="1" x14ac:dyDescent="0.25">
      <c r="A30" s="300" t="s">
        <v>50</v>
      </c>
      <c r="B30" s="300"/>
      <c r="C30" s="300"/>
      <c r="D30" s="301" t="str">
        <f t="shared" si="2"/>
        <v/>
      </c>
      <c r="E30" s="301" t="str">
        <f t="shared" si="3"/>
        <v/>
      </c>
      <c r="F30" s="300"/>
      <c r="G30" s="302"/>
      <c r="H30" s="282"/>
    </row>
    <row r="31" spans="1:8" outlineLevel="1" x14ac:dyDescent="0.25">
      <c r="A31" s="300" t="s">
        <v>51</v>
      </c>
      <c r="B31" s="300"/>
      <c r="C31" s="300"/>
      <c r="D31" s="301" t="str">
        <f t="shared" si="2"/>
        <v/>
      </c>
      <c r="E31" s="301" t="str">
        <f t="shared" si="3"/>
        <v/>
      </c>
      <c r="F31" s="300"/>
      <c r="G31" s="302"/>
      <c r="H31" s="282"/>
    </row>
    <row r="32" spans="1:8" outlineLevel="1" x14ac:dyDescent="0.25">
      <c r="A32" s="300" t="s">
        <v>52</v>
      </c>
      <c r="B32" s="300"/>
      <c r="C32" s="300"/>
      <c r="D32" s="301" t="str">
        <f t="shared" si="2"/>
        <v/>
      </c>
      <c r="E32" s="301" t="str">
        <f t="shared" si="3"/>
        <v/>
      </c>
      <c r="F32" s="300"/>
      <c r="G32" s="302"/>
      <c r="H32" s="282"/>
    </row>
    <row r="33" spans="1:8" outlineLevel="1" x14ac:dyDescent="0.25">
      <c r="A33" s="300" t="s">
        <v>53</v>
      </c>
      <c r="B33" s="300"/>
      <c r="C33" s="300"/>
      <c r="D33" s="301" t="str">
        <f t="shared" si="2"/>
        <v/>
      </c>
      <c r="E33" s="301" t="str">
        <f t="shared" si="3"/>
        <v/>
      </c>
      <c r="F33" s="300"/>
      <c r="G33" s="302"/>
      <c r="H33" s="282"/>
    </row>
    <row r="34" spans="1:8" outlineLevel="1" x14ac:dyDescent="0.25">
      <c r="A34" s="300" t="s">
        <v>54</v>
      </c>
      <c r="B34" s="300"/>
      <c r="C34" s="300"/>
      <c r="D34" s="301" t="str">
        <f t="shared" si="2"/>
        <v/>
      </c>
      <c r="E34" s="301" t="str">
        <f t="shared" si="3"/>
        <v/>
      </c>
      <c r="F34" s="300"/>
      <c r="G34" s="302"/>
      <c r="H34" s="282"/>
    </row>
    <row r="35" spans="1:8" x14ac:dyDescent="0.25">
      <c r="A35" s="282"/>
      <c r="B35" s="282"/>
      <c r="C35" s="282"/>
      <c r="D35" s="282"/>
      <c r="E35" s="282"/>
      <c r="F35" s="282"/>
      <c r="G35" s="282"/>
      <c r="H35" s="282"/>
    </row>
    <row r="36" spans="1:8" x14ac:dyDescent="0.25">
      <c r="A36" s="282"/>
      <c r="B36" s="282"/>
      <c r="C36" s="282"/>
      <c r="D36" s="282"/>
      <c r="E36" s="282"/>
      <c r="F36" s="282"/>
      <c r="G36" s="282"/>
      <c r="H36" s="282"/>
    </row>
    <row r="37" spans="1:8" x14ac:dyDescent="0.25">
      <c r="A37" s="282"/>
      <c r="B37" s="282"/>
      <c r="C37" s="282"/>
      <c r="D37" s="282"/>
      <c r="E37" s="282"/>
      <c r="F37" s="282"/>
      <c r="G37" s="282"/>
      <c r="H37" s="282"/>
    </row>
    <row r="38" spans="1:8" x14ac:dyDescent="0.25">
      <c r="A38" s="282"/>
      <c r="B38" s="282"/>
      <c r="C38" s="282"/>
      <c r="D38" s="282"/>
      <c r="E38" s="282"/>
      <c r="F38" s="282"/>
      <c r="G38" s="282"/>
      <c r="H38" s="282"/>
    </row>
    <row r="39" spans="1:8" x14ac:dyDescent="0.25">
      <c r="A39" s="282"/>
      <c r="B39" s="282"/>
      <c r="C39" s="282"/>
      <c r="D39" s="282"/>
      <c r="E39" s="282"/>
      <c r="F39" s="282"/>
      <c r="G39" s="282"/>
      <c r="H39" s="282"/>
    </row>
    <row r="115" spans="15:15" x14ac:dyDescent="0.25">
      <c r="O115" s="139" t="s">
        <v>55</v>
      </c>
    </row>
  </sheetData>
  <mergeCells count="17">
    <mergeCell ref="A10:A11"/>
    <mergeCell ref="B10:C10"/>
    <mergeCell ref="D10:E10"/>
    <mergeCell ref="F10:F11"/>
    <mergeCell ref="G10:G11"/>
    <mergeCell ref="A5:B5"/>
    <mergeCell ref="C5:D5"/>
    <mergeCell ref="A6:B6"/>
    <mergeCell ref="C6:D6"/>
    <mergeCell ref="A7:B7"/>
    <mergeCell ref="C7:D7"/>
    <mergeCell ref="A2:B2"/>
    <mergeCell ref="C2:D2"/>
    <mergeCell ref="A3:B3"/>
    <mergeCell ref="C3:D3"/>
    <mergeCell ref="A4:B4"/>
    <mergeCell ref="C4:D4"/>
  </mergeCells>
  <conditionalFormatting sqref="A10:G11 B17:G18">
    <cfRule type="containsText" dxfId="1707" priority="52" operator="containsText" text="Adjustment P1">
      <formula>NOT(ISERROR(SEARCH("Adjustment P1",A10)))</formula>
    </cfRule>
    <cfRule type="containsText" dxfId="1706" priority="47" operator="containsText" text="Adjustment P3">
      <formula>NOT(ISERROR(SEARCH("Adjustment P3",A10)))</formula>
    </cfRule>
    <cfRule type="containsText" dxfId="1705" priority="46" operator="containsText" text="P4">
      <formula>NOT(ISERROR(SEARCH("P4",A10)))</formula>
    </cfRule>
    <cfRule type="containsText" dxfId="1704" priority="48" operator="containsText" text="Adjustment P2">
      <formula>NOT(ISERROR(SEARCH("Adjustment P2",A10)))</formula>
    </cfRule>
    <cfRule type="containsText" dxfId="1703" priority="49" operator="containsText" text="P3">
      <formula>NOT(ISERROR(SEARCH("P3",A10)))</formula>
    </cfRule>
    <cfRule type="containsText" dxfId="1702" priority="50" operator="containsText" text="P2">
      <formula>NOT(ISERROR(SEARCH("P2",A10)))</formula>
    </cfRule>
    <cfRule type="containsText" dxfId="1701" priority="51" operator="containsText" text="P1">
      <formula>NOT(ISERROR(SEARCH("P1",A10)))</formula>
    </cfRule>
  </conditionalFormatting>
  <conditionalFormatting sqref="B12:C13">
    <cfRule type="cellIs" dxfId="1700" priority="4" operator="greaterThan">
      <formula>$C$6</formula>
    </cfRule>
    <cfRule type="containsText" dxfId="1699" priority="5" operator="containsText" text="P4">
      <formula>NOT(ISERROR(SEARCH("P4",B12)))</formula>
    </cfRule>
    <cfRule type="containsText" dxfId="1698" priority="6" operator="containsText" text="Adjustment P3">
      <formula>NOT(ISERROR(SEARCH("Adjustment P3",B12)))</formula>
    </cfRule>
    <cfRule type="containsText" dxfId="1697" priority="7" operator="containsText" text="Adjustment P2">
      <formula>NOT(ISERROR(SEARCH("Adjustment P2",B12)))</formula>
    </cfRule>
    <cfRule type="containsText" dxfId="1696" priority="8" operator="containsText" text="P3">
      <formula>NOT(ISERROR(SEARCH("P3",B12)))</formula>
    </cfRule>
    <cfRule type="containsText" dxfId="1695" priority="9" operator="containsText" text="P2">
      <formula>NOT(ISERROR(SEARCH("P2",B12)))</formula>
    </cfRule>
    <cfRule type="containsText" dxfId="1694" priority="10" operator="containsText" text="P1">
      <formula>NOT(ISERROR(SEARCH("P1",B12)))</formula>
    </cfRule>
    <cfRule type="containsText" dxfId="1693" priority="11" operator="containsText" text="Adjustment P1">
      <formula>NOT(ISERROR(SEARCH("Adjustment P1",B12)))</formula>
    </cfRule>
  </conditionalFormatting>
  <conditionalFormatting sqref="B14:C16">
    <cfRule type="containsText" dxfId="1692" priority="16" operator="containsText" text="P3">
      <formula>NOT(ISERROR(SEARCH("P3",B14)))</formula>
    </cfRule>
    <cfRule type="containsText" dxfId="1691" priority="17" operator="containsText" text="P2">
      <formula>NOT(ISERROR(SEARCH("P2",B14)))</formula>
    </cfRule>
    <cfRule type="containsText" dxfId="1690" priority="18" operator="containsText" text="P1">
      <formula>NOT(ISERROR(SEARCH("P1",B14)))</formula>
    </cfRule>
    <cfRule type="containsText" dxfId="1689" priority="19" operator="containsText" text="Adjustment P1">
      <formula>NOT(ISERROR(SEARCH("Adjustment P1",B14)))</formula>
    </cfRule>
    <cfRule type="cellIs" dxfId="1688" priority="12" operator="greaterThan">
      <formula>$C$7</formula>
    </cfRule>
    <cfRule type="containsText" dxfId="1687" priority="13" operator="containsText" text="P4">
      <formula>NOT(ISERROR(SEARCH("P4",B14)))</formula>
    </cfRule>
    <cfRule type="containsText" dxfId="1686" priority="14" operator="containsText" text="Adjustment P3">
      <formula>NOT(ISERROR(SEARCH("Adjustment P3",B14)))</formula>
    </cfRule>
    <cfRule type="containsText" dxfId="1685" priority="15" operator="containsText" text="Adjustment P2">
      <formula>NOT(ISERROR(SEARCH("Adjustment P2",B14)))</formula>
    </cfRule>
  </conditionalFormatting>
  <conditionalFormatting sqref="B20:C34">
    <cfRule type="cellIs" dxfId="1684" priority="1" operator="greaterThan">
      <formula>$C$6</formula>
    </cfRule>
  </conditionalFormatting>
  <conditionalFormatting sqref="D20:E34">
    <cfRule type="cellIs" dxfId="1683" priority="3" operator="greaterThan">
      <formula>$C$6</formula>
    </cfRule>
    <cfRule type="cellIs" dxfId="1682" priority="2" operator="lessThan">
      <formula>$C$5</formula>
    </cfRule>
  </conditionalFormatting>
  <conditionalFormatting sqref="F12:G16">
    <cfRule type="containsText" dxfId="1681" priority="41" operator="containsText" text="P2">
      <formula>NOT(ISERROR(SEARCH("P2",F12)))</formula>
    </cfRule>
    <cfRule type="containsText" dxfId="1680" priority="42" operator="containsText" text="P1">
      <formula>NOT(ISERROR(SEARCH("P1",F12)))</formula>
    </cfRule>
    <cfRule type="containsText" dxfId="1679" priority="43" operator="containsText" text="Adjustment P1">
      <formula>NOT(ISERROR(SEARCH("Adjustment P1",F12)))</formula>
    </cfRule>
    <cfRule type="containsText" dxfId="1678" priority="37" operator="containsText" text="P4">
      <formula>NOT(ISERROR(SEARCH("P4",F12)))</formula>
    </cfRule>
    <cfRule type="containsText" dxfId="1677" priority="38" operator="containsText" text="Adjustment P3">
      <formula>NOT(ISERROR(SEARCH("Adjustment P3",F12)))</formula>
    </cfRule>
    <cfRule type="containsText" dxfId="1676" priority="39" operator="containsText" text="Adjustment P2">
      <formula>NOT(ISERROR(SEARCH("Adjustment P2",F12)))</formula>
    </cfRule>
    <cfRule type="containsText" dxfId="1675" priority="40" operator="containsText" text="P3">
      <formula>NOT(ISERROR(SEARCH("P3",F12)))</formula>
    </cfRule>
  </conditionalFormatting>
  <dataValidations count="1">
    <dataValidation type="list" allowBlank="1" showInputMessage="1" showErrorMessage="1" sqref="F20:F34" xr:uid="{F13667B6-1E29-4F0D-BC7F-ACBC9F3D3B3A}">
      <formula1>$O$114:$O$115</formula1>
      <formula2>0</formula2>
    </dataValidation>
  </dataValidation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15"/>
  <sheetViews>
    <sheetView showGridLines="0" zoomScale="80" zoomScaleNormal="80" workbookViewId="0">
      <pane xSplit="6" ySplit="6" topLeftCell="G7" activePane="bottomRight" state="frozen"/>
      <selection pane="topRight" activeCell="G1" sqref="G1"/>
      <selection pane="bottomLeft" activeCell="A7" sqref="A7"/>
      <selection pane="bottomRight" activeCell="S10" sqref="S10"/>
    </sheetView>
  </sheetViews>
  <sheetFormatPr baseColWidth="10" defaultColWidth="11.5546875" defaultRowHeight="15" customHeight="1" outlineLevelRow="1" outlineLevelCol="1" x14ac:dyDescent="0.2"/>
  <cols>
    <col min="1" max="1" width="15.44140625" customWidth="1"/>
    <col min="2" max="2" width="12.77734375" customWidth="1"/>
    <col min="3" max="3" width="11.5546875" style="37"/>
    <col min="4" max="4" width="12.21875" customWidth="1"/>
    <col min="5" max="5" width="9.44140625" customWidth="1"/>
    <col min="11" max="20" width="0" hidden="1" customWidth="1" outlineLevel="1"/>
    <col min="21" max="21" width="3.6640625" customWidth="1" collapsed="1"/>
    <col min="22" max="22" width="19.21875" hidden="1" customWidth="1"/>
    <col min="23" max="23" width="2.77734375" hidden="1" customWidth="1"/>
    <col min="24" max="24" width="4.21875" hidden="1" customWidth="1"/>
    <col min="25" max="25" width="5.5546875" style="38" hidden="1" customWidth="1"/>
    <col min="26" max="26" width="5.44140625" style="38" hidden="1" customWidth="1"/>
    <col min="27" max="32" width="4.21875" hidden="1" customWidth="1"/>
    <col min="33" max="33" width="4" hidden="1" customWidth="1"/>
    <col min="34" max="35" width="4.21875" hidden="1" customWidth="1"/>
    <col min="36" max="36" width="4.77734375" hidden="1" customWidth="1"/>
    <col min="37" max="37" width="4.21875" hidden="1" customWidth="1"/>
    <col min="38" max="39" width="4" hidden="1" customWidth="1"/>
    <col min="40" max="41" width="5.44140625" hidden="1" customWidth="1"/>
    <col min="42" max="42" width="2.44140625" customWidth="1"/>
    <col min="43" max="79" width="5.44140625" customWidth="1"/>
  </cols>
  <sheetData>
    <row r="1" spans="1:41" ht="18.75" x14ac:dyDescent="0.2">
      <c r="A1" s="39" t="str">
        <f>INDEX(languages!B5:C5,1,MATCH('Liesmich Readme'!$A$5,languages!$B$2:$C$2,0))</f>
        <v>OVERVIEW EMPLOYEES</v>
      </c>
      <c r="B1" s="40"/>
      <c r="C1" s="41"/>
      <c r="D1" s="41"/>
      <c r="E1" s="36" t="s">
        <v>56</v>
      </c>
      <c r="F1" s="42" t="s">
        <v>57</v>
      </c>
      <c r="G1" s="42" t="s">
        <v>58</v>
      </c>
      <c r="H1" s="42" t="s">
        <v>59</v>
      </c>
      <c r="I1" s="42" t="s">
        <v>60</v>
      </c>
      <c r="J1" s="42" t="s">
        <v>61</v>
      </c>
      <c r="K1" s="42" t="s">
        <v>62</v>
      </c>
      <c r="L1" s="42" t="s">
        <v>63</v>
      </c>
      <c r="M1" s="42" t="s">
        <v>64</v>
      </c>
      <c r="N1" s="42" t="s">
        <v>65</v>
      </c>
      <c r="O1" s="42" t="s">
        <v>66</v>
      </c>
      <c r="P1" s="42" t="s">
        <v>67</v>
      </c>
      <c r="Q1" s="42" t="s">
        <v>68</v>
      </c>
      <c r="R1" s="42" t="s">
        <v>69</v>
      </c>
      <c r="S1" s="42" t="s">
        <v>70</v>
      </c>
      <c r="T1" s="42" t="s">
        <v>71</v>
      </c>
    </row>
    <row r="2" spans="1:41" ht="15.6" customHeight="1" x14ac:dyDescent="0.2">
      <c r="A2" s="40"/>
      <c r="B2" s="40"/>
      <c r="C2" s="43" t="s">
        <v>39</v>
      </c>
      <c r="D2" s="44"/>
      <c r="E2" s="45">
        <f>SUM(F2:T2)</f>
        <v>0</v>
      </c>
      <c r="F2" s="45">
        <f>'Overview reports'!E2</f>
        <v>0</v>
      </c>
      <c r="G2" s="45">
        <f>'Overview reports'!F2</f>
        <v>0</v>
      </c>
      <c r="H2" s="45">
        <f>'Overview reports'!G2</f>
        <v>0</v>
      </c>
      <c r="I2" s="45">
        <f>'Overview reports'!H2</f>
        <v>0</v>
      </c>
      <c r="J2" s="45">
        <f>'Overview reports'!I2</f>
        <v>0</v>
      </c>
      <c r="K2" s="45">
        <f>'Overview reports'!J2</f>
        <v>0</v>
      </c>
      <c r="L2" s="45">
        <f>'Overview reports'!K2</f>
        <v>0</v>
      </c>
      <c r="M2" s="45">
        <f>'Overview reports'!L2</f>
        <v>0</v>
      </c>
      <c r="N2" s="45">
        <f>'Overview reports'!M2</f>
        <v>0</v>
      </c>
      <c r="O2" s="45">
        <f>'Overview reports'!N2</f>
        <v>0</v>
      </c>
      <c r="P2" s="45">
        <f>'Overview reports'!O2</f>
        <v>0</v>
      </c>
      <c r="Q2" s="45">
        <f>'Overview reports'!P2</f>
        <v>0</v>
      </c>
      <c r="R2" s="45">
        <f>'Overview reports'!Q2</f>
        <v>0</v>
      </c>
      <c r="S2" s="45">
        <f>'Overview reports'!R2</f>
        <v>0</v>
      </c>
      <c r="T2" s="45">
        <f>'Overview reports'!S2</f>
        <v>0</v>
      </c>
    </row>
    <row r="3" spans="1:41" ht="15.6" customHeight="1" x14ac:dyDescent="0.2">
      <c r="A3" s="40"/>
      <c r="B3" s="40"/>
      <c r="C3" s="43" t="s">
        <v>72</v>
      </c>
      <c r="D3" s="44"/>
      <c r="E3" s="45">
        <f ca="1">SUM(F3:T3)</f>
        <v>0</v>
      </c>
      <c r="F3" s="45">
        <f t="shared" ref="F3:T3" ca="1" si="0">SUMIF($B:$B,"TOTAL",F:F)</f>
        <v>0</v>
      </c>
      <c r="G3" s="45">
        <f t="shared" ca="1" si="0"/>
        <v>0</v>
      </c>
      <c r="H3" s="45">
        <f t="shared" ca="1" si="0"/>
        <v>0</v>
      </c>
      <c r="I3" s="45">
        <f t="shared" ca="1" si="0"/>
        <v>0</v>
      </c>
      <c r="J3" s="45">
        <f t="shared" ca="1" si="0"/>
        <v>0</v>
      </c>
      <c r="K3" s="45">
        <f t="shared" ca="1" si="0"/>
        <v>0</v>
      </c>
      <c r="L3" s="45">
        <f t="shared" ca="1" si="0"/>
        <v>0</v>
      </c>
      <c r="M3" s="45">
        <f t="shared" ca="1" si="0"/>
        <v>0</v>
      </c>
      <c r="N3" s="45">
        <f t="shared" ca="1" si="0"/>
        <v>0</v>
      </c>
      <c r="O3" s="45">
        <f t="shared" ca="1" si="0"/>
        <v>0</v>
      </c>
      <c r="P3" s="45">
        <f t="shared" ca="1" si="0"/>
        <v>0</v>
      </c>
      <c r="Q3" s="45">
        <f t="shared" ca="1" si="0"/>
        <v>0</v>
      </c>
      <c r="R3" s="45">
        <f t="shared" ca="1" si="0"/>
        <v>0</v>
      </c>
      <c r="S3" s="45">
        <f t="shared" ca="1" si="0"/>
        <v>0</v>
      </c>
      <c r="T3" s="45">
        <f t="shared" ca="1" si="0"/>
        <v>0</v>
      </c>
    </row>
    <row r="4" spans="1:41" ht="15.75" x14ac:dyDescent="0.25">
      <c r="A4" s="40"/>
      <c r="B4" s="40"/>
      <c r="C4" s="46" t="s">
        <v>73</v>
      </c>
      <c r="D4" s="44"/>
      <c r="E4" s="45">
        <f ca="1">SUM(F4:T4)</f>
        <v>0</v>
      </c>
      <c r="F4" s="47">
        <f t="shared" ref="F4:T4" ca="1" si="1">F2-F3</f>
        <v>0</v>
      </c>
      <c r="G4" s="47">
        <f t="shared" ca="1" si="1"/>
        <v>0</v>
      </c>
      <c r="H4" s="47">
        <f t="shared" ca="1" si="1"/>
        <v>0</v>
      </c>
      <c r="I4" s="47">
        <f t="shared" ca="1" si="1"/>
        <v>0</v>
      </c>
      <c r="J4" s="47">
        <f t="shared" ca="1" si="1"/>
        <v>0</v>
      </c>
      <c r="K4" s="47">
        <f t="shared" ca="1" si="1"/>
        <v>0</v>
      </c>
      <c r="L4" s="47">
        <f t="shared" ca="1" si="1"/>
        <v>0</v>
      </c>
      <c r="M4" s="47">
        <f t="shared" ca="1" si="1"/>
        <v>0</v>
      </c>
      <c r="N4" s="47">
        <f t="shared" ca="1" si="1"/>
        <v>0</v>
      </c>
      <c r="O4" s="47">
        <f t="shared" ca="1" si="1"/>
        <v>0</v>
      </c>
      <c r="P4" s="47">
        <f t="shared" ca="1" si="1"/>
        <v>0</v>
      </c>
      <c r="Q4" s="47">
        <f t="shared" ca="1" si="1"/>
        <v>0</v>
      </c>
      <c r="R4" s="47">
        <f t="shared" ca="1" si="1"/>
        <v>0</v>
      </c>
      <c r="S4" s="47">
        <f t="shared" ca="1" si="1"/>
        <v>0</v>
      </c>
      <c r="T4" s="47">
        <f t="shared" ca="1" si="1"/>
        <v>0</v>
      </c>
    </row>
    <row r="5" spans="1:41" s="52" customFormat="1" ht="16.899999999999999" customHeight="1" x14ac:dyDescent="0.25">
      <c r="A5" s="48"/>
      <c r="B5" s="49"/>
      <c r="C5" s="49"/>
      <c r="D5" s="49"/>
      <c r="E5" s="50"/>
      <c r="F5" s="51"/>
      <c r="G5" s="51"/>
      <c r="H5" s="51"/>
      <c r="I5" s="51"/>
      <c r="J5" s="51"/>
      <c r="K5" s="51"/>
      <c r="L5" s="51"/>
      <c r="M5" s="51"/>
      <c r="N5" s="51"/>
      <c r="O5" s="51"/>
      <c r="P5" s="51"/>
      <c r="Q5" s="51"/>
      <c r="R5" s="51"/>
      <c r="S5" s="51"/>
      <c r="T5" s="51"/>
      <c r="Y5" s="53"/>
      <c r="Z5" s="53"/>
    </row>
    <row r="6" spans="1:41" ht="15.75" x14ac:dyDescent="0.25">
      <c r="A6" s="54" t="s">
        <v>74</v>
      </c>
      <c r="B6" s="35" t="s">
        <v>75</v>
      </c>
      <c r="C6" s="35" t="s">
        <v>76</v>
      </c>
      <c r="D6" s="35" t="s">
        <v>77</v>
      </c>
      <c r="E6" s="55"/>
      <c r="F6" s="56"/>
      <c r="G6" s="56"/>
      <c r="H6" s="56"/>
      <c r="I6" s="56"/>
      <c r="J6" s="56"/>
      <c r="K6" s="56"/>
      <c r="L6" s="56"/>
      <c r="M6" s="56"/>
      <c r="N6" s="56"/>
      <c r="O6" s="56"/>
      <c r="P6" s="56"/>
      <c r="Q6" s="56"/>
      <c r="R6" s="56"/>
      <c r="S6" s="56"/>
      <c r="T6" s="57"/>
    </row>
    <row r="7" spans="1:41" ht="15.75" outlineLevel="1" x14ac:dyDescent="0.25">
      <c r="A7" s="58">
        <f ca="1">INDIRECT($V7&amp;"!"&amp;W7)</f>
        <v>0</v>
      </c>
      <c r="B7" s="59" t="s">
        <v>28</v>
      </c>
      <c r="C7" s="322">
        <f ca="1">INDIRECT($V7&amp;"!"&amp;X7)</f>
        <v>0</v>
      </c>
      <c r="D7" s="60">
        <f ca="1">INDIRECT($V7&amp;"!"&amp;Y7)</f>
        <v>0</v>
      </c>
      <c r="E7" s="61">
        <f t="shared" ref="E7:E15" ca="1" si="2">SUM(F7:T7)</f>
        <v>0</v>
      </c>
      <c r="F7" s="62">
        <f ca="1">ROUND(INDIRECT($V7&amp;"!"&amp;AA7)/215*12,2)</f>
        <v>0</v>
      </c>
      <c r="G7" s="62">
        <f t="shared" ref="G7:T7" ca="1" si="3">ROUND(INDIRECT($V7&amp;"!"&amp;AB7)/215*12,2)</f>
        <v>0</v>
      </c>
      <c r="H7" s="62">
        <f t="shared" ca="1" si="3"/>
        <v>0</v>
      </c>
      <c r="I7" s="62">
        <f t="shared" ca="1" si="3"/>
        <v>0</v>
      </c>
      <c r="J7" s="62">
        <f t="shared" ca="1" si="3"/>
        <v>0</v>
      </c>
      <c r="K7" s="62">
        <f t="shared" ca="1" si="3"/>
        <v>0</v>
      </c>
      <c r="L7" s="62">
        <f t="shared" ca="1" si="3"/>
        <v>0</v>
      </c>
      <c r="M7" s="62">
        <f t="shared" ca="1" si="3"/>
        <v>0</v>
      </c>
      <c r="N7" s="62">
        <f t="shared" ca="1" si="3"/>
        <v>0</v>
      </c>
      <c r="O7" s="62">
        <f t="shared" ca="1" si="3"/>
        <v>0</v>
      </c>
      <c r="P7" s="62">
        <f t="shared" ca="1" si="3"/>
        <v>0</v>
      </c>
      <c r="Q7" s="62">
        <f t="shared" ca="1" si="3"/>
        <v>0</v>
      </c>
      <c r="R7" s="62">
        <f t="shared" ca="1" si="3"/>
        <v>0</v>
      </c>
      <c r="S7" s="62">
        <f t="shared" ca="1" si="3"/>
        <v>0</v>
      </c>
      <c r="T7" s="62">
        <f t="shared" ca="1" si="3"/>
        <v>0</v>
      </c>
      <c r="V7" t="str">
        <f>A6</f>
        <v>Name_1</v>
      </c>
      <c r="W7" t="s">
        <v>78</v>
      </c>
      <c r="X7" t="s">
        <v>79</v>
      </c>
      <c r="Y7" s="38" t="s">
        <v>80</v>
      </c>
      <c r="Z7" s="38" t="s">
        <v>81</v>
      </c>
      <c r="AA7" t="s">
        <v>32</v>
      </c>
      <c r="AB7" t="s">
        <v>82</v>
      </c>
      <c r="AC7" t="s">
        <v>83</v>
      </c>
      <c r="AD7" t="s">
        <v>84</v>
      </c>
      <c r="AE7" t="s">
        <v>85</v>
      </c>
      <c r="AF7" t="s">
        <v>86</v>
      </c>
      <c r="AG7" t="s">
        <v>87</v>
      </c>
      <c r="AH7" t="s">
        <v>88</v>
      </c>
      <c r="AI7" t="s">
        <v>89</v>
      </c>
      <c r="AJ7" t="s">
        <v>90</v>
      </c>
      <c r="AK7" t="s">
        <v>91</v>
      </c>
      <c r="AL7" t="s">
        <v>92</v>
      </c>
      <c r="AM7" t="s">
        <v>93</v>
      </c>
      <c r="AN7" t="s">
        <v>94</v>
      </c>
      <c r="AO7" t="s">
        <v>95</v>
      </c>
    </row>
    <row r="8" spans="1:41" ht="15.75" outlineLevel="1" x14ac:dyDescent="0.25">
      <c r="A8" s="58">
        <f t="shared" ref="A8:A16" ca="1" si="4">INDIRECT($V7&amp;"!"&amp;W7)</f>
        <v>0</v>
      </c>
      <c r="B8" s="63" t="s">
        <v>96</v>
      </c>
      <c r="C8" s="322"/>
      <c r="D8" s="60">
        <f t="shared" ref="D8:D15" ca="1" si="5">INDIRECT($V8&amp;"!"&amp;Y8)</f>
        <v>0</v>
      </c>
      <c r="E8" s="61">
        <f t="shared" ca="1" si="2"/>
        <v>0</v>
      </c>
      <c r="F8" s="62">
        <f t="shared" ref="F8:F15" ca="1" si="6">ROUND(INDIRECT($V8&amp;"!"&amp;AA8)/215*12,2)</f>
        <v>0</v>
      </c>
      <c r="G8" s="62">
        <f t="shared" ref="G8:G15" ca="1" si="7">ROUND(INDIRECT($V8&amp;"!"&amp;AB8)/215*12,2)</f>
        <v>0</v>
      </c>
      <c r="H8" s="62">
        <f t="shared" ref="H8:H15" ca="1" si="8">ROUND(INDIRECT($V8&amp;"!"&amp;AC8)/215*12,2)</f>
        <v>0</v>
      </c>
      <c r="I8" s="62">
        <f t="shared" ref="I8:I15" ca="1" si="9">ROUND(INDIRECT($V8&amp;"!"&amp;AD8)/215*12,2)</f>
        <v>0</v>
      </c>
      <c r="J8" s="62">
        <f t="shared" ref="J8:J15" ca="1" si="10">ROUND(INDIRECT($V8&amp;"!"&amp;AE8)/215*12,2)</f>
        <v>0</v>
      </c>
      <c r="K8" s="62">
        <f t="shared" ref="K8:K15" ca="1" si="11">ROUND(INDIRECT($V8&amp;"!"&amp;AF8)/215*12,2)</f>
        <v>0</v>
      </c>
      <c r="L8" s="62">
        <f t="shared" ref="L8:L15" ca="1" si="12">ROUND(INDIRECT($V8&amp;"!"&amp;AG8)/215*12,2)</f>
        <v>0</v>
      </c>
      <c r="M8" s="62">
        <f t="shared" ref="M8:M15" ca="1" si="13">ROUND(INDIRECT($V8&amp;"!"&amp;AH8)/215*12,2)</f>
        <v>0</v>
      </c>
      <c r="N8" s="62">
        <f t="shared" ref="N8:N15" ca="1" si="14">ROUND(INDIRECT($V8&amp;"!"&amp;AI8)/215*12,2)</f>
        <v>0</v>
      </c>
      <c r="O8" s="62">
        <f t="shared" ref="O8:O15" ca="1" si="15">ROUND(INDIRECT($V8&amp;"!"&amp;AJ8)/215*12,2)</f>
        <v>0</v>
      </c>
      <c r="P8" s="62">
        <f t="shared" ref="P8:P15" ca="1" si="16">ROUND(INDIRECT($V8&amp;"!"&amp;AK8)/215*12,2)</f>
        <v>0</v>
      </c>
      <c r="Q8" s="62">
        <f t="shared" ref="Q8:Q15" ca="1" si="17">ROUND(INDIRECT($V8&amp;"!"&amp;AL8)/215*12,2)</f>
        <v>0</v>
      </c>
      <c r="R8" s="62">
        <f t="shared" ref="R8:R15" ca="1" si="18">ROUND(INDIRECT($V8&amp;"!"&amp;AM8)/215*12,2)</f>
        <v>0</v>
      </c>
      <c r="S8" s="62">
        <f t="shared" ref="S8:S15" ca="1" si="19">ROUND(INDIRECT($V8&amp;"!"&amp;AN8)/215*12,2)</f>
        <v>0</v>
      </c>
      <c r="T8" s="62">
        <f t="shared" ref="T8:T15" ca="1" si="20">ROUND(INDIRECT($V8&amp;"!"&amp;AO8)/215*12,2)</f>
        <v>0</v>
      </c>
      <c r="V8" t="str">
        <f t="shared" ref="V8:V15" si="21">V7</f>
        <v>Name_1</v>
      </c>
      <c r="W8" t="s">
        <v>78</v>
      </c>
      <c r="Y8" s="38" t="s">
        <v>97</v>
      </c>
      <c r="Z8" s="38" t="s">
        <v>98</v>
      </c>
      <c r="AA8" t="s">
        <v>99</v>
      </c>
      <c r="AB8" t="s">
        <v>100</v>
      </c>
      <c r="AC8" t="s">
        <v>101</v>
      </c>
      <c r="AD8" t="s">
        <v>102</v>
      </c>
      <c r="AE8" t="s">
        <v>103</v>
      </c>
      <c r="AF8" t="s">
        <v>104</v>
      </c>
      <c r="AG8" t="s">
        <v>105</v>
      </c>
      <c r="AH8" t="s">
        <v>106</v>
      </c>
      <c r="AI8" t="s">
        <v>107</v>
      </c>
      <c r="AJ8" t="s">
        <v>108</v>
      </c>
      <c r="AK8" t="s">
        <v>109</v>
      </c>
      <c r="AL8" t="s">
        <v>110</v>
      </c>
      <c r="AM8" t="s">
        <v>111</v>
      </c>
      <c r="AN8" t="s">
        <v>112</v>
      </c>
      <c r="AO8" t="s">
        <v>113</v>
      </c>
    </row>
    <row r="9" spans="1:41" ht="15.75" outlineLevel="1" x14ac:dyDescent="0.25">
      <c r="A9" s="58">
        <f t="shared" ca="1" si="4"/>
        <v>0</v>
      </c>
      <c r="B9" s="64" t="s">
        <v>29</v>
      </c>
      <c r="C9" s="322">
        <f ca="1">INDIRECT($V9&amp;"!"&amp;X9)</f>
        <v>0</v>
      </c>
      <c r="D9" s="60">
        <f t="shared" ca="1" si="5"/>
        <v>0</v>
      </c>
      <c r="E9" s="61">
        <f t="shared" ca="1" si="2"/>
        <v>0</v>
      </c>
      <c r="F9" s="62">
        <f t="shared" ca="1" si="6"/>
        <v>0</v>
      </c>
      <c r="G9" s="62">
        <f t="shared" ca="1" si="7"/>
        <v>0</v>
      </c>
      <c r="H9" s="62">
        <f t="shared" ca="1" si="8"/>
        <v>0</v>
      </c>
      <c r="I9" s="62">
        <f t="shared" ca="1" si="9"/>
        <v>0</v>
      </c>
      <c r="J9" s="62">
        <f t="shared" ca="1" si="10"/>
        <v>0</v>
      </c>
      <c r="K9" s="62">
        <f t="shared" ca="1" si="11"/>
        <v>0</v>
      </c>
      <c r="L9" s="62">
        <f t="shared" ca="1" si="12"/>
        <v>0</v>
      </c>
      <c r="M9" s="62">
        <f t="shared" ca="1" si="13"/>
        <v>0</v>
      </c>
      <c r="N9" s="62">
        <f t="shared" ca="1" si="14"/>
        <v>0</v>
      </c>
      <c r="O9" s="62">
        <f t="shared" ca="1" si="15"/>
        <v>0</v>
      </c>
      <c r="P9" s="62">
        <f t="shared" ca="1" si="16"/>
        <v>0</v>
      </c>
      <c r="Q9" s="62">
        <f t="shared" ca="1" si="17"/>
        <v>0</v>
      </c>
      <c r="R9" s="62">
        <f t="shared" ca="1" si="18"/>
        <v>0</v>
      </c>
      <c r="S9" s="62">
        <f t="shared" ca="1" si="19"/>
        <v>0</v>
      </c>
      <c r="T9" s="62">
        <f t="shared" ca="1" si="20"/>
        <v>0</v>
      </c>
      <c r="V9" t="str">
        <f t="shared" si="21"/>
        <v>Name_1</v>
      </c>
      <c r="W9" t="s">
        <v>78</v>
      </c>
      <c r="X9" t="s">
        <v>114</v>
      </c>
      <c r="Y9" s="38" t="s">
        <v>115</v>
      </c>
      <c r="Z9" s="38" t="s">
        <v>116</v>
      </c>
      <c r="AA9" t="s">
        <v>117</v>
      </c>
      <c r="AB9" t="s">
        <v>118</v>
      </c>
      <c r="AC9" t="s">
        <v>119</v>
      </c>
      <c r="AD9" t="s">
        <v>120</v>
      </c>
      <c r="AE9" t="s">
        <v>121</v>
      </c>
      <c r="AF9" t="s">
        <v>122</v>
      </c>
      <c r="AG9" t="s">
        <v>123</v>
      </c>
      <c r="AH9" t="s">
        <v>124</v>
      </c>
      <c r="AI9" t="s">
        <v>125</v>
      </c>
      <c r="AJ9" t="s">
        <v>126</v>
      </c>
      <c r="AK9" t="s">
        <v>127</v>
      </c>
      <c r="AL9" t="s">
        <v>128</v>
      </c>
      <c r="AM9" t="s">
        <v>129</v>
      </c>
      <c r="AN9" t="s">
        <v>130</v>
      </c>
      <c r="AO9" t="s">
        <v>131</v>
      </c>
    </row>
    <row r="10" spans="1:41" ht="15.75" outlineLevel="1" x14ac:dyDescent="0.25">
      <c r="A10" s="58">
        <f t="shared" ca="1" si="4"/>
        <v>0</v>
      </c>
      <c r="B10" s="65" t="s">
        <v>132</v>
      </c>
      <c r="C10" s="322"/>
      <c r="D10" s="60">
        <f t="shared" ca="1" si="5"/>
        <v>0</v>
      </c>
      <c r="E10" s="61">
        <f t="shared" ca="1" si="2"/>
        <v>0</v>
      </c>
      <c r="F10" s="62">
        <f t="shared" ca="1" si="6"/>
        <v>0</v>
      </c>
      <c r="G10" s="62">
        <f t="shared" ca="1" si="7"/>
        <v>0</v>
      </c>
      <c r="H10" s="62">
        <f t="shared" ca="1" si="8"/>
        <v>0</v>
      </c>
      <c r="I10" s="62">
        <f t="shared" ca="1" si="9"/>
        <v>0</v>
      </c>
      <c r="J10" s="62">
        <f t="shared" ca="1" si="10"/>
        <v>0</v>
      </c>
      <c r="K10" s="62">
        <f t="shared" ca="1" si="11"/>
        <v>0</v>
      </c>
      <c r="L10" s="62">
        <f t="shared" ca="1" si="12"/>
        <v>0</v>
      </c>
      <c r="M10" s="62">
        <f t="shared" ca="1" si="13"/>
        <v>0</v>
      </c>
      <c r="N10" s="62">
        <f t="shared" ca="1" si="14"/>
        <v>0</v>
      </c>
      <c r="O10" s="62">
        <f t="shared" ca="1" si="15"/>
        <v>0</v>
      </c>
      <c r="P10" s="62">
        <f t="shared" ca="1" si="16"/>
        <v>0</v>
      </c>
      <c r="Q10" s="62">
        <f t="shared" ca="1" si="17"/>
        <v>0</v>
      </c>
      <c r="R10" s="62">
        <f t="shared" ca="1" si="18"/>
        <v>0</v>
      </c>
      <c r="S10" s="62">
        <f t="shared" ca="1" si="19"/>
        <v>0</v>
      </c>
      <c r="T10" s="62">
        <f t="shared" ca="1" si="20"/>
        <v>0</v>
      </c>
      <c r="V10" t="str">
        <f t="shared" si="21"/>
        <v>Name_1</v>
      </c>
      <c r="W10" t="s">
        <v>78</v>
      </c>
      <c r="Y10" s="38" t="s">
        <v>133</v>
      </c>
      <c r="Z10" s="38" t="s">
        <v>134</v>
      </c>
      <c r="AA10" t="s">
        <v>135</v>
      </c>
      <c r="AB10" t="s">
        <v>136</v>
      </c>
      <c r="AC10" t="s">
        <v>137</v>
      </c>
      <c r="AD10" t="s">
        <v>138</v>
      </c>
      <c r="AE10" t="s">
        <v>139</v>
      </c>
      <c r="AF10" t="s">
        <v>140</v>
      </c>
      <c r="AG10" t="s">
        <v>141</v>
      </c>
      <c r="AH10" t="s">
        <v>142</v>
      </c>
      <c r="AI10" t="s">
        <v>143</v>
      </c>
      <c r="AJ10" t="s">
        <v>144</v>
      </c>
      <c r="AK10" t="s">
        <v>145</v>
      </c>
      <c r="AL10" t="s">
        <v>146</v>
      </c>
      <c r="AM10" t="s">
        <v>147</v>
      </c>
      <c r="AN10" t="s">
        <v>148</v>
      </c>
      <c r="AO10" t="s">
        <v>149</v>
      </c>
    </row>
    <row r="11" spans="1:41" ht="15.75" outlineLevel="1" x14ac:dyDescent="0.25">
      <c r="A11" s="58">
        <f t="shared" ca="1" si="4"/>
        <v>0</v>
      </c>
      <c r="B11" s="66" t="s">
        <v>30</v>
      </c>
      <c r="C11" s="322">
        <f ca="1">INDIRECT($V11&amp;"!"&amp;X11)</f>
        <v>0</v>
      </c>
      <c r="D11" s="60">
        <f t="shared" ca="1" si="5"/>
        <v>0</v>
      </c>
      <c r="E11" s="61">
        <f t="shared" ca="1" si="2"/>
        <v>0</v>
      </c>
      <c r="F11" s="62">
        <f t="shared" ca="1" si="6"/>
        <v>0</v>
      </c>
      <c r="G11" s="62">
        <f t="shared" ca="1" si="7"/>
        <v>0</v>
      </c>
      <c r="H11" s="62">
        <f t="shared" ca="1" si="8"/>
        <v>0</v>
      </c>
      <c r="I11" s="62">
        <f t="shared" ca="1" si="9"/>
        <v>0</v>
      </c>
      <c r="J11" s="62">
        <f t="shared" ca="1" si="10"/>
        <v>0</v>
      </c>
      <c r="K11" s="62">
        <f t="shared" ca="1" si="11"/>
        <v>0</v>
      </c>
      <c r="L11" s="62">
        <f t="shared" ca="1" si="12"/>
        <v>0</v>
      </c>
      <c r="M11" s="62">
        <f t="shared" ca="1" si="13"/>
        <v>0</v>
      </c>
      <c r="N11" s="62">
        <f t="shared" ca="1" si="14"/>
        <v>0</v>
      </c>
      <c r="O11" s="62">
        <f t="shared" ca="1" si="15"/>
        <v>0</v>
      </c>
      <c r="P11" s="62">
        <f t="shared" ca="1" si="16"/>
        <v>0</v>
      </c>
      <c r="Q11" s="62">
        <f t="shared" ca="1" si="17"/>
        <v>0</v>
      </c>
      <c r="R11" s="62">
        <f t="shared" ca="1" si="18"/>
        <v>0</v>
      </c>
      <c r="S11" s="62">
        <f t="shared" ca="1" si="19"/>
        <v>0</v>
      </c>
      <c r="T11" s="62">
        <f t="shared" ca="1" si="20"/>
        <v>0</v>
      </c>
      <c r="V11" t="str">
        <f t="shared" si="21"/>
        <v>Name_1</v>
      </c>
      <c r="W11" t="s">
        <v>78</v>
      </c>
      <c r="X11" t="s">
        <v>150</v>
      </c>
      <c r="Y11" s="38" t="s">
        <v>151</v>
      </c>
      <c r="Z11" s="38" t="s">
        <v>152</v>
      </c>
      <c r="AA11" t="s">
        <v>153</v>
      </c>
      <c r="AB11" t="s">
        <v>154</v>
      </c>
      <c r="AC11" t="s">
        <v>155</v>
      </c>
      <c r="AD11" t="s">
        <v>156</v>
      </c>
      <c r="AE11" t="s">
        <v>157</v>
      </c>
      <c r="AF11" t="s">
        <v>158</v>
      </c>
      <c r="AG11" t="s">
        <v>159</v>
      </c>
      <c r="AH11" t="s">
        <v>160</v>
      </c>
      <c r="AI11" t="s">
        <v>161</v>
      </c>
      <c r="AJ11" t="s">
        <v>162</v>
      </c>
      <c r="AK11" t="s">
        <v>163</v>
      </c>
      <c r="AL11" t="s">
        <v>164</v>
      </c>
      <c r="AM11" t="s">
        <v>165</v>
      </c>
      <c r="AN11" t="s">
        <v>166</v>
      </c>
      <c r="AO11" t="s">
        <v>167</v>
      </c>
    </row>
    <row r="12" spans="1:41" ht="15.75" outlineLevel="1" x14ac:dyDescent="0.25">
      <c r="A12" s="58">
        <f t="shared" ca="1" si="4"/>
        <v>0</v>
      </c>
      <c r="B12" s="67" t="s">
        <v>168</v>
      </c>
      <c r="C12" s="322"/>
      <c r="D12" s="60">
        <f t="shared" ca="1" si="5"/>
        <v>0</v>
      </c>
      <c r="E12" s="61">
        <f t="shared" ca="1" si="2"/>
        <v>0</v>
      </c>
      <c r="F12" s="62">
        <f t="shared" ca="1" si="6"/>
        <v>0</v>
      </c>
      <c r="G12" s="62">
        <f t="shared" ca="1" si="7"/>
        <v>0</v>
      </c>
      <c r="H12" s="62">
        <f t="shared" ca="1" si="8"/>
        <v>0</v>
      </c>
      <c r="I12" s="62">
        <f t="shared" ca="1" si="9"/>
        <v>0</v>
      </c>
      <c r="J12" s="62">
        <f t="shared" ca="1" si="10"/>
        <v>0</v>
      </c>
      <c r="K12" s="62">
        <f t="shared" ca="1" si="11"/>
        <v>0</v>
      </c>
      <c r="L12" s="62">
        <f t="shared" ca="1" si="12"/>
        <v>0</v>
      </c>
      <c r="M12" s="62">
        <f t="shared" ca="1" si="13"/>
        <v>0</v>
      </c>
      <c r="N12" s="62">
        <f t="shared" ca="1" si="14"/>
        <v>0</v>
      </c>
      <c r="O12" s="62">
        <f t="shared" ca="1" si="15"/>
        <v>0</v>
      </c>
      <c r="P12" s="62">
        <f t="shared" ca="1" si="16"/>
        <v>0</v>
      </c>
      <c r="Q12" s="62">
        <f t="shared" ca="1" si="17"/>
        <v>0</v>
      </c>
      <c r="R12" s="62">
        <f t="shared" ca="1" si="18"/>
        <v>0</v>
      </c>
      <c r="S12" s="62">
        <f t="shared" ca="1" si="19"/>
        <v>0</v>
      </c>
      <c r="T12" s="62">
        <f t="shared" ca="1" si="20"/>
        <v>0</v>
      </c>
      <c r="V12" t="str">
        <f t="shared" si="21"/>
        <v>Name_1</v>
      </c>
      <c r="W12" t="s">
        <v>78</v>
      </c>
      <c r="Y12" s="38" t="s">
        <v>169</v>
      </c>
      <c r="Z12" s="38" t="s">
        <v>170</v>
      </c>
      <c r="AA12" t="s">
        <v>171</v>
      </c>
      <c r="AB12" t="s">
        <v>172</v>
      </c>
      <c r="AC12" t="s">
        <v>173</v>
      </c>
      <c r="AD12" t="s">
        <v>174</v>
      </c>
      <c r="AE12" t="s">
        <v>175</v>
      </c>
      <c r="AF12" t="s">
        <v>176</v>
      </c>
      <c r="AG12" t="s">
        <v>177</v>
      </c>
      <c r="AH12" t="s">
        <v>178</v>
      </c>
      <c r="AI12" t="s">
        <v>179</v>
      </c>
      <c r="AJ12" t="s">
        <v>180</v>
      </c>
      <c r="AK12" t="s">
        <v>181</v>
      </c>
      <c r="AL12" t="s">
        <v>182</v>
      </c>
      <c r="AM12" t="s">
        <v>183</v>
      </c>
      <c r="AN12" t="s">
        <v>184</v>
      </c>
      <c r="AO12" t="s">
        <v>185</v>
      </c>
    </row>
    <row r="13" spans="1:41" ht="15.75" outlineLevel="1" x14ac:dyDescent="0.25">
      <c r="A13" s="58">
        <f t="shared" ca="1" si="4"/>
        <v>0</v>
      </c>
      <c r="B13" s="68" t="s">
        <v>31</v>
      </c>
      <c r="C13" s="322">
        <f ca="1">INDIRECT($V13&amp;"!"&amp;X13)</f>
        <v>0</v>
      </c>
      <c r="D13" s="60">
        <f t="shared" ca="1" si="5"/>
        <v>0</v>
      </c>
      <c r="E13" s="61">
        <f t="shared" ca="1" si="2"/>
        <v>0</v>
      </c>
      <c r="F13" s="62">
        <f t="shared" ca="1" si="6"/>
        <v>0</v>
      </c>
      <c r="G13" s="62">
        <f t="shared" ca="1" si="7"/>
        <v>0</v>
      </c>
      <c r="H13" s="62">
        <f t="shared" ca="1" si="8"/>
        <v>0</v>
      </c>
      <c r="I13" s="62">
        <f t="shared" ca="1" si="9"/>
        <v>0</v>
      </c>
      <c r="J13" s="62">
        <f t="shared" ca="1" si="10"/>
        <v>0</v>
      </c>
      <c r="K13" s="62">
        <f t="shared" ca="1" si="11"/>
        <v>0</v>
      </c>
      <c r="L13" s="62">
        <f t="shared" ca="1" si="12"/>
        <v>0</v>
      </c>
      <c r="M13" s="62">
        <f t="shared" ca="1" si="13"/>
        <v>0</v>
      </c>
      <c r="N13" s="62">
        <f t="shared" ca="1" si="14"/>
        <v>0</v>
      </c>
      <c r="O13" s="62">
        <f t="shared" ca="1" si="15"/>
        <v>0</v>
      </c>
      <c r="P13" s="62">
        <f t="shared" ca="1" si="16"/>
        <v>0</v>
      </c>
      <c r="Q13" s="62">
        <f t="shared" ca="1" si="17"/>
        <v>0</v>
      </c>
      <c r="R13" s="62">
        <f t="shared" ca="1" si="18"/>
        <v>0</v>
      </c>
      <c r="S13" s="62">
        <f t="shared" ca="1" si="19"/>
        <v>0</v>
      </c>
      <c r="T13" s="62">
        <f t="shared" ca="1" si="20"/>
        <v>0</v>
      </c>
      <c r="V13" t="str">
        <f t="shared" si="21"/>
        <v>Name_1</v>
      </c>
      <c r="W13" t="s">
        <v>78</v>
      </c>
      <c r="X13" t="s">
        <v>186</v>
      </c>
      <c r="Y13" s="38" t="s">
        <v>187</v>
      </c>
      <c r="Z13" s="38" t="s">
        <v>188</v>
      </c>
      <c r="AA13" t="s">
        <v>189</v>
      </c>
      <c r="AB13" t="s">
        <v>190</v>
      </c>
      <c r="AC13" t="s">
        <v>191</v>
      </c>
      <c r="AD13" t="s">
        <v>192</v>
      </c>
      <c r="AE13" t="s">
        <v>193</v>
      </c>
      <c r="AF13" t="s">
        <v>194</v>
      </c>
      <c r="AG13" t="s">
        <v>195</v>
      </c>
      <c r="AH13" t="s">
        <v>196</v>
      </c>
      <c r="AI13" t="s">
        <v>197</v>
      </c>
      <c r="AJ13" t="s">
        <v>198</v>
      </c>
      <c r="AK13" t="s">
        <v>199</v>
      </c>
      <c r="AL13" t="s">
        <v>200</v>
      </c>
      <c r="AM13" t="s">
        <v>201</v>
      </c>
      <c r="AN13" t="s">
        <v>202</v>
      </c>
      <c r="AO13" t="s">
        <v>203</v>
      </c>
    </row>
    <row r="14" spans="1:41" ht="15.75" outlineLevel="1" x14ac:dyDescent="0.25">
      <c r="A14" s="58">
        <f t="shared" ca="1" si="4"/>
        <v>0</v>
      </c>
      <c r="B14" s="68" t="s">
        <v>204</v>
      </c>
      <c r="C14" s="322"/>
      <c r="D14" s="60">
        <f t="shared" ca="1" si="5"/>
        <v>0</v>
      </c>
      <c r="E14" s="61">
        <f t="shared" ca="1" si="2"/>
        <v>0</v>
      </c>
      <c r="F14" s="62">
        <f t="shared" ca="1" si="6"/>
        <v>0</v>
      </c>
      <c r="G14" s="62">
        <f t="shared" ca="1" si="7"/>
        <v>0</v>
      </c>
      <c r="H14" s="62">
        <f t="shared" ca="1" si="8"/>
        <v>0</v>
      </c>
      <c r="I14" s="62">
        <f t="shared" ca="1" si="9"/>
        <v>0</v>
      </c>
      <c r="J14" s="62">
        <f t="shared" ca="1" si="10"/>
        <v>0</v>
      </c>
      <c r="K14" s="62">
        <f t="shared" ca="1" si="11"/>
        <v>0</v>
      </c>
      <c r="L14" s="62">
        <f t="shared" ca="1" si="12"/>
        <v>0</v>
      </c>
      <c r="M14" s="62">
        <f t="shared" ca="1" si="13"/>
        <v>0</v>
      </c>
      <c r="N14" s="62">
        <f t="shared" ca="1" si="14"/>
        <v>0</v>
      </c>
      <c r="O14" s="62">
        <f t="shared" ca="1" si="15"/>
        <v>0</v>
      </c>
      <c r="P14" s="62">
        <f t="shared" ca="1" si="16"/>
        <v>0</v>
      </c>
      <c r="Q14" s="62">
        <f t="shared" ca="1" si="17"/>
        <v>0</v>
      </c>
      <c r="R14" s="62">
        <f t="shared" ca="1" si="18"/>
        <v>0</v>
      </c>
      <c r="S14" s="62">
        <f t="shared" ca="1" si="19"/>
        <v>0</v>
      </c>
      <c r="T14" s="62">
        <f t="shared" ca="1" si="20"/>
        <v>0</v>
      </c>
      <c r="V14" t="str">
        <f t="shared" si="21"/>
        <v>Name_1</v>
      </c>
      <c r="W14" t="s">
        <v>78</v>
      </c>
      <c r="Y14" s="38" t="s">
        <v>205</v>
      </c>
      <c r="Z14" s="38" t="s">
        <v>206</v>
      </c>
      <c r="AA14" t="s">
        <v>207</v>
      </c>
      <c r="AB14" t="s">
        <v>208</v>
      </c>
      <c r="AC14" t="s">
        <v>209</v>
      </c>
      <c r="AD14" t="s">
        <v>210</v>
      </c>
      <c r="AE14" t="s">
        <v>211</v>
      </c>
      <c r="AF14" t="s">
        <v>212</v>
      </c>
      <c r="AG14" t="s">
        <v>213</v>
      </c>
      <c r="AH14" t="s">
        <v>214</v>
      </c>
      <c r="AI14" t="s">
        <v>215</v>
      </c>
      <c r="AJ14" t="s">
        <v>216</v>
      </c>
      <c r="AK14" t="s">
        <v>217</v>
      </c>
      <c r="AL14" t="s">
        <v>218</v>
      </c>
      <c r="AM14" t="s">
        <v>219</v>
      </c>
      <c r="AN14" t="s">
        <v>220</v>
      </c>
      <c r="AO14" t="s">
        <v>221</v>
      </c>
    </row>
    <row r="15" spans="1:41" ht="15.75" outlineLevel="1" x14ac:dyDescent="0.25">
      <c r="A15" s="58">
        <f t="shared" ca="1" si="4"/>
        <v>0</v>
      </c>
      <c r="B15" s="69" t="s">
        <v>32</v>
      </c>
      <c r="C15" s="70">
        <f ca="1">INDIRECT($V15&amp;"!"&amp;X15)</f>
        <v>0</v>
      </c>
      <c r="D15" s="60">
        <f t="shared" ca="1" si="5"/>
        <v>0</v>
      </c>
      <c r="E15" s="61">
        <f t="shared" ca="1" si="2"/>
        <v>0</v>
      </c>
      <c r="F15" s="62">
        <f t="shared" ca="1" si="6"/>
        <v>0</v>
      </c>
      <c r="G15" s="62">
        <f t="shared" ca="1" si="7"/>
        <v>0</v>
      </c>
      <c r="H15" s="62">
        <f t="shared" ca="1" si="8"/>
        <v>0</v>
      </c>
      <c r="I15" s="62">
        <f t="shared" ca="1" si="9"/>
        <v>0</v>
      </c>
      <c r="J15" s="62">
        <f t="shared" ca="1" si="10"/>
        <v>0</v>
      </c>
      <c r="K15" s="62">
        <f t="shared" ca="1" si="11"/>
        <v>0</v>
      </c>
      <c r="L15" s="62">
        <f t="shared" ca="1" si="12"/>
        <v>0</v>
      </c>
      <c r="M15" s="62">
        <f t="shared" ca="1" si="13"/>
        <v>0</v>
      </c>
      <c r="N15" s="62">
        <f t="shared" ca="1" si="14"/>
        <v>0</v>
      </c>
      <c r="O15" s="62">
        <f t="shared" ca="1" si="15"/>
        <v>0</v>
      </c>
      <c r="P15" s="62">
        <f t="shared" ca="1" si="16"/>
        <v>0</v>
      </c>
      <c r="Q15" s="62">
        <f t="shared" ca="1" si="17"/>
        <v>0</v>
      </c>
      <c r="R15" s="62">
        <f t="shared" ca="1" si="18"/>
        <v>0</v>
      </c>
      <c r="S15" s="62">
        <f t="shared" ca="1" si="19"/>
        <v>0</v>
      </c>
      <c r="T15" s="62">
        <f t="shared" ca="1" si="20"/>
        <v>0</v>
      </c>
      <c r="V15" t="str">
        <f t="shared" si="21"/>
        <v>Name_1</v>
      </c>
      <c r="W15" t="s">
        <v>78</v>
      </c>
      <c r="X15" t="s">
        <v>222</v>
      </c>
      <c r="Y15" s="38" t="s">
        <v>223</v>
      </c>
      <c r="Z15" s="38" t="s">
        <v>224</v>
      </c>
      <c r="AA15" t="s">
        <v>225</v>
      </c>
      <c r="AB15" t="s">
        <v>226</v>
      </c>
      <c r="AC15" t="s">
        <v>227</v>
      </c>
      <c r="AD15" t="s">
        <v>228</v>
      </c>
      <c r="AE15" t="s">
        <v>229</v>
      </c>
      <c r="AF15" t="s">
        <v>230</v>
      </c>
      <c r="AG15" t="s">
        <v>231</v>
      </c>
      <c r="AH15" t="s">
        <v>232</v>
      </c>
      <c r="AI15" t="s">
        <v>233</v>
      </c>
      <c r="AJ15" t="s">
        <v>234</v>
      </c>
      <c r="AK15" t="s">
        <v>235</v>
      </c>
      <c r="AL15" t="s">
        <v>236</v>
      </c>
      <c r="AM15" t="s">
        <v>237</v>
      </c>
      <c r="AN15" t="s">
        <v>238</v>
      </c>
      <c r="AO15" t="s">
        <v>239</v>
      </c>
    </row>
    <row r="16" spans="1:41" s="75" customFormat="1" ht="15.75" outlineLevel="1" x14ac:dyDescent="0.25">
      <c r="A16" s="58">
        <f t="shared" ca="1" si="4"/>
        <v>0</v>
      </c>
      <c r="B16" s="71" t="s">
        <v>56</v>
      </c>
      <c r="C16" s="72">
        <f t="shared" ref="C16:T16" ca="1" si="22">SUM(C7:C15)</f>
        <v>0</v>
      </c>
      <c r="D16" s="73">
        <f t="shared" ca="1" si="22"/>
        <v>0</v>
      </c>
      <c r="E16" s="74">
        <f t="shared" ca="1" si="22"/>
        <v>0</v>
      </c>
      <c r="F16" s="74">
        <f t="shared" ca="1" si="22"/>
        <v>0</v>
      </c>
      <c r="G16" s="74">
        <f t="shared" ca="1" si="22"/>
        <v>0</v>
      </c>
      <c r="H16" s="74">
        <f t="shared" ca="1" si="22"/>
        <v>0</v>
      </c>
      <c r="I16" s="74">
        <f t="shared" ca="1" si="22"/>
        <v>0</v>
      </c>
      <c r="J16" s="74">
        <f t="shared" ca="1" si="22"/>
        <v>0</v>
      </c>
      <c r="K16" s="74">
        <f t="shared" ca="1" si="22"/>
        <v>0</v>
      </c>
      <c r="L16" s="74">
        <f t="shared" ca="1" si="22"/>
        <v>0</v>
      </c>
      <c r="M16" s="74">
        <f t="shared" ca="1" si="22"/>
        <v>0</v>
      </c>
      <c r="N16" s="74">
        <f t="shared" ca="1" si="22"/>
        <v>0</v>
      </c>
      <c r="O16" s="74">
        <f t="shared" ca="1" si="22"/>
        <v>0</v>
      </c>
      <c r="P16" s="74">
        <f t="shared" ca="1" si="22"/>
        <v>0</v>
      </c>
      <c r="Q16" s="74">
        <f t="shared" ca="1" si="22"/>
        <v>0</v>
      </c>
      <c r="R16" s="74">
        <f t="shared" ca="1" si="22"/>
        <v>0</v>
      </c>
      <c r="S16" s="74">
        <f t="shared" ca="1" si="22"/>
        <v>0</v>
      </c>
      <c r="T16" s="74">
        <f t="shared" ca="1" si="22"/>
        <v>0</v>
      </c>
      <c r="Y16" s="76"/>
      <c r="Z16" s="76"/>
    </row>
    <row r="17" spans="1:41" ht="15.75" x14ac:dyDescent="0.25">
      <c r="A17" s="54" t="s">
        <v>240</v>
      </c>
      <c r="B17" s="56"/>
      <c r="C17" s="77"/>
      <c r="D17" s="56"/>
      <c r="E17" s="78"/>
      <c r="F17" s="56"/>
      <c r="G17" s="56"/>
      <c r="H17" s="56"/>
      <c r="I17" s="56"/>
      <c r="J17" s="56"/>
      <c r="K17" s="56"/>
      <c r="L17" s="56"/>
      <c r="M17" s="56"/>
      <c r="N17" s="56"/>
      <c r="O17" s="56"/>
      <c r="P17" s="56"/>
      <c r="Q17" s="56"/>
      <c r="R17" s="56"/>
      <c r="S17" s="56"/>
      <c r="T17" s="56"/>
    </row>
    <row r="18" spans="1:41" ht="15.75" outlineLevel="1" x14ac:dyDescent="0.25">
      <c r="A18" s="58">
        <f ca="1">INDIRECT($V18&amp;"!"&amp;W18)</f>
        <v>0</v>
      </c>
      <c r="B18" s="59" t="s">
        <v>28</v>
      </c>
      <c r="C18" s="322">
        <f ca="1">INDIRECT($V18&amp;"!"&amp;X18)</f>
        <v>0</v>
      </c>
      <c r="D18" s="60">
        <f ca="1">INDIRECT($V18&amp;"!"&amp;Y18)</f>
        <v>0</v>
      </c>
      <c r="E18" s="61">
        <f t="shared" ref="E18:E26" ca="1" si="23">SUM(F18:T18)</f>
        <v>0</v>
      </c>
      <c r="F18" s="62">
        <f ca="1">ROUND(INDIRECT($V18&amp;"!"&amp;AA18)/215*12,2)</f>
        <v>0</v>
      </c>
      <c r="G18" s="62">
        <f t="shared" ref="G18:G26" ca="1" si="24">ROUND(INDIRECT($V18&amp;"!"&amp;AB18)/215*12,2)</f>
        <v>0</v>
      </c>
      <c r="H18" s="62">
        <f t="shared" ref="H18:H26" ca="1" si="25">ROUND(INDIRECT($V18&amp;"!"&amp;AC18)/215*12,2)</f>
        <v>0</v>
      </c>
      <c r="I18" s="62">
        <f t="shared" ref="I18:I26" ca="1" si="26">ROUND(INDIRECT($V18&amp;"!"&amp;AD18)/215*12,2)</f>
        <v>0</v>
      </c>
      <c r="J18" s="62">
        <f t="shared" ref="J18:J26" ca="1" si="27">ROUND(INDIRECT($V18&amp;"!"&amp;AE18)/215*12,2)</f>
        <v>0</v>
      </c>
      <c r="K18" s="62">
        <f t="shared" ref="K18:K26" ca="1" si="28">ROUND(INDIRECT($V18&amp;"!"&amp;AF18)/215*12,2)</f>
        <v>0</v>
      </c>
      <c r="L18" s="62">
        <f t="shared" ref="L18:L26" ca="1" si="29">ROUND(INDIRECT($V18&amp;"!"&amp;AG18)/215*12,2)</f>
        <v>0</v>
      </c>
      <c r="M18" s="62">
        <f t="shared" ref="M18:M26" ca="1" si="30">ROUND(INDIRECT($V18&amp;"!"&amp;AH18)/215*12,2)</f>
        <v>0</v>
      </c>
      <c r="N18" s="62">
        <f t="shared" ref="N18:N26" ca="1" si="31">ROUND(INDIRECT($V18&amp;"!"&amp;AI18)/215*12,2)</f>
        <v>0</v>
      </c>
      <c r="O18" s="62">
        <f t="shared" ref="O18:O26" ca="1" si="32">ROUND(INDIRECT($V18&amp;"!"&amp;AJ18)/215*12,2)</f>
        <v>0</v>
      </c>
      <c r="P18" s="62">
        <f t="shared" ref="P18:P26" ca="1" si="33">ROUND(INDIRECT($V18&amp;"!"&amp;AK18)/215*12,2)</f>
        <v>0</v>
      </c>
      <c r="Q18" s="62">
        <f t="shared" ref="Q18:Q26" ca="1" si="34">ROUND(INDIRECT($V18&amp;"!"&amp;AL18)/215*12,2)</f>
        <v>0</v>
      </c>
      <c r="R18" s="62">
        <f t="shared" ref="R18:R26" ca="1" si="35">ROUND(INDIRECT($V18&amp;"!"&amp;AM18)/215*12,2)</f>
        <v>0</v>
      </c>
      <c r="S18" s="62">
        <f t="shared" ref="S18:S26" ca="1" si="36">ROUND(INDIRECT($V18&amp;"!"&amp;AN18)/215*12,2)</f>
        <v>0</v>
      </c>
      <c r="T18" s="62">
        <f t="shared" ref="T18:T26" ca="1" si="37">ROUND(INDIRECT($V18&amp;"!"&amp;AO18)/215*12,2)</f>
        <v>0</v>
      </c>
      <c r="V18" t="str">
        <f>A17</f>
        <v>Name_2</v>
      </c>
      <c r="W18" t="s">
        <v>78</v>
      </c>
      <c r="X18" t="s">
        <v>79</v>
      </c>
      <c r="Y18" s="38" t="s">
        <v>80</v>
      </c>
      <c r="Z18" s="38" t="s">
        <v>81</v>
      </c>
      <c r="AA18" t="s">
        <v>32</v>
      </c>
      <c r="AB18" t="s">
        <v>82</v>
      </c>
      <c r="AC18" t="s">
        <v>83</v>
      </c>
      <c r="AD18" t="s">
        <v>84</v>
      </c>
      <c r="AE18" t="s">
        <v>85</v>
      </c>
      <c r="AF18" t="s">
        <v>86</v>
      </c>
      <c r="AG18" t="s">
        <v>87</v>
      </c>
      <c r="AH18" t="s">
        <v>88</v>
      </c>
      <c r="AI18" t="s">
        <v>89</v>
      </c>
      <c r="AJ18" t="s">
        <v>90</v>
      </c>
      <c r="AK18" t="s">
        <v>91</v>
      </c>
      <c r="AL18" t="s">
        <v>92</v>
      </c>
      <c r="AM18" t="s">
        <v>93</v>
      </c>
      <c r="AN18" t="s">
        <v>94</v>
      </c>
      <c r="AO18" t="s">
        <v>95</v>
      </c>
    </row>
    <row r="19" spans="1:41" ht="15.75" outlineLevel="1" x14ac:dyDescent="0.25">
      <c r="A19" s="58">
        <f t="shared" ref="A19:A27" ca="1" si="38">INDIRECT($V18&amp;"!"&amp;W18)</f>
        <v>0</v>
      </c>
      <c r="B19" s="63" t="s">
        <v>96</v>
      </c>
      <c r="C19" s="322"/>
      <c r="D19" s="60">
        <f t="shared" ref="D19:D26" ca="1" si="39">INDIRECT($V19&amp;"!"&amp;Y19)</f>
        <v>0</v>
      </c>
      <c r="E19" s="61">
        <f t="shared" ca="1" si="23"/>
        <v>0</v>
      </c>
      <c r="F19" s="62">
        <f t="shared" ref="F19:F26" ca="1" si="40">ROUND(INDIRECT($V19&amp;"!"&amp;AA19)/215*12,2)</f>
        <v>0</v>
      </c>
      <c r="G19" s="62">
        <f t="shared" ca="1" si="24"/>
        <v>0</v>
      </c>
      <c r="H19" s="62">
        <f t="shared" ca="1" si="25"/>
        <v>0</v>
      </c>
      <c r="I19" s="62">
        <f t="shared" ca="1" si="26"/>
        <v>0</v>
      </c>
      <c r="J19" s="62">
        <f t="shared" ca="1" si="27"/>
        <v>0</v>
      </c>
      <c r="K19" s="62">
        <f t="shared" ca="1" si="28"/>
        <v>0</v>
      </c>
      <c r="L19" s="62">
        <f t="shared" ca="1" si="29"/>
        <v>0</v>
      </c>
      <c r="M19" s="62">
        <f t="shared" ca="1" si="30"/>
        <v>0</v>
      </c>
      <c r="N19" s="62">
        <f t="shared" ca="1" si="31"/>
        <v>0</v>
      </c>
      <c r="O19" s="62">
        <f t="shared" ca="1" si="32"/>
        <v>0</v>
      </c>
      <c r="P19" s="62">
        <f t="shared" ca="1" si="33"/>
        <v>0</v>
      </c>
      <c r="Q19" s="62">
        <f t="shared" ca="1" si="34"/>
        <v>0</v>
      </c>
      <c r="R19" s="62">
        <f t="shared" ca="1" si="35"/>
        <v>0</v>
      </c>
      <c r="S19" s="62">
        <f t="shared" ca="1" si="36"/>
        <v>0</v>
      </c>
      <c r="T19" s="62">
        <f t="shared" ca="1" si="37"/>
        <v>0</v>
      </c>
      <c r="V19" t="str">
        <f t="shared" ref="V19:V26" si="41">V18</f>
        <v>Name_2</v>
      </c>
      <c r="W19" t="s">
        <v>78</v>
      </c>
      <c r="Y19" s="38" t="s">
        <v>97</v>
      </c>
      <c r="Z19" s="38" t="s">
        <v>98</v>
      </c>
      <c r="AA19" t="s">
        <v>99</v>
      </c>
      <c r="AB19" t="s">
        <v>100</v>
      </c>
      <c r="AC19" t="s">
        <v>101</v>
      </c>
      <c r="AD19" t="s">
        <v>102</v>
      </c>
      <c r="AE19" t="s">
        <v>103</v>
      </c>
      <c r="AF19" t="s">
        <v>104</v>
      </c>
      <c r="AG19" t="s">
        <v>105</v>
      </c>
      <c r="AH19" t="s">
        <v>106</v>
      </c>
      <c r="AI19" t="s">
        <v>107</v>
      </c>
      <c r="AJ19" t="s">
        <v>108</v>
      </c>
      <c r="AK19" t="s">
        <v>109</v>
      </c>
      <c r="AL19" t="s">
        <v>110</v>
      </c>
      <c r="AM19" t="s">
        <v>111</v>
      </c>
      <c r="AN19" t="s">
        <v>112</v>
      </c>
      <c r="AO19" t="s">
        <v>113</v>
      </c>
    </row>
    <row r="20" spans="1:41" ht="15.75" outlineLevel="1" x14ac:dyDescent="0.25">
      <c r="A20" s="58">
        <f t="shared" ca="1" si="38"/>
        <v>0</v>
      </c>
      <c r="B20" s="64" t="s">
        <v>29</v>
      </c>
      <c r="C20" s="322">
        <f ca="1">INDIRECT($V20&amp;"!"&amp;X20)</f>
        <v>0</v>
      </c>
      <c r="D20" s="60">
        <f t="shared" ca="1" si="39"/>
        <v>0</v>
      </c>
      <c r="E20" s="61">
        <f t="shared" ca="1" si="23"/>
        <v>0</v>
      </c>
      <c r="F20" s="62">
        <f t="shared" ca="1" si="40"/>
        <v>0</v>
      </c>
      <c r="G20" s="62">
        <f t="shared" ca="1" si="24"/>
        <v>0</v>
      </c>
      <c r="H20" s="62">
        <f t="shared" ca="1" si="25"/>
        <v>0</v>
      </c>
      <c r="I20" s="62">
        <f t="shared" ca="1" si="26"/>
        <v>0</v>
      </c>
      <c r="J20" s="62">
        <f t="shared" ca="1" si="27"/>
        <v>0</v>
      </c>
      <c r="K20" s="62">
        <f t="shared" ca="1" si="28"/>
        <v>0</v>
      </c>
      <c r="L20" s="62">
        <f t="shared" ca="1" si="29"/>
        <v>0</v>
      </c>
      <c r="M20" s="62">
        <f t="shared" ca="1" si="30"/>
        <v>0</v>
      </c>
      <c r="N20" s="62">
        <f t="shared" ca="1" si="31"/>
        <v>0</v>
      </c>
      <c r="O20" s="62">
        <f t="shared" ca="1" si="32"/>
        <v>0</v>
      </c>
      <c r="P20" s="62">
        <f t="shared" ca="1" si="33"/>
        <v>0</v>
      </c>
      <c r="Q20" s="62">
        <f t="shared" ca="1" si="34"/>
        <v>0</v>
      </c>
      <c r="R20" s="62">
        <f t="shared" ca="1" si="35"/>
        <v>0</v>
      </c>
      <c r="S20" s="62">
        <f t="shared" ca="1" si="36"/>
        <v>0</v>
      </c>
      <c r="T20" s="62">
        <f t="shared" ca="1" si="37"/>
        <v>0</v>
      </c>
      <c r="V20" t="str">
        <f t="shared" si="41"/>
        <v>Name_2</v>
      </c>
      <c r="W20" t="s">
        <v>78</v>
      </c>
      <c r="X20" t="s">
        <v>114</v>
      </c>
      <c r="Y20" s="38" t="s">
        <v>115</v>
      </c>
      <c r="Z20" s="38" t="s">
        <v>116</v>
      </c>
      <c r="AA20" t="s">
        <v>117</v>
      </c>
      <c r="AB20" t="s">
        <v>118</v>
      </c>
      <c r="AC20" t="s">
        <v>119</v>
      </c>
      <c r="AD20" t="s">
        <v>120</v>
      </c>
      <c r="AE20" t="s">
        <v>121</v>
      </c>
      <c r="AF20" t="s">
        <v>122</v>
      </c>
      <c r="AG20" t="s">
        <v>123</v>
      </c>
      <c r="AH20" t="s">
        <v>124</v>
      </c>
      <c r="AI20" t="s">
        <v>125</v>
      </c>
      <c r="AJ20" t="s">
        <v>126</v>
      </c>
      <c r="AK20" t="s">
        <v>127</v>
      </c>
      <c r="AL20" t="s">
        <v>128</v>
      </c>
      <c r="AM20" t="s">
        <v>129</v>
      </c>
      <c r="AN20" t="s">
        <v>130</v>
      </c>
      <c r="AO20" t="s">
        <v>131</v>
      </c>
    </row>
    <row r="21" spans="1:41" ht="15.75" outlineLevel="1" x14ac:dyDescent="0.25">
      <c r="A21" s="58">
        <f t="shared" ca="1" si="38"/>
        <v>0</v>
      </c>
      <c r="B21" s="65" t="s">
        <v>132</v>
      </c>
      <c r="C21" s="322"/>
      <c r="D21" s="60">
        <f t="shared" ca="1" si="39"/>
        <v>0</v>
      </c>
      <c r="E21" s="61">
        <f t="shared" ca="1" si="23"/>
        <v>0</v>
      </c>
      <c r="F21" s="62">
        <f t="shared" ca="1" si="40"/>
        <v>0</v>
      </c>
      <c r="G21" s="62">
        <f t="shared" ca="1" si="24"/>
        <v>0</v>
      </c>
      <c r="H21" s="62">
        <f t="shared" ca="1" si="25"/>
        <v>0</v>
      </c>
      <c r="I21" s="62">
        <f t="shared" ca="1" si="26"/>
        <v>0</v>
      </c>
      <c r="J21" s="62">
        <f t="shared" ca="1" si="27"/>
        <v>0</v>
      </c>
      <c r="K21" s="62">
        <f t="shared" ca="1" si="28"/>
        <v>0</v>
      </c>
      <c r="L21" s="62">
        <f t="shared" ca="1" si="29"/>
        <v>0</v>
      </c>
      <c r="M21" s="62">
        <f t="shared" ca="1" si="30"/>
        <v>0</v>
      </c>
      <c r="N21" s="62">
        <f t="shared" ca="1" si="31"/>
        <v>0</v>
      </c>
      <c r="O21" s="62">
        <f t="shared" ca="1" si="32"/>
        <v>0</v>
      </c>
      <c r="P21" s="62">
        <f t="shared" ca="1" si="33"/>
        <v>0</v>
      </c>
      <c r="Q21" s="62">
        <f t="shared" ca="1" si="34"/>
        <v>0</v>
      </c>
      <c r="R21" s="62">
        <f t="shared" ca="1" si="35"/>
        <v>0</v>
      </c>
      <c r="S21" s="62">
        <f t="shared" ca="1" si="36"/>
        <v>0</v>
      </c>
      <c r="T21" s="62">
        <f t="shared" ca="1" si="37"/>
        <v>0</v>
      </c>
      <c r="V21" t="str">
        <f t="shared" si="41"/>
        <v>Name_2</v>
      </c>
      <c r="W21" t="s">
        <v>78</v>
      </c>
      <c r="Y21" s="38" t="s">
        <v>133</v>
      </c>
      <c r="Z21" s="38" t="s">
        <v>134</v>
      </c>
      <c r="AA21" t="s">
        <v>135</v>
      </c>
      <c r="AB21" t="s">
        <v>136</v>
      </c>
      <c r="AC21" t="s">
        <v>137</v>
      </c>
      <c r="AD21" t="s">
        <v>138</v>
      </c>
      <c r="AE21" t="s">
        <v>139</v>
      </c>
      <c r="AF21" t="s">
        <v>140</v>
      </c>
      <c r="AG21" t="s">
        <v>141</v>
      </c>
      <c r="AH21" t="s">
        <v>142</v>
      </c>
      <c r="AI21" t="s">
        <v>143</v>
      </c>
      <c r="AJ21" t="s">
        <v>144</v>
      </c>
      <c r="AK21" t="s">
        <v>145</v>
      </c>
      <c r="AL21" t="s">
        <v>146</v>
      </c>
      <c r="AM21" t="s">
        <v>147</v>
      </c>
      <c r="AN21" t="s">
        <v>148</v>
      </c>
      <c r="AO21" t="s">
        <v>149</v>
      </c>
    </row>
    <row r="22" spans="1:41" ht="15.75" outlineLevel="1" x14ac:dyDescent="0.25">
      <c r="A22" s="58">
        <f t="shared" ca="1" si="38"/>
        <v>0</v>
      </c>
      <c r="B22" s="66" t="s">
        <v>30</v>
      </c>
      <c r="C22" s="322">
        <f ca="1">INDIRECT($V22&amp;"!"&amp;X22)</f>
        <v>0</v>
      </c>
      <c r="D22" s="60">
        <f t="shared" ca="1" si="39"/>
        <v>0</v>
      </c>
      <c r="E22" s="61">
        <f t="shared" ca="1" si="23"/>
        <v>0</v>
      </c>
      <c r="F22" s="62">
        <f t="shared" ca="1" si="40"/>
        <v>0</v>
      </c>
      <c r="G22" s="62">
        <f t="shared" ca="1" si="24"/>
        <v>0</v>
      </c>
      <c r="H22" s="62">
        <f t="shared" ca="1" si="25"/>
        <v>0</v>
      </c>
      <c r="I22" s="62">
        <f t="shared" ca="1" si="26"/>
        <v>0</v>
      </c>
      <c r="J22" s="62">
        <f t="shared" ca="1" si="27"/>
        <v>0</v>
      </c>
      <c r="K22" s="62">
        <f t="shared" ca="1" si="28"/>
        <v>0</v>
      </c>
      <c r="L22" s="62">
        <f t="shared" ca="1" si="29"/>
        <v>0</v>
      </c>
      <c r="M22" s="62">
        <f t="shared" ca="1" si="30"/>
        <v>0</v>
      </c>
      <c r="N22" s="62">
        <f t="shared" ca="1" si="31"/>
        <v>0</v>
      </c>
      <c r="O22" s="62">
        <f t="shared" ca="1" si="32"/>
        <v>0</v>
      </c>
      <c r="P22" s="62">
        <f t="shared" ca="1" si="33"/>
        <v>0</v>
      </c>
      <c r="Q22" s="62">
        <f t="shared" ca="1" si="34"/>
        <v>0</v>
      </c>
      <c r="R22" s="62">
        <f t="shared" ca="1" si="35"/>
        <v>0</v>
      </c>
      <c r="S22" s="62">
        <f t="shared" ca="1" si="36"/>
        <v>0</v>
      </c>
      <c r="T22" s="62">
        <f t="shared" ca="1" si="37"/>
        <v>0</v>
      </c>
      <c r="V22" t="str">
        <f t="shared" si="41"/>
        <v>Name_2</v>
      </c>
      <c r="W22" t="s">
        <v>78</v>
      </c>
      <c r="X22" t="s">
        <v>150</v>
      </c>
      <c r="Y22" s="38" t="s">
        <v>151</v>
      </c>
      <c r="Z22" s="38" t="s">
        <v>152</v>
      </c>
      <c r="AA22" t="s">
        <v>153</v>
      </c>
      <c r="AB22" t="s">
        <v>154</v>
      </c>
      <c r="AC22" t="s">
        <v>155</v>
      </c>
      <c r="AD22" t="s">
        <v>156</v>
      </c>
      <c r="AE22" t="s">
        <v>157</v>
      </c>
      <c r="AF22" t="s">
        <v>158</v>
      </c>
      <c r="AG22" t="s">
        <v>159</v>
      </c>
      <c r="AH22" t="s">
        <v>160</v>
      </c>
      <c r="AI22" t="s">
        <v>161</v>
      </c>
      <c r="AJ22" t="s">
        <v>162</v>
      </c>
      <c r="AK22" t="s">
        <v>163</v>
      </c>
      <c r="AL22" t="s">
        <v>164</v>
      </c>
      <c r="AM22" t="s">
        <v>165</v>
      </c>
      <c r="AN22" t="s">
        <v>166</v>
      </c>
      <c r="AO22" t="s">
        <v>167</v>
      </c>
    </row>
    <row r="23" spans="1:41" ht="15.75" outlineLevel="1" x14ac:dyDescent="0.25">
      <c r="A23" s="58">
        <f t="shared" ca="1" si="38"/>
        <v>0</v>
      </c>
      <c r="B23" s="67" t="s">
        <v>168</v>
      </c>
      <c r="C23" s="322"/>
      <c r="D23" s="60">
        <f t="shared" ca="1" si="39"/>
        <v>0</v>
      </c>
      <c r="E23" s="61">
        <f t="shared" ca="1" si="23"/>
        <v>0</v>
      </c>
      <c r="F23" s="62">
        <f t="shared" ca="1" si="40"/>
        <v>0</v>
      </c>
      <c r="G23" s="62">
        <f t="shared" ca="1" si="24"/>
        <v>0</v>
      </c>
      <c r="H23" s="62">
        <f t="shared" ca="1" si="25"/>
        <v>0</v>
      </c>
      <c r="I23" s="62">
        <f t="shared" ca="1" si="26"/>
        <v>0</v>
      </c>
      <c r="J23" s="62">
        <f t="shared" ca="1" si="27"/>
        <v>0</v>
      </c>
      <c r="K23" s="62">
        <f t="shared" ca="1" si="28"/>
        <v>0</v>
      </c>
      <c r="L23" s="62">
        <f t="shared" ca="1" si="29"/>
        <v>0</v>
      </c>
      <c r="M23" s="62">
        <f t="shared" ca="1" si="30"/>
        <v>0</v>
      </c>
      <c r="N23" s="62">
        <f t="shared" ca="1" si="31"/>
        <v>0</v>
      </c>
      <c r="O23" s="62">
        <f t="shared" ca="1" si="32"/>
        <v>0</v>
      </c>
      <c r="P23" s="62">
        <f t="shared" ca="1" si="33"/>
        <v>0</v>
      </c>
      <c r="Q23" s="62">
        <f t="shared" ca="1" si="34"/>
        <v>0</v>
      </c>
      <c r="R23" s="62">
        <f t="shared" ca="1" si="35"/>
        <v>0</v>
      </c>
      <c r="S23" s="62">
        <f t="shared" ca="1" si="36"/>
        <v>0</v>
      </c>
      <c r="T23" s="62">
        <f t="shared" ca="1" si="37"/>
        <v>0</v>
      </c>
      <c r="V23" t="str">
        <f t="shared" si="41"/>
        <v>Name_2</v>
      </c>
      <c r="W23" t="s">
        <v>78</v>
      </c>
      <c r="Y23" s="38" t="s">
        <v>169</v>
      </c>
      <c r="Z23" s="38" t="s">
        <v>170</v>
      </c>
      <c r="AA23" t="s">
        <v>171</v>
      </c>
      <c r="AB23" t="s">
        <v>172</v>
      </c>
      <c r="AC23" t="s">
        <v>173</v>
      </c>
      <c r="AD23" t="s">
        <v>174</v>
      </c>
      <c r="AE23" t="s">
        <v>175</v>
      </c>
      <c r="AF23" t="s">
        <v>176</v>
      </c>
      <c r="AG23" t="s">
        <v>177</v>
      </c>
      <c r="AH23" t="s">
        <v>178</v>
      </c>
      <c r="AI23" t="s">
        <v>179</v>
      </c>
      <c r="AJ23" t="s">
        <v>180</v>
      </c>
      <c r="AK23" t="s">
        <v>181</v>
      </c>
      <c r="AL23" t="s">
        <v>182</v>
      </c>
      <c r="AM23" t="s">
        <v>183</v>
      </c>
      <c r="AN23" t="s">
        <v>184</v>
      </c>
      <c r="AO23" t="s">
        <v>185</v>
      </c>
    </row>
    <row r="24" spans="1:41" ht="15.75" outlineLevel="1" x14ac:dyDescent="0.25">
      <c r="A24" s="58">
        <f t="shared" ca="1" si="38"/>
        <v>0</v>
      </c>
      <c r="B24" s="68" t="s">
        <v>31</v>
      </c>
      <c r="C24" s="322">
        <f ca="1">INDIRECT($V24&amp;"!"&amp;X24)</f>
        <v>0</v>
      </c>
      <c r="D24" s="60">
        <f t="shared" ca="1" si="39"/>
        <v>0</v>
      </c>
      <c r="E24" s="61">
        <f t="shared" ca="1" si="23"/>
        <v>0</v>
      </c>
      <c r="F24" s="62">
        <f t="shared" ca="1" si="40"/>
        <v>0</v>
      </c>
      <c r="G24" s="62">
        <f t="shared" ca="1" si="24"/>
        <v>0</v>
      </c>
      <c r="H24" s="62">
        <f t="shared" ca="1" si="25"/>
        <v>0</v>
      </c>
      <c r="I24" s="62">
        <f t="shared" ca="1" si="26"/>
        <v>0</v>
      </c>
      <c r="J24" s="62">
        <f t="shared" ca="1" si="27"/>
        <v>0</v>
      </c>
      <c r="K24" s="62">
        <f t="shared" ca="1" si="28"/>
        <v>0</v>
      </c>
      <c r="L24" s="62">
        <f t="shared" ca="1" si="29"/>
        <v>0</v>
      </c>
      <c r="M24" s="62">
        <f t="shared" ca="1" si="30"/>
        <v>0</v>
      </c>
      <c r="N24" s="62">
        <f t="shared" ca="1" si="31"/>
        <v>0</v>
      </c>
      <c r="O24" s="62">
        <f t="shared" ca="1" si="32"/>
        <v>0</v>
      </c>
      <c r="P24" s="62">
        <f t="shared" ca="1" si="33"/>
        <v>0</v>
      </c>
      <c r="Q24" s="62">
        <f t="shared" ca="1" si="34"/>
        <v>0</v>
      </c>
      <c r="R24" s="62">
        <f t="shared" ca="1" si="35"/>
        <v>0</v>
      </c>
      <c r="S24" s="62">
        <f t="shared" ca="1" si="36"/>
        <v>0</v>
      </c>
      <c r="T24" s="62">
        <f t="shared" ca="1" si="37"/>
        <v>0</v>
      </c>
      <c r="V24" t="str">
        <f t="shared" si="41"/>
        <v>Name_2</v>
      </c>
      <c r="W24" t="s">
        <v>78</v>
      </c>
      <c r="X24" t="s">
        <v>186</v>
      </c>
      <c r="Y24" s="38" t="s">
        <v>187</v>
      </c>
      <c r="Z24" s="38" t="s">
        <v>188</v>
      </c>
      <c r="AA24" t="s">
        <v>189</v>
      </c>
      <c r="AB24" t="s">
        <v>190</v>
      </c>
      <c r="AC24" t="s">
        <v>191</v>
      </c>
      <c r="AD24" t="s">
        <v>192</v>
      </c>
      <c r="AE24" t="s">
        <v>193</v>
      </c>
      <c r="AF24" t="s">
        <v>194</v>
      </c>
      <c r="AG24" t="s">
        <v>195</v>
      </c>
      <c r="AH24" t="s">
        <v>196</v>
      </c>
      <c r="AI24" t="s">
        <v>197</v>
      </c>
      <c r="AJ24" t="s">
        <v>198</v>
      </c>
      <c r="AK24" t="s">
        <v>199</v>
      </c>
      <c r="AL24" t="s">
        <v>200</v>
      </c>
      <c r="AM24" t="s">
        <v>201</v>
      </c>
      <c r="AN24" t="s">
        <v>202</v>
      </c>
      <c r="AO24" t="s">
        <v>203</v>
      </c>
    </row>
    <row r="25" spans="1:41" ht="15.75" outlineLevel="1" x14ac:dyDescent="0.25">
      <c r="A25" s="58">
        <f t="shared" ca="1" si="38"/>
        <v>0</v>
      </c>
      <c r="B25" s="68" t="s">
        <v>204</v>
      </c>
      <c r="C25" s="322"/>
      <c r="D25" s="60">
        <f t="shared" ca="1" si="39"/>
        <v>0</v>
      </c>
      <c r="E25" s="61">
        <f t="shared" ca="1" si="23"/>
        <v>0</v>
      </c>
      <c r="F25" s="62">
        <f t="shared" ca="1" si="40"/>
        <v>0</v>
      </c>
      <c r="G25" s="62">
        <f t="shared" ca="1" si="24"/>
        <v>0</v>
      </c>
      <c r="H25" s="62">
        <f t="shared" ca="1" si="25"/>
        <v>0</v>
      </c>
      <c r="I25" s="62">
        <f t="shared" ca="1" si="26"/>
        <v>0</v>
      </c>
      <c r="J25" s="62">
        <f t="shared" ca="1" si="27"/>
        <v>0</v>
      </c>
      <c r="K25" s="62">
        <f t="shared" ca="1" si="28"/>
        <v>0</v>
      </c>
      <c r="L25" s="62">
        <f t="shared" ca="1" si="29"/>
        <v>0</v>
      </c>
      <c r="M25" s="62">
        <f t="shared" ca="1" si="30"/>
        <v>0</v>
      </c>
      <c r="N25" s="62">
        <f t="shared" ca="1" si="31"/>
        <v>0</v>
      </c>
      <c r="O25" s="62">
        <f t="shared" ca="1" si="32"/>
        <v>0</v>
      </c>
      <c r="P25" s="62">
        <f t="shared" ca="1" si="33"/>
        <v>0</v>
      </c>
      <c r="Q25" s="62">
        <f t="shared" ca="1" si="34"/>
        <v>0</v>
      </c>
      <c r="R25" s="62">
        <f t="shared" ca="1" si="35"/>
        <v>0</v>
      </c>
      <c r="S25" s="62">
        <f t="shared" ca="1" si="36"/>
        <v>0</v>
      </c>
      <c r="T25" s="62">
        <f t="shared" ca="1" si="37"/>
        <v>0</v>
      </c>
      <c r="V25" t="str">
        <f t="shared" si="41"/>
        <v>Name_2</v>
      </c>
      <c r="W25" t="s">
        <v>78</v>
      </c>
      <c r="Y25" s="38" t="s">
        <v>205</v>
      </c>
      <c r="Z25" s="38" t="s">
        <v>206</v>
      </c>
      <c r="AA25" t="s">
        <v>207</v>
      </c>
      <c r="AB25" t="s">
        <v>208</v>
      </c>
      <c r="AC25" t="s">
        <v>209</v>
      </c>
      <c r="AD25" t="s">
        <v>210</v>
      </c>
      <c r="AE25" t="s">
        <v>211</v>
      </c>
      <c r="AF25" t="s">
        <v>212</v>
      </c>
      <c r="AG25" t="s">
        <v>213</v>
      </c>
      <c r="AH25" t="s">
        <v>214</v>
      </c>
      <c r="AI25" t="s">
        <v>215</v>
      </c>
      <c r="AJ25" t="s">
        <v>216</v>
      </c>
      <c r="AK25" t="s">
        <v>217</v>
      </c>
      <c r="AL25" t="s">
        <v>218</v>
      </c>
      <c r="AM25" t="s">
        <v>219</v>
      </c>
      <c r="AN25" t="s">
        <v>220</v>
      </c>
      <c r="AO25" t="s">
        <v>221</v>
      </c>
    </row>
    <row r="26" spans="1:41" ht="15.75" outlineLevel="1" x14ac:dyDescent="0.25">
      <c r="A26" s="58">
        <f t="shared" ca="1" si="38"/>
        <v>0</v>
      </c>
      <c r="B26" s="69" t="s">
        <v>32</v>
      </c>
      <c r="C26" s="70">
        <f ca="1">INDIRECT($V26&amp;"!"&amp;X26)</f>
        <v>0</v>
      </c>
      <c r="D26" s="60">
        <f t="shared" ca="1" si="39"/>
        <v>0</v>
      </c>
      <c r="E26" s="61">
        <f t="shared" ca="1" si="23"/>
        <v>0</v>
      </c>
      <c r="F26" s="62">
        <f t="shared" ca="1" si="40"/>
        <v>0</v>
      </c>
      <c r="G26" s="62">
        <f t="shared" ca="1" si="24"/>
        <v>0</v>
      </c>
      <c r="H26" s="62">
        <f t="shared" ca="1" si="25"/>
        <v>0</v>
      </c>
      <c r="I26" s="62">
        <f t="shared" ca="1" si="26"/>
        <v>0</v>
      </c>
      <c r="J26" s="62">
        <f t="shared" ca="1" si="27"/>
        <v>0</v>
      </c>
      <c r="K26" s="62">
        <f t="shared" ca="1" si="28"/>
        <v>0</v>
      </c>
      <c r="L26" s="62">
        <f t="shared" ca="1" si="29"/>
        <v>0</v>
      </c>
      <c r="M26" s="62">
        <f t="shared" ca="1" si="30"/>
        <v>0</v>
      </c>
      <c r="N26" s="62">
        <f t="shared" ca="1" si="31"/>
        <v>0</v>
      </c>
      <c r="O26" s="62">
        <f t="shared" ca="1" si="32"/>
        <v>0</v>
      </c>
      <c r="P26" s="62">
        <f t="shared" ca="1" si="33"/>
        <v>0</v>
      </c>
      <c r="Q26" s="62">
        <f t="shared" ca="1" si="34"/>
        <v>0</v>
      </c>
      <c r="R26" s="62">
        <f t="shared" ca="1" si="35"/>
        <v>0</v>
      </c>
      <c r="S26" s="62">
        <f t="shared" ca="1" si="36"/>
        <v>0</v>
      </c>
      <c r="T26" s="62">
        <f t="shared" ca="1" si="37"/>
        <v>0</v>
      </c>
      <c r="V26" t="str">
        <f t="shared" si="41"/>
        <v>Name_2</v>
      </c>
      <c r="W26" t="s">
        <v>78</v>
      </c>
      <c r="X26" t="s">
        <v>222</v>
      </c>
      <c r="Y26" s="38" t="s">
        <v>223</v>
      </c>
      <c r="Z26" s="38" t="s">
        <v>224</v>
      </c>
      <c r="AA26" t="s">
        <v>225</v>
      </c>
      <c r="AB26" t="s">
        <v>226</v>
      </c>
      <c r="AC26" t="s">
        <v>227</v>
      </c>
      <c r="AD26" t="s">
        <v>228</v>
      </c>
      <c r="AE26" t="s">
        <v>229</v>
      </c>
      <c r="AF26" t="s">
        <v>230</v>
      </c>
      <c r="AG26" t="s">
        <v>231</v>
      </c>
      <c r="AH26" t="s">
        <v>232</v>
      </c>
      <c r="AI26" t="s">
        <v>233</v>
      </c>
      <c r="AJ26" t="s">
        <v>234</v>
      </c>
      <c r="AK26" t="s">
        <v>235</v>
      </c>
      <c r="AL26" t="s">
        <v>236</v>
      </c>
      <c r="AM26" t="s">
        <v>237</v>
      </c>
      <c r="AN26" t="s">
        <v>238</v>
      </c>
      <c r="AO26" t="s">
        <v>239</v>
      </c>
    </row>
    <row r="27" spans="1:41" s="75" customFormat="1" ht="15.75" outlineLevel="1" x14ac:dyDescent="0.25">
      <c r="A27" s="58">
        <f t="shared" ca="1" si="38"/>
        <v>0</v>
      </c>
      <c r="B27" s="71" t="s">
        <v>56</v>
      </c>
      <c r="C27" s="72">
        <f t="shared" ref="C27:T27" ca="1" si="42">SUM(C18:C26)</f>
        <v>0</v>
      </c>
      <c r="D27" s="73">
        <f t="shared" ca="1" si="42"/>
        <v>0</v>
      </c>
      <c r="E27" s="74">
        <f t="shared" ca="1" si="42"/>
        <v>0</v>
      </c>
      <c r="F27" s="74">
        <f t="shared" ca="1" si="42"/>
        <v>0</v>
      </c>
      <c r="G27" s="74">
        <f t="shared" ca="1" si="42"/>
        <v>0</v>
      </c>
      <c r="H27" s="74">
        <f t="shared" ca="1" si="42"/>
        <v>0</v>
      </c>
      <c r="I27" s="74">
        <f t="shared" ca="1" si="42"/>
        <v>0</v>
      </c>
      <c r="J27" s="74">
        <f t="shared" ca="1" si="42"/>
        <v>0</v>
      </c>
      <c r="K27" s="74">
        <f t="shared" ca="1" si="42"/>
        <v>0</v>
      </c>
      <c r="L27" s="74">
        <f t="shared" ca="1" si="42"/>
        <v>0</v>
      </c>
      <c r="M27" s="74">
        <f t="shared" ca="1" si="42"/>
        <v>0</v>
      </c>
      <c r="N27" s="74">
        <f t="shared" ca="1" si="42"/>
        <v>0</v>
      </c>
      <c r="O27" s="74">
        <f t="shared" ca="1" si="42"/>
        <v>0</v>
      </c>
      <c r="P27" s="74">
        <f t="shared" ca="1" si="42"/>
        <v>0</v>
      </c>
      <c r="Q27" s="74">
        <f t="shared" ca="1" si="42"/>
        <v>0</v>
      </c>
      <c r="R27" s="74">
        <f t="shared" ca="1" si="42"/>
        <v>0</v>
      </c>
      <c r="S27" s="74">
        <f t="shared" ca="1" si="42"/>
        <v>0</v>
      </c>
      <c r="T27" s="74">
        <f t="shared" ca="1" si="42"/>
        <v>0</v>
      </c>
      <c r="Y27" s="76"/>
      <c r="Z27" s="76"/>
    </row>
    <row r="28" spans="1:41" ht="15.75" x14ac:dyDescent="0.25">
      <c r="A28" s="54" t="s">
        <v>241</v>
      </c>
      <c r="B28" s="56"/>
      <c r="C28" s="77"/>
      <c r="D28" s="56"/>
      <c r="E28" s="78"/>
      <c r="F28" s="56"/>
      <c r="G28" s="56"/>
      <c r="H28" s="56"/>
      <c r="I28" s="56"/>
      <c r="J28" s="56"/>
      <c r="K28" s="56"/>
      <c r="L28" s="56"/>
      <c r="M28" s="56"/>
      <c r="N28" s="56"/>
      <c r="O28" s="56"/>
      <c r="P28" s="56"/>
      <c r="Q28" s="56"/>
      <c r="R28" s="56"/>
      <c r="S28" s="56"/>
      <c r="T28" s="56"/>
    </row>
    <row r="29" spans="1:41" ht="15.75" outlineLevel="1" x14ac:dyDescent="0.25">
      <c r="A29" s="58">
        <f ca="1">INDIRECT($V29&amp;"!"&amp;W29)</f>
        <v>0</v>
      </c>
      <c r="B29" s="59" t="s">
        <v>28</v>
      </c>
      <c r="C29" s="322">
        <f ca="1">INDIRECT($V29&amp;"!"&amp;X29)</f>
        <v>0</v>
      </c>
      <c r="D29" s="60">
        <f ca="1">INDIRECT($V29&amp;"!"&amp;Y29)</f>
        <v>0</v>
      </c>
      <c r="E29" s="61">
        <f t="shared" ref="E29:E37" ca="1" si="43">SUM(F29:T29)</f>
        <v>0</v>
      </c>
      <c r="F29" s="62">
        <f ca="1">ROUND(INDIRECT($V29&amp;"!"&amp;AA29)/215*12,2)</f>
        <v>0</v>
      </c>
      <c r="G29" s="62">
        <f t="shared" ref="G29:G37" ca="1" si="44">ROUND(INDIRECT($V29&amp;"!"&amp;AB29)/215*12,2)</f>
        <v>0</v>
      </c>
      <c r="H29" s="62">
        <f t="shared" ref="H29:H37" ca="1" si="45">ROUND(INDIRECT($V29&amp;"!"&amp;AC29)/215*12,2)</f>
        <v>0</v>
      </c>
      <c r="I29" s="62">
        <f t="shared" ref="I29:I37" ca="1" si="46">ROUND(INDIRECT($V29&amp;"!"&amp;AD29)/215*12,2)</f>
        <v>0</v>
      </c>
      <c r="J29" s="62">
        <f t="shared" ref="J29:J37" ca="1" si="47">ROUND(INDIRECT($V29&amp;"!"&amp;AE29)/215*12,2)</f>
        <v>0</v>
      </c>
      <c r="K29" s="62">
        <f t="shared" ref="K29:K37" ca="1" si="48">ROUND(INDIRECT($V29&amp;"!"&amp;AF29)/215*12,2)</f>
        <v>0</v>
      </c>
      <c r="L29" s="62">
        <f t="shared" ref="L29:L37" ca="1" si="49">ROUND(INDIRECT($V29&amp;"!"&amp;AG29)/215*12,2)</f>
        <v>0</v>
      </c>
      <c r="M29" s="62">
        <f t="shared" ref="M29:M37" ca="1" si="50">ROUND(INDIRECT($V29&amp;"!"&amp;AH29)/215*12,2)</f>
        <v>0</v>
      </c>
      <c r="N29" s="62">
        <f t="shared" ref="N29:N37" ca="1" si="51">ROUND(INDIRECT($V29&amp;"!"&amp;AI29)/215*12,2)</f>
        <v>0</v>
      </c>
      <c r="O29" s="62">
        <f t="shared" ref="O29:O37" ca="1" si="52">ROUND(INDIRECT($V29&amp;"!"&amp;AJ29)/215*12,2)</f>
        <v>0</v>
      </c>
      <c r="P29" s="62">
        <f t="shared" ref="P29:P37" ca="1" si="53">ROUND(INDIRECT($V29&amp;"!"&amp;AK29)/215*12,2)</f>
        <v>0</v>
      </c>
      <c r="Q29" s="62">
        <f t="shared" ref="Q29:Q37" ca="1" si="54">ROUND(INDIRECT($V29&amp;"!"&amp;AL29)/215*12,2)</f>
        <v>0</v>
      </c>
      <c r="R29" s="62">
        <f t="shared" ref="R29:R37" ca="1" si="55">ROUND(INDIRECT($V29&amp;"!"&amp;AM29)/215*12,2)</f>
        <v>0</v>
      </c>
      <c r="S29" s="62">
        <f t="shared" ref="S29:S37" ca="1" si="56">ROUND(INDIRECT($V29&amp;"!"&amp;AN29)/215*12,2)</f>
        <v>0</v>
      </c>
      <c r="T29" s="62">
        <f t="shared" ref="T29:T37" ca="1" si="57">ROUND(INDIRECT($V29&amp;"!"&amp;AO29)/215*12,2)</f>
        <v>0</v>
      </c>
      <c r="V29" t="str">
        <f>A28</f>
        <v>Name_3</v>
      </c>
      <c r="W29" t="s">
        <v>78</v>
      </c>
      <c r="X29" t="s">
        <v>79</v>
      </c>
      <c r="Y29" s="38" t="s">
        <v>80</v>
      </c>
      <c r="Z29" s="38" t="s">
        <v>81</v>
      </c>
      <c r="AA29" t="s">
        <v>32</v>
      </c>
      <c r="AB29" t="s">
        <v>82</v>
      </c>
      <c r="AC29" t="s">
        <v>83</v>
      </c>
      <c r="AD29" t="s">
        <v>84</v>
      </c>
      <c r="AE29" t="s">
        <v>85</v>
      </c>
      <c r="AF29" t="s">
        <v>86</v>
      </c>
      <c r="AG29" t="s">
        <v>87</v>
      </c>
      <c r="AH29" t="s">
        <v>88</v>
      </c>
      <c r="AI29" t="s">
        <v>89</v>
      </c>
      <c r="AJ29" t="s">
        <v>90</v>
      </c>
      <c r="AK29" t="s">
        <v>91</v>
      </c>
      <c r="AL29" t="s">
        <v>92</v>
      </c>
      <c r="AM29" t="s">
        <v>93</v>
      </c>
      <c r="AN29" t="s">
        <v>94</v>
      </c>
      <c r="AO29" t="s">
        <v>95</v>
      </c>
    </row>
    <row r="30" spans="1:41" ht="15.75" outlineLevel="1" x14ac:dyDescent="0.25">
      <c r="A30" s="58">
        <f t="shared" ref="A30:A38" ca="1" si="58">INDIRECT($V29&amp;"!"&amp;W29)</f>
        <v>0</v>
      </c>
      <c r="B30" s="63" t="s">
        <v>96</v>
      </c>
      <c r="C30" s="322"/>
      <c r="D30" s="60">
        <f t="shared" ref="D30:D37" ca="1" si="59">INDIRECT($V30&amp;"!"&amp;Y30)</f>
        <v>0</v>
      </c>
      <c r="E30" s="61">
        <f t="shared" ca="1" si="43"/>
        <v>0</v>
      </c>
      <c r="F30" s="62">
        <f t="shared" ref="F30:F37" ca="1" si="60">ROUND(INDIRECT($V30&amp;"!"&amp;AA30)/215*12,2)</f>
        <v>0</v>
      </c>
      <c r="G30" s="62">
        <f t="shared" ca="1" si="44"/>
        <v>0</v>
      </c>
      <c r="H30" s="62">
        <f t="shared" ca="1" si="45"/>
        <v>0</v>
      </c>
      <c r="I30" s="62">
        <f t="shared" ca="1" si="46"/>
        <v>0</v>
      </c>
      <c r="J30" s="62">
        <f t="shared" ca="1" si="47"/>
        <v>0</v>
      </c>
      <c r="K30" s="62">
        <f t="shared" ca="1" si="48"/>
        <v>0</v>
      </c>
      <c r="L30" s="62">
        <f t="shared" ca="1" si="49"/>
        <v>0</v>
      </c>
      <c r="M30" s="62">
        <f t="shared" ca="1" si="50"/>
        <v>0</v>
      </c>
      <c r="N30" s="62">
        <f t="shared" ca="1" si="51"/>
        <v>0</v>
      </c>
      <c r="O30" s="62">
        <f t="shared" ca="1" si="52"/>
        <v>0</v>
      </c>
      <c r="P30" s="62">
        <f t="shared" ca="1" si="53"/>
        <v>0</v>
      </c>
      <c r="Q30" s="62">
        <f t="shared" ca="1" si="54"/>
        <v>0</v>
      </c>
      <c r="R30" s="62">
        <f t="shared" ca="1" si="55"/>
        <v>0</v>
      </c>
      <c r="S30" s="62">
        <f t="shared" ca="1" si="56"/>
        <v>0</v>
      </c>
      <c r="T30" s="62">
        <f t="shared" ca="1" si="57"/>
        <v>0</v>
      </c>
      <c r="V30" t="str">
        <f t="shared" ref="V30:V37" si="61">V29</f>
        <v>Name_3</v>
      </c>
      <c r="W30" t="s">
        <v>78</v>
      </c>
      <c r="Y30" s="38" t="s">
        <v>97</v>
      </c>
      <c r="Z30" s="38" t="s">
        <v>98</v>
      </c>
      <c r="AA30" t="s">
        <v>99</v>
      </c>
      <c r="AB30" t="s">
        <v>100</v>
      </c>
      <c r="AC30" t="s">
        <v>101</v>
      </c>
      <c r="AD30" t="s">
        <v>102</v>
      </c>
      <c r="AE30" t="s">
        <v>103</v>
      </c>
      <c r="AF30" t="s">
        <v>104</v>
      </c>
      <c r="AG30" t="s">
        <v>105</v>
      </c>
      <c r="AH30" t="s">
        <v>106</v>
      </c>
      <c r="AI30" t="s">
        <v>107</v>
      </c>
      <c r="AJ30" t="s">
        <v>108</v>
      </c>
      <c r="AK30" t="s">
        <v>109</v>
      </c>
      <c r="AL30" t="s">
        <v>110</v>
      </c>
      <c r="AM30" t="s">
        <v>111</v>
      </c>
      <c r="AN30" t="s">
        <v>112</v>
      </c>
      <c r="AO30" t="s">
        <v>113</v>
      </c>
    </row>
    <row r="31" spans="1:41" ht="15.75" outlineLevel="1" x14ac:dyDescent="0.25">
      <c r="A31" s="58">
        <f t="shared" ca="1" si="58"/>
        <v>0</v>
      </c>
      <c r="B31" s="64" t="s">
        <v>29</v>
      </c>
      <c r="C31" s="322">
        <f ca="1">INDIRECT($V31&amp;"!"&amp;X31)</f>
        <v>0</v>
      </c>
      <c r="D31" s="60">
        <f t="shared" ca="1" si="59"/>
        <v>0</v>
      </c>
      <c r="E31" s="61">
        <f t="shared" ca="1" si="43"/>
        <v>0</v>
      </c>
      <c r="F31" s="62">
        <f t="shared" ca="1" si="60"/>
        <v>0</v>
      </c>
      <c r="G31" s="62">
        <f t="shared" ca="1" si="44"/>
        <v>0</v>
      </c>
      <c r="H31" s="62">
        <f t="shared" ca="1" si="45"/>
        <v>0</v>
      </c>
      <c r="I31" s="62">
        <f t="shared" ca="1" si="46"/>
        <v>0</v>
      </c>
      <c r="J31" s="62">
        <f t="shared" ca="1" si="47"/>
        <v>0</v>
      </c>
      <c r="K31" s="62">
        <f t="shared" ca="1" si="48"/>
        <v>0</v>
      </c>
      <c r="L31" s="62">
        <f t="shared" ca="1" si="49"/>
        <v>0</v>
      </c>
      <c r="M31" s="62">
        <f t="shared" ca="1" si="50"/>
        <v>0</v>
      </c>
      <c r="N31" s="62">
        <f t="shared" ca="1" si="51"/>
        <v>0</v>
      </c>
      <c r="O31" s="62">
        <f t="shared" ca="1" si="52"/>
        <v>0</v>
      </c>
      <c r="P31" s="62">
        <f t="shared" ca="1" si="53"/>
        <v>0</v>
      </c>
      <c r="Q31" s="62">
        <f t="shared" ca="1" si="54"/>
        <v>0</v>
      </c>
      <c r="R31" s="62">
        <f t="shared" ca="1" si="55"/>
        <v>0</v>
      </c>
      <c r="S31" s="62">
        <f t="shared" ca="1" si="56"/>
        <v>0</v>
      </c>
      <c r="T31" s="62">
        <f t="shared" ca="1" si="57"/>
        <v>0</v>
      </c>
      <c r="V31" t="str">
        <f t="shared" si="61"/>
        <v>Name_3</v>
      </c>
      <c r="W31" t="s">
        <v>78</v>
      </c>
      <c r="X31" t="s">
        <v>114</v>
      </c>
      <c r="Y31" s="38" t="s">
        <v>115</v>
      </c>
      <c r="Z31" s="38" t="s">
        <v>116</v>
      </c>
      <c r="AA31" t="s">
        <v>117</v>
      </c>
      <c r="AB31" t="s">
        <v>118</v>
      </c>
      <c r="AC31" t="s">
        <v>119</v>
      </c>
      <c r="AD31" t="s">
        <v>120</v>
      </c>
      <c r="AE31" t="s">
        <v>121</v>
      </c>
      <c r="AF31" t="s">
        <v>122</v>
      </c>
      <c r="AG31" t="s">
        <v>123</v>
      </c>
      <c r="AH31" t="s">
        <v>124</v>
      </c>
      <c r="AI31" t="s">
        <v>125</v>
      </c>
      <c r="AJ31" t="s">
        <v>126</v>
      </c>
      <c r="AK31" t="s">
        <v>127</v>
      </c>
      <c r="AL31" t="s">
        <v>128</v>
      </c>
      <c r="AM31" t="s">
        <v>129</v>
      </c>
      <c r="AN31" t="s">
        <v>130</v>
      </c>
      <c r="AO31" t="s">
        <v>131</v>
      </c>
    </row>
    <row r="32" spans="1:41" ht="15.75" outlineLevel="1" x14ac:dyDescent="0.25">
      <c r="A32" s="58">
        <f t="shared" ca="1" si="58"/>
        <v>0</v>
      </c>
      <c r="B32" s="65" t="s">
        <v>132</v>
      </c>
      <c r="C32" s="322"/>
      <c r="D32" s="60">
        <f t="shared" ca="1" si="59"/>
        <v>0</v>
      </c>
      <c r="E32" s="61">
        <f t="shared" ca="1" si="43"/>
        <v>0</v>
      </c>
      <c r="F32" s="62">
        <f t="shared" ca="1" si="60"/>
        <v>0</v>
      </c>
      <c r="G32" s="62">
        <f t="shared" ca="1" si="44"/>
        <v>0</v>
      </c>
      <c r="H32" s="62">
        <f t="shared" ca="1" si="45"/>
        <v>0</v>
      </c>
      <c r="I32" s="62">
        <f t="shared" ca="1" si="46"/>
        <v>0</v>
      </c>
      <c r="J32" s="62">
        <f t="shared" ca="1" si="47"/>
        <v>0</v>
      </c>
      <c r="K32" s="62">
        <f t="shared" ca="1" si="48"/>
        <v>0</v>
      </c>
      <c r="L32" s="62">
        <f t="shared" ca="1" si="49"/>
        <v>0</v>
      </c>
      <c r="M32" s="62">
        <f t="shared" ca="1" si="50"/>
        <v>0</v>
      </c>
      <c r="N32" s="62">
        <f t="shared" ca="1" si="51"/>
        <v>0</v>
      </c>
      <c r="O32" s="62">
        <f t="shared" ca="1" si="52"/>
        <v>0</v>
      </c>
      <c r="P32" s="62">
        <f t="shared" ca="1" si="53"/>
        <v>0</v>
      </c>
      <c r="Q32" s="62">
        <f t="shared" ca="1" si="54"/>
        <v>0</v>
      </c>
      <c r="R32" s="62">
        <f t="shared" ca="1" si="55"/>
        <v>0</v>
      </c>
      <c r="S32" s="62">
        <f t="shared" ca="1" si="56"/>
        <v>0</v>
      </c>
      <c r="T32" s="62">
        <f t="shared" ca="1" si="57"/>
        <v>0</v>
      </c>
      <c r="V32" t="str">
        <f t="shared" si="61"/>
        <v>Name_3</v>
      </c>
      <c r="W32" t="s">
        <v>78</v>
      </c>
      <c r="Y32" s="38" t="s">
        <v>133</v>
      </c>
      <c r="Z32" s="38" t="s">
        <v>134</v>
      </c>
      <c r="AA32" t="s">
        <v>135</v>
      </c>
      <c r="AB32" t="s">
        <v>136</v>
      </c>
      <c r="AC32" t="s">
        <v>137</v>
      </c>
      <c r="AD32" t="s">
        <v>138</v>
      </c>
      <c r="AE32" t="s">
        <v>139</v>
      </c>
      <c r="AF32" t="s">
        <v>140</v>
      </c>
      <c r="AG32" t="s">
        <v>141</v>
      </c>
      <c r="AH32" t="s">
        <v>142</v>
      </c>
      <c r="AI32" t="s">
        <v>143</v>
      </c>
      <c r="AJ32" t="s">
        <v>144</v>
      </c>
      <c r="AK32" t="s">
        <v>145</v>
      </c>
      <c r="AL32" t="s">
        <v>146</v>
      </c>
      <c r="AM32" t="s">
        <v>147</v>
      </c>
      <c r="AN32" t="s">
        <v>148</v>
      </c>
      <c r="AO32" t="s">
        <v>149</v>
      </c>
    </row>
    <row r="33" spans="1:41" ht="15.75" outlineLevel="1" x14ac:dyDescent="0.25">
      <c r="A33" s="58">
        <f t="shared" ca="1" si="58"/>
        <v>0</v>
      </c>
      <c r="B33" s="66" t="s">
        <v>30</v>
      </c>
      <c r="C33" s="322">
        <f ca="1">INDIRECT($V33&amp;"!"&amp;X33)</f>
        <v>0</v>
      </c>
      <c r="D33" s="60">
        <f t="shared" ca="1" si="59"/>
        <v>0</v>
      </c>
      <c r="E33" s="61">
        <f t="shared" ca="1" si="43"/>
        <v>0</v>
      </c>
      <c r="F33" s="62">
        <f t="shared" ca="1" si="60"/>
        <v>0</v>
      </c>
      <c r="G33" s="62">
        <f t="shared" ca="1" si="44"/>
        <v>0</v>
      </c>
      <c r="H33" s="62">
        <f t="shared" ca="1" si="45"/>
        <v>0</v>
      </c>
      <c r="I33" s="62">
        <f t="shared" ca="1" si="46"/>
        <v>0</v>
      </c>
      <c r="J33" s="62">
        <f t="shared" ca="1" si="47"/>
        <v>0</v>
      </c>
      <c r="K33" s="62">
        <f t="shared" ca="1" si="48"/>
        <v>0</v>
      </c>
      <c r="L33" s="62">
        <f t="shared" ca="1" si="49"/>
        <v>0</v>
      </c>
      <c r="M33" s="62">
        <f t="shared" ca="1" si="50"/>
        <v>0</v>
      </c>
      <c r="N33" s="62">
        <f t="shared" ca="1" si="51"/>
        <v>0</v>
      </c>
      <c r="O33" s="62">
        <f t="shared" ca="1" si="52"/>
        <v>0</v>
      </c>
      <c r="P33" s="62">
        <f t="shared" ca="1" si="53"/>
        <v>0</v>
      </c>
      <c r="Q33" s="62">
        <f t="shared" ca="1" si="54"/>
        <v>0</v>
      </c>
      <c r="R33" s="62">
        <f t="shared" ca="1" si="55"/>
        <v>0</v>
      </c>
      <c r="S33" s="62">
        <f t="shared" ca="1" si="56"/>
        <v>0</v>
      </c>
      <c r="T33" s="62">
        <f t="shared" ca="1" si="57"/>
        <v>0</v>
      </c>
      <c r="V33" t="str">
        <f t="shared" si="61"/>
        <v>Name_3</v>
      </c>
      <c r="W33" t="s">
        <v>78</v>
      </c>
      <c r="X33" t="s">
        <v>150</v>
      </c>
      <c r="Y33" s="38" t="s">
        <v>151</v>
      </c>
      <c r="Z33" s="38" t="s">
        <v>152</v>
      </c>
      <c r="AA33" t="s">
        <v>153</v>
      </c>
      <c r="AB33" t="s">
        <v>154</v>
      </c>
      <c r="AC33" t="s">
        <v>155</v>
      </c>
      <c r="AD33" t="s">
        <v>156</v>
      </c>
      <c r="AE33" t="s">
        <v>157</v>
      </c>
      <c r="AF33" t="s">
        <v>158</v>
      </c>
      <c r="AG33" t="s">
        <v>159</v>
      </c>
      <c r="AH33" t="s">
        <v>160</v>
      </c>
      <c r="AI33" t="s">
        <v>161</v>
      </c>
      <c r="AJ33" t="s">
        <v>162</v>
      </c>
      <c r="AK33" t="s">
        <v>163</v>
      </c>
      <c r="AL33" t="s">
        <v>164</v>
      </c>
      <c r="AM33" t="s">
        <v>165</v>
      </c>
      <c r="AN33" t="s">
        <v>166</v>
      </c>
      <c r="AO33" t="s">
        <v>167</v>
      </c>
    </row>
    <row r="34" spans="1:41" ht="15.75" outlineLevel="1" x14ac:dyDescent="0.25">
      <c r="A34" s="58">
        <f t="shared" ca="1" si="58"/>
        <v>0</v>
      </c>
      <c r="B34" s="67" t="s">
        <v>168</v>
      </c>
      <c r="C34" s="322"/>
      <c r="D34" s="60">
        <f t="shared" ca="1" si="59"/>
        <v>0</v>
      </c>
      <c r="E34" s="61">
        <f t="shared" ca="1" si="43"/>
        <v>0</v>
      </c>
      <c r="F34" s="62">
        <f t="shared" ca="1" si="60"/>
        <v>0</v>
      </c>
      <c r="G34" s="62">
        <f t="shared" ca="1" si="44"/>
        <v>0</v>
      </c>
      <c r="H34" s="62">
        <f t="shared" ca="1" si="45"/>
        <v>0</v>
      </c>
      <c r="I34" s="62">
        <f t="shared" ca="1" si="46"/>
        <v>0</v>
      </c>
      <c r="J34" s="62">
        <f t="shared" ca="1" si="47"/>
        <v>0</v>
      </c>
      <c r="K34" s="62">
        <f t="shared" ca="1" si="48"/>
        <v>0</v>
      </c>
      <c r="L34" s="62">
        <f t="shared" ca="1" si="49"/>
        <v>0</v>
      </c>
      <c r="M34" s="62">
        <f t="shared" ca="1" si="50"/>
        <v>0</v>
      </c>
      <c r="N34" s="62">
        <f t="shared" ca="1" si="51"/>
        <v>0</v>
      </c>
      <c r="O34" s="62">
        <f t="shared" ca="1" si="52"/>
        <v>0</v>
      </c>
      <c r="P34" s="62">
        <f t="shared" ca="1" si="53"/>
        <v>0</v>
      </c>
      <c r="Q34" s="62">
        <f t="shared" ca="1" si="54"/>
        <v>0</v>
      </c>
      <c r="R34" s="62">
        <f t="shared" ca="1" si="55"/>
        <v>0</v>
      </c>
      <c r="S34" s="62">
        <f t="shared" ca="1" si="56"/>
        <v>0</v>
      </c>
      <c r="T34" s="62">
        <f t="shared" ca="1" si="57"/>
        <v>0</v>
      </c>
      <c r="V34" t="str">
        <f t="shared" si="61"/>
        <v>Name_3</v>
      </c>
      <c r="W34" t="s">
        <v>78</v>
      </c>
      <c r="Y34" s="38" t="s">
        <v>169</v>
      </c>
      <c r="Z34" s="38" t="s">
        <v>170</v>
      </c>
      <c r="AA34" t="s">
        <v>171</v>
      </c>
      <c r="AB34" t="s">
        <v>172</v>
      </c>
      <c r="AC34" t="s">
        <v>173</v>
      </c>
      <c r="AD34" t="s">
        <v>174</v>
      </c>
      <c r="AE34" t="s">
        <v>175</v>
      </c>
      <c r="AF34" t="s">
        <v>176</v>
      </c>
      <c r="AG34" t="s">
        <v>177</v>
      </c>
      <c r="AH34" t="s">
        <v>178</v>
      </c>
      <c r="AI34" t="s">
        <v>179</v>
      </c>
      <c r="AJ34" t="s">
        <v>180</v>
      </c>
      <c r="AK34" t="s">
        <v>181</v>
      </c>
      <c r="AL34" t="s">
        <v>182</v>
      </c>
      <c r="AM34" t="s">
        <v>183</v>
      </c>
      <c r="AN34" t="s">
        <v>184</v>
      </c>
      <c r="AO34" t="s">
        <v>185</v>
      </c>
    </row>
    <row r="35" spans="1:41" ht="15.75" outlineLevel="1" x14ac:dyDescent="0.25">
      <c r="A35" s="58">
        <f t="shared" ca="1" si="58"/>
        <v>0</v>
      </c>
      <c r="B35" s="68" t="s">
        <v>31</v>
      </c>
      <c r="C35" s="322">
        <f ca="1">INDIRECT($V35&amp;"!"&amp;X35)</f>
        <v>0</v>
      </c>
      <c r="D35" s="60">
        <f t="shared" ca="1" si="59"/>
        <v>0</v>
      </c>
      <c r="E35" s="61">
        <f t="shared" ca="1" si="43"/>
        <v>0</v>
      </c>
      <c r="F35" s="62">
        <f t="shared" ca="1" si="60"/>
        <v>0</v>
      </c>
      <c r="G35" s="62">
        <f t="shared" ca="1" si="44"/>
        <v>0</v>
      </c>
      <c r="H35" s="62">
        <f t="shared" ca="1" si="45"/>
        <v>0</v>
      </c>
      <c r="I35" s="62">
        <f t="shared" ca="1" si="46"/>
        <v>0</v>
      </c>
      <c r="J35" s="62">
        <f t="shared" ca="1" si="47"/>
        <v>0</v>
      </c>
      <c r="K35" s="62">
        <f t="shared" ca="1" si="48"/>
        <v>0</v>
      </c>
      <c r="L35" s="62">
        <f t="shared" ca="1" si="49"/>
        <v>0</v>
      </c>
      <c r="M35" s="62">
        <f t="shared" ca="1" si="50"/>
        <v>0</v>
      </c>
      <c r="N35" s="62">
        <f t="shared" ca="1" si="51"/>
        <v>0</v>
      </c>
      <c r="O35" s="62">
        <f t="shared" ca="1" si="52"/>
        <v>0</v>
      </c>
      <c r="P35" s="62">
        <f t="shared" ca="1" si="53"/>
        <v>0</v>
      </c>
      <c r="Q35" s="62">
        <f t="shared" ca="1" si="54"/>
        <v>0</v>
      </c>
      <c r="R35" s="62">
        <f t="shared" ca="1" si="55"/>
        <v>0</v>
      </c>
      <c r="S35" s="62">
        <f t="shared" ca="1" si="56"/>
        <v>0</v>
      </c>
      <c r="T35" s="62">
        <f t="shared" ca="1" si="57"/>
        <v>0</v>
      </c>
      <c r="V35" t="str">
        <f t="shared" si="61"/>
        <v>Name_3</v>
      </c>
      <c r="W35" t="s">
        <v>78</v>
      </c>
      <c r="X35" t="s">
        <v>186</v>
      </c>
      <c r="Y35" s="38" t="s">
        <v>187</v>
      </c>
      <c r="Z35" s="38" t="s">
        <v>188</v>
      </c>
      <c r="AA35" t="s">
        <v>189</v>
      </c>
      <c r="AB35" t="s">
        <v>190</v>
      </c>
      <c r="AC35" t="s">
        <v>191</v>
      </c>
      <c r="AD35" t="s">
        <v>192</v>
      </c>
      <c r="AE35" t="s">
        <v>193</v>
      </c>
      <c r="AF35" t="s">
        <v>194</v>
      </c>
      <c r="AG35" t="s">
        <v>195</v>
      </c>
      <c r="AH35" t="s">
        <v>196</v>
      </c>
      <c r="AI35" t="s">
        <v>197</v>
      </c>
      <c r="AJ35" t="s">
        <v>198</v>
      </c>
      <c r="AK35" t="s">
        <v>199</v>
      </c>
      <c r="AL35" t="s">
        <v>200</v>
      </c>
      <c r="AM35" t="s">
        <v>201</v>
      </c>
      <c r="AN35" t="s">
        <v>202</v>
      </c>
      <c r="AO35" t="s">
        <v>203</v>
      </c>
    </row>
    <row r="36" spans="1:41" ht="15.75" outlineLevel="1" x14ac:dyDescent="0.25">
      <c r="A36" s="58">
        <f t="shared" ca="1" si="58"/>
        <v>0</v>
      </c>
      <c r="B36" s="68" t="s">
        <v>204</v>
      </c>
      <c r="C36" s="322"/>
      <c r="D36" s="60">
        <f t="shared" ca="1" si="59"/>
        <v>0</v>
      </c>
      <c r="E36" s="61">
        <f t="shared" ca="1" si="43"/>
        <v>0</v>
      </c>
      <c r="F36" s="62">
        <f t="shared" ca="1" si="60"/>
        <v>0</v>
      </c>
      <c r="G36" s="62">
        <f t="shared" ca="1" si="44"/>
        <v>0</v>
      </c>
      <c r="H36" s="62">
        <f t="shared" ca="1" si="45"/>
        <v>0</v>
      </c>
      <c r="I36" s="62">
        <f t="shared" ca="1" si="46"/>
        <v>0</v>
      </c>
      <c r="J36" s="62">
        <f t="shared" ca="1" si="47"/>
        <v>0</v>
      </c>
      <c r="K36" s="62">
        <f t="shared" ca="1" si="48"/>
        <v>0</v>
      </c>
      <c r="L36" s="62">
        <f t="shared" ca="1" si="49"/>
        <v>0</v>
      </c>
      <c r="M36" s="62">
        <f t="shared" ca="1" si="50"/>
        <v>0</v>
      </c>
      <c r="N36" s="62">
        <f t="shared" ca="1" si="51"/>
        <v>0</v>
      </c>
      <c r="O36" s="62">
        <f t="shared" ca="1" si="52"/>
        <v>0</v>
      </c>
      <c r="P36" s="62">
        <f t="shared" ca="1" si="53"/>
        <v>0</v>
      </c>
      <c r="Q36" s="62">
        <f t="shared" ca="1" si="54"/>
        <v>0</v>
      </c>
      <c r="R36" s="62">
        <f t="shared" ca="1" si="55"/>
        <v>0</v>
      </c>
      <c r="S36" s="62">
        <f t="shared" ca="1" si="56"/>
        <v>0</v>
      </c>
      <c r="T36" s="62">
        <f t="shared" ca="1" si="57"/>
        <v>0</v>
      </c>
      <c r="V36" t="str">
        <f t="shared" si="61"/>
        <v>Name_3</v>
      </c>
      <c r="W36" t="s">
        <v>78</v>
      </c>
      <c r="Y36" s="38" t="s">
        <v>205</v>
      </c>
      <c r="Z36" s="38" t="s">
        <v>206</v>
      </c>
      <c r="AA36" t="s">
        <v>207</v>
      </c>
      <c r="AB36" t="s">
        <v>208</v>
      </c>
      <c r="AC36" t="s">
        <v>209</v>
      </c>
      <c r="AD36" t="s">
        <v>210</v>
      </c>
      <c r="AE36" t="s">
        <v>211</v>
      </c>
      <c r="AF36" t="s">
        <v>212</v>
      </c>
      <c r="AG36" t="s">
        <v>213</v>
      </c>
      <c r="AH36" t="s">
        <v>214</v>
      </c>
      <c r="AI36" t="s">
        <v>215</v>
      </c>
      <c r="AJ36" t="s">
        <v>216</v>
      </c>
      <c r="AK36" t="s">
        <v>217</v>
      </c>
      <c r="AL36" t="s">
        <v>218</v>
      </c>
      <c r="AM36" t="s">
        <v>219</v>
      </c>
      <c r="AN36" t="s">
        <v>220</v>
      </c>
      <c r="AO36" t="s">
        <v>221</v>
      </c>
    </row>
    <row r="37" spans="1:41" ht="15.75" outlineLevel="1" x14ac:dyDescent="0.25">
      <c r="A37" s="58">
        <f t="shared" ca="1" si="58"/>
        <v>0</v>
      </c>
      <c r="B37" s="69" t="s">
        <v>32</v>
      </c>
      <c r="C37" s="70">
        <f ca="1">INDIRECT($V37&amp;"!"&amp;X37)</f>
        <v>0</v>
      </c>
      <c r="D37" s="60">
        <f t="shared" ca="1" si="59"/>
        <v>0</v>
      </c>
      <c r="E37" s="61">
        <f t="shared" ca="1" si="43"/>
        <v>0</v>
      </c>
      <c r="F37" s="62">
        <f t="shared" ca="1" si="60"/>
        <v>0</v>
      </c>
      <c r="G37" s="62">
        <f t="shared" ca="1" si="44"/>
        <v>0</v>
      </c>
      <c r="H37" s="62">
        <f t="shared" ca="1" si="45"/>
        <v>0</v>
      </c>
      <c r="I37" s="62">
        <f t="shared" ca="1" si="46"/>
        <v>0</v>
      </c>
      <c r="J37" s="62">
        <f t="shared" ca="1" si="47"/>
        <v>0</v>
      </c>
      <c r="K37" s="62">
        <f t="shared" ca="1" si="48"/>
        <v>0</v>
      </c>
      <c r="L37" s="62">
        <f t="shared" ca="1" si="49"/>
        <v>0</v>
      </c>
      <c r="M37" s="62">
        <f t="shared" ca="1" si="50"/>
        <v>0</v>
      </c>
      <c r="N37" s="62">
        <f t="shared" ca="1" si="51"/>
        <v>0</v>
      </c>
      <c r="O37" s="62">
        <f t="shared" ca="1" si="52"/>
        <v>0</v>
      </c>
      <c r="P37" s="62">
        <f t="shared" ca="1" si="53"/>
        <v>0</v>
      </c>
      <c r="Q37" s="62">
        <f t="shared" ca="1" si="54"/>
        <v>0</v>
      </c>
      <c r="R37" s="62">
        <f t="shared" ca="1" si="55"/>
        <v>0</v>
      </c>
      <c r="S37" s="62">
        <f t="shared" ca="1" si="56"/>
        <v>0</v>
      </c>
      <c r="T37" s="62">
        <f t="shared" ca="1" si="57"/>
        <v>0</v>
      </c>
      <c r="V37" t="str">
        <f t="shared" si="61"/>
        <v>Name_3</v>
      </c>
      <c r="W37" t="s">
        <v>78</v>
      </c>
      <c r="X37" t="s">
        <v>222</v>
      </c>
      <c r="Y37" s="38" t="s">
        <v>223</v>
      </c>
      <c r="Z37" s="38" t="s">
        <v>224</v>
      </c>
      <c r="AA37" t="s">
        <v>225</v>
      </c>
      <c r="AB37" t="s">
        <v>226</v>
      </c>
      <c r="AC37" t="s">
        <v>227</v>
      </c>
      <c r="AD37" t="s">
        <v>228</v>
      </c>
      <c r="AE37" t="s">
        <v>229</v>
      </c>
      <c r="AF37" t="s">
        <v>230</v>
      </c>
      <c r="AG37" t="s">
        <v>231</v>
      </c>
      <c r="AH37" t="s">
        <v>232</v>
      </c>
      <c r="AI37" t="s">
        <v>233</v>
      </c>
      <c r="AJ37" t="s">
        <v>234</v>
      </c>
      <c r="AK37" t="s">
        <v>235</v>
      </c>
      <c r="AL37" t="s">
        <v>236</v>
      </c>
      <c r="AM37" t="s">
        <v>237</v>
      </c>
      <c r="AN37" t="s">
        <v>238</v>
      </c>
      <c r="AO37" t="s">
        <v>239</v>
      </c>
    </row>
    <row r="38" spans="1:41" s="75" customFormat="1" ht="15.75" outlineLevel="1" x14ac:dyDescent="0.25">
      <c r="A38" s="58">
        <f t="shared" ca="1" si="58"/>
        <v>0</v>
      </c>
      <c r="B38" s="71" t="s">
        <v>56</v>
      </c>
      <c r="C38" s="72">
        <f t="shared" ref="C38:T38" ca="1" si="62">SUM(C29:C37)</f>
        <v>0</v>
      </c>
      <c r="D38" s="73">
        <f t="shared" ca="1" si="62"/>
        <v>0</v>
      </c>
      <c r="E38" s="74">
        <f t="shared" ca="1" si="62"/>
        <v>0</v>
      </c>
      <c r="F38" s="74">
        <f t="shared" ca="1" si="62"/>
        <v>0</v>
      </c>
      <c r="G38" s="74">
        <f t="shared" ca="1" si="62"/>
        <v>0</v>
      </c>
      <c r="H38" s="74">
        <f t="shared" ca="1" si="62"/>
        <v>0</v>
      </c>
      <c r="I38" s="74">
        <f t="shared" ca="1" si="62"/>
        <v>0</v>
      </c>
      <c r="J38" s="74">
        <f t="shared" ca="1" si="62"/>
        <v>0</v>
      </c>
      <c r="K38" s="74">
        <f t="shared" ca="1" si="62"/>
        <v>0</v>
      </c>
      <c r="L38" s="74">
        <f t="shared" ca="1" si="62"/>
        <v>0</v>
      </c>
      <c r="M38" s="74">
        <f t="shared" ca="1" si="62"/>
        <v>0</v>
      </c>
      <c r="N38" s="74">
        <f t="shared" ca="1" si="62"/>
        <v>0</v>
      </c>
      <c r="O38" s="74">
        <f t="shared" ca="1" si="62"/>
        <v>0</v>
      </c>
      <c r="P38" s="74">
        <f t="shared" ca="1" si="62"/>
        <v>0</v>
      </c>
      <c r="Q38" s="74">
        <f t="shared" ca="1" si="62"/>
        <v>0</v>
      </c>
      <c r="R38" s="74">
        <f t="shared" ca="1" si="62"/>
        <v>0</v>
      </c>
      <c r="S38" s="74">
        <f t="shared" ca="1" si="62"/>
        <v>0</v>
      </c>
      <c r="T38" s="74">
        <f t="shared" ca="1" si="62"/>
        <v>0</v>
      </c>
      <c r="Y38" s="76"/>
      <c r="Z38" s="76"/>
    </row>
    <row r="39" spans="1:41" ht="15.75" x14ac:dyDescent="0.25">
      <c r="A39" s="54" t="s">
        <v>242</v>
      </c>
      <c r="B39" s="56"/>
      <c r="C39" s="77"/>
      <c r="D39" s="56"/>
      <c r="E39" s="78"/>
      <c r="F39" s="56"/>
      <c r="G39" s="56"/>
      <c r="H39" s="56"/>
      <c r="I39" s="56"/>
      <c r="J39" s="56"/>
      <c r="K39" s="56"/>
      <c r="L39" s="56"/>
      <c r="M39" s="56"/>
      <c r="N39" s="56"/>
      <c r="O39" s="56"/>
      <c r="P39" s="56"/>
      <c r="Q39" s="56"/>
      <c r="R39" s="56"/>
      <c r="S39" s="56"/>
      <c r="T39" s="56"/>
    </row>
    <row r="40" spans="1:41" ht="15.75" outlineLevel="1" x14ac:dyDescent="0.25">
      <c r="A40" s="58">
        <f ca="1">INDIRECT($V40&amp;"!"&amp;W40)</f>
        <v>0</v>
      </c>
      <c r="B40" s="59" t="s">
        <v>28</v>
      </c>
      <c r="C40" s="322">
        <f ca="1">INDIRECT($V40&amp;"!"&amp;X40)</f>
        <v>0</v>
      </c>
      <c r="D40" s="60">
        <f ca="1">INDIRECT($V40&amp;"!"&amp;Y40)</f>
        <v>0</v>
      </c>
      <c r="E40" s="61">
        <f t="shared" ref="E40:E48" ca="1" si="63">SUM(F40:T40)</f>
        <v>0</v>
      </c>
      <c r="F40" s="62">
        <f ca="1">ROUND(INDIRECT($V40&amp;"!"&amp;AA40)/215*12,2)</f>
        <v>0</v>
      </c>
      <c r="G40" s="62">
        <f t="shared" ref="G40:G48" ca="1" si="64">ROUND(INDIRECT($V40&amp;"!"&amp;AB40)/215*12,2)</f>
        <v>0</v>
      </c>
      <c r="H40" s="62">
        <f t="shared" ref="H40:H48" ca="1" si="65">ROUND(INDIRECT($V40&amp;"!"&amp;AC40)/215*12,2)</f>
        <v>0</v>
      </c>
      <c r="I40" s="62">
        <f t="shared" ref="I40:I48" ca="1" si="66">ROUND(INDIRECT($V40&amp;"!"&amp;AD40)/215*12,2)</f>
        <v>0</v>
      </c>
      <c r="J40" s="62">
        <f t="shared" ref="J40:J48" ca="1" si="67">ROUND(INDIRECT($V40&amp;"!"&amp;AE40)/215*12,2)</f>
        <v>0</v>
      </c>
      <c r="K40" s="62">
        <f t="shared" ref="K40:K48" ca="1" si="68">ROUND(INDIRECT($V40&amp;"!"&amp;AF40)/215*12,2)</f>
        <v>0</v>
      </c>
      <c r="L40" s="62">
        <f t="shared" ref="L40:L48" ca="1" si="69">ROUND(INDIRECT($V40&amp;"!"&amp;AG40)/215*12,2)</f>
        <v>0</v>
      </c>
      <c r="M40" s="62">
        <f t="shared" ref="M40:M48" ca="1" si="70">ROUND(INDIRECT($V40&amp;"!"&amp;AH40)/215*12,2)</f>
        <v>0</v>
      </c>
      <c r="N40" s="62">
        <f t="shared" ref="N40:N48" ca="1" si="71">ROUND(INDIRECT($V40&amp;"!"&amp;AI40)/215*12,2)</f>
        <v>0</v>
      </c>
      <c r="O40" s="62">
        <f t="shared" ref="O40:O48" ca="1" si="72">ROUND(INDIRECT($V40&amp;"!"&amp;AJ40)/215*12,2)</f>
        <v>0</v>
      </c>
      <c r="P40" s="62">
        <f t="shared" ref="P40:P48" ca="1" si="73">ROUND(INDIRECT($V40&amp;"!"&amp;AK40)/215*12,2)</f>
        <v>0</v>
      </c>
      <c r="Q40" s="62">
        <f t="shared" ref="Q40:Q48" ca="1" si="74">ROUND(INDIRECT($V40&amp;"!"&amp;AL40)/215*12,2)</f>
        <v>0</v>
      </c>
      <c r="R40" s="62">
        <f t="shared" ref="R40:R48" ca="1" si="75">ROUND(INDIRECT($V40&amp;"!"&amp;AM40)/215*12,2)</f>
        <v>0</v>
      </c>
      <c r="S40" s="62">
        <f t="shared" ref="S40:S48" ca="1" si="76">ROUND(INDIRECT($V40&amp;"!"&amp;AN40)/215*12,2)</f>
        <v>0</v>
      </c>
      <c r="T40" s="62">
        <f t="shared" ref="T40:T48" ca="1" si="77">ROUND(INDIRECT($V40&amp;"!"&amp;AO40)/215*12,2)</f>
        <v>0</v>
      </c>
      <c r="V40" t="str">
        <f>A39</f>
        <v>Name_4</v>
      </c>
      <c r="W40" t="s">
        <v>78</v>
      </c>
      <c r="X40" t="s">
        <v>79</v>
      </c>
      <c r="Y40" s="38" t="s">
        <v>80</v>
      </c>
      <c r="Z40" s="38" t="s">
        <v>81</v>
      </c>
      <c r="AA40" t="s">
        <v>32</v>
      </c>
      <c r="AB40" t="s">
        <v>82</v>
      </c>
      <c r="AC40" t="s">
        <v>83</v>
      </c>
      <c r="AD40" t="s">
        <v>84</v>
      </c>
      <c r="AE40" t="s">
        <v>85</v>
      </c>
      <c r="AF40" t="s">
        <v>86</v>
      </c>
      <c r="AG40" t="s">
        <v>87</v>
      </c>
      <c r="AH40" t="s">
        <v>88</v>
      </c>
      <c r="AI40" t="s">
        <v>89</v>
      </c>
      <c r="AJ40" t="s">
        <v>90</v>
      </c>
      <c r="AK40" t="s">
        <v>91</v>
      </c>
      <c r="AL40" t="s">
        <v>92</v>
      </c>
      <c r="AM40" t="s">
        <v>93</v>
      </c>
      <c r="AN40" t="s">
        <v>94</v>
      </c>
      <c r="AO40" t="s">
        <v>95</v>
      </c>
    </row>
    <row r="41" spans="1:41" ht="15.75" outlineLevel="1" x14ac:dyDescent="0.25">
      <c r="A41" s="58">
        <f t="shared" ref="A41:A49" ca="1" si="78">INDIRECT($V40&amp;"!"&amp;W40)</f>
        <v>0</v>
      </c>
      <c r="B41" s="63" t="s">
        <v>96</v>
      </c>
      <c r="C41" s="322"/>
      <c r="D41" s="60">
        <f t="shared" ref="D41:D48" ca="1" si="79">INDIRECT($V41&amp;"!"&amp;Y41)</f>
        <v>0</v>
      </c>
      <c r="E41" s="61">
        <f t="shared" ca="1" si="63"/>
        <v>0</v>
      </c>
      <c r="F41" s="62">
        <f t="shared" ref="F41:F48" ca="1" si="80">ROUND(INDIRECT($V41&amp;"!"&amp;AA41)/215*12,2)</f>
        <v>0</v>
      </c>
      <c r="G41" s="62">
        <f t="shared" ca="1" si="64"/>
        <v>0</v>
      </c>
      <c r="H41" s="62">
        <f t="shared" ca="1" si="65"/>
        <v>0</v>
      </c>
      <c r="I41" s="62">
        <f t="shared" ca="1" si="66"/>
        <v>0</v>
      </c>
      <c r="J41" s="62">
        <f t="shared" ca="1" si="67"/>
        <v>0</v>
      </c>
      <c r="K41" s="62">
        <f t="shared" ca="1" si="68"/>
        <v>0</v>
      </c>
      <c r="L41" s="62">
        <f t="shared" ca="1" si="69"/>
        <v>0</v>
      </c>
      <c r="M41" s="62">
        <f t="shared" ca="1" si="70"/>
        <v>0</v>
      </c>
      <c r="N41" s="62">
        <f t="shared" ca="1" si="71"/>
        <v>0</v>
      </c>
      <c r="O41" s="62">
        <f t="shared" ca="1" si="72"/>
        <v>0</v>
      </c>
      <c r="P41" s="62">
        <f t="shared" ca="1" si="73"/>
        <v>0</v>
      </c>
      <c r="Q41" s="62">
        <f t="shared" ca="1" si="74"/>
        <v>0</v>
      </c>
      <c r="R41" s="62">
        <f t="shared" ca="1" si="75"/>
        <v>0</v>
      </c>
      <c r="S41" s="62">
        <f t="shared" ca="1" si="76"/>
        <v>0</v>
      </c>
      <c r="T41" s="62">
        <f t="shared" ca="1" si="77"/>
        <v>0</v>
      </c>
      <c r="V41" t="str">
        <f t="shared" ref="V41:V48" si="81">V40</f>
        <v>Name_4</v>
      </c>
      <c r="W41" t="s">
        <v>78</v>
      </c>
      <c r="Y41" s="38" t="s">
        <v>97</v>
      </c>
      <c r="Z41" s="38" t="s">
        <v>98</v>
      </c>
      <c r="AA41" t="s">
        <v>99</v>
      </c>
      <c r="AB41" t="s">
        <v>100</v>
      </c>
      <c r="AC41" t="s">
        <v>101</v>
      </c>
      <c r="AD41" t="s">
        <v>102</v>
      </c>
      <c r="AE41" t="s">
        <v>103</v>
      </c>
      <c r="AF41" t="s">
        <v>104</v>
      </c>
      <c r="AG41" t="s">
        <v>105</v>
      </c>
      <c r="AH41" t="s">
        <v>106</v>
      </c>
      <c r="AI41" t="s">
        <v>107</v>
      </c>
      <c r="AJ41" t="s">
        <v>108</v>
      </c>
      <c r="AK41" t="s">
        <v>109</v>
      </c>
      <c r="AL41" t="s">
        <v>110</v>
      </c>
      <c r="AM41" t="s">
        <v>111</v>
      </c>
      <c r="AN41" t="s">
        <v>112</v>
      </c>
      <c r="AO41" t="s">
        <v>113</v>
      </c>
    </row>
    <row r="42" spans="1:41" ht="15.75" outlineLevel="1" x14ac:dyDescent="0.25">
      <c r="A42" s="58">
        <f t="shared" ca="1" si="78"/>
        <v>0</v>
      </c>
      <c r="B42" s="64" t="s">
        <v>29</v>
      </c>
      <c r="C42" s="322">
        <f ca="1">INDIRECT($V42&amp;"!"&amp;X42)</f>
        <v>0</v>
      </c>
      <c r="D42" s="60">
        <f t="shared" ca="1" si="79"/>
        <v>0</v>
      </c>
      <c r="E42" s="61">
        <f t="shared" ca="1" si="63"/>
        <v>0</v>
      </c>
      <c r="F42" s="62">
        <f t="shared" ca="1" si="80"/>
        <v>0</v>
      </c>
      <c r="G42" s="62">
        <f t="shared" ca="1" si="64"/>
        <v>0</v>
      </c>
      <c r="H42" s="62">
        <f t="shared" ca="1" si="65"/>
        <v>0</v>
      </c>
      <c r="I42" s="62">
        <f t="shared" ca="1" si="66"/>
        <v>0</v>
      </c>
      <c r="J42" s="62">
        <f t="shared" ca="1" si="67"/>
        <v>0</v>
      </c>
      <c r="K42" s="62">
        <f t="shared" ca="1" si="68"/>
        <v>0</v>
      </c>
      <c r="L42" s="62">
        <f t="shared" ca="1" si="69"/>
        <v>0</v>
      </c>
      <c r="M42" s="62">
        <f t="shared" ca="1" si="70"/>
        <v>0</v>
      </c>
      <c r="N42" s="62">
        <f t="shared" ca="1" si="71"/>
        <v>0</v>
      </c>
      <c r="O42" s="62">
        <f t="shared" ca="1" si="72"/>
        <v>0</v>
      </c>
      <c r="P42" s="62">
        <f t="shared" ca="1" si="73"/>
        <v>0</v>
      </c>
      <c r="Q42" s="62">
        <f t="shared" ca="1" si="74"/>
        <v>0</v>
      </c>
      <c r="R42" s="62">
        <f t="shared" ca="1" si="75"/>
        <v>0</v>
      </c>
      <c r="S42" s="62">
        <f t="shared" ca="1" si="76"/>
        <v>0</v>
      </c>
      <c r="T42" s="62">
        <f t="shared" ca="1" si="77"/>
        <v>0</v>
      </c>
      <c r="V42" t="str">
        <f t="shared" si="81"/>
        <v>Name_4</v>
      </c>
      <c r="W42" t="s">
        <v>78</v>
      </c>
      <c r="X42" t="s">
        <v>114</v>
      </c>
      <c r="Y42" s="38" t="s">
        <v>115</v>
      </c>
      <c r="Z42" s="38" t="s">
        <v>116</v>
      </c>
      <c r="AA42" t="s">
        <v>117</v>
      </c>
      <c r="AB42" t="s">
        <v>118</v>
      </c>
      <c r="AC42" t="s">
        <v>119</v>
      </c>
      <c r="AD42" t="s">
        <v>120</v>
      </c>
      <c r="AE42" t="s">
        <v>121</v>
      </c>
      <c r="AF42" t="s">
        <v>122</v>
      </c>
      <c r="AG42" t="s">
        <v>123</v>
      </c>
      <c r="AH42" t="s">
        <v>124</v>
      </c>
      <c r="AI42" t="s">
        <v>125</v>
      </c>
      <c r="AJ42" t="s">
        <v>126</v>
      </c>
      <c r="AK42" t="s">
        <v>127</v>
      </c>
      <c r="AL42" t="s">
        <v>128</v>
      </c>
      <c r="AM42" t="s">
        <v>129</v>
      </c>
      <c r="AN42" t="s">
        <v>130</v>
      </c>
      <c r="AO42" t="s">
        <v>131</v>
      </c>
    </row>
    <row r="43" spans="1:41" ht="15.75" outlineLevel="1" x14ac:dyDescent="0.25">
      <c r="A43" s="58">
        <f t="shared" ca="1" si="78"/>
        <v>0</v>
      </c>
      <c r="B43" s="65" t="s">
        <v>132</v>
      </c>
      <c r="C43" s="322"/>
      <c r="D43" s="60">
        <f t="shared" ca="1" si="79"/>
        <v>0</v>
      </c>
      <c r="E43" s="61">
        <f t="shared" ca="1" si="63"/>
        <v>0</v>
      </c>
      <c r="F43" s="62">
        <f t="shared" ca="1" si="80"/>
        <v>0</v>
      </c>
      <c r="G43" s="62">
        <f t="shared" ca="1" si="64"/>
        <v>0</v>
      </c>
      <c r="H43" s="62">
        <f t="shared" ca="1" si="65"/>
        <v>0</v>
      </c>
      <c r="I43" s="62">
        <f t="shared" ca="1" si="66"/>
        <v>0</v>
      </c>
      <c r="J43" s="62">
        <f t="shared" ca="1" si="67"/>
        <v>0</v>
      </c>
      <c r="K43" s="62">
        <f t="shared" ca="1" si="68"/>
        <v>0</v>
      </c>
      <c r="L43" s="62">
        <f t="shared" ca="1" si="69"/>
        <v>0</v>
      </c>
      <c r="M43" s="62">
        <f t="shared" ca="1" si="70"/>
        <v>0</v>
      </c>
      <c r="N43" s="62">
        <f t="shared" ca="1" si="71"/>
        <v>0</v>
      </c>
      <c r="O43" s="62">
        <f t="shared" ca="1" si="72"/>
        <v>0</v>
      </c>
      <c r="P43" s="62">
        <f t="shared" ca="1" si="73"/>
        <v>0</v>
      </c>
      <c r="Q43" s="62">
        <f t="shared" ca="1" si="74"/>
        <v>0</v>
      </c>
      <c r="R43" s="62">
        <f t="shared" ca="1" si="75"/>
        <v>0</v>
      </c>
      <c r="S43" s="62">
        <f t="shared" ca="1" si="76"/>
        <v>0</v>
      </c>
      <c r="T43" s="62">
        <f t="shared" ca="1" si="77"/>
        <v>0</v>
      </c>
      <c r="V43" t="str">
        <f t="shared" si="81"/>
        <v>Name_4</v>
      </c>
      <c r="W43" t="s">
        <v>78</v>
      </c>
      <c r="Y43" s="38" t="s">
        <v>133</v>
      </c>
      <c r="Z43" s="38" t="s">
        <v>134</v>
      </c>
      <c r="AA43" t="s">
        <v>135</v>
      </c>
      <c r="AB43" t="s">
        <v>136</v>
      </c>
      <c r="AC43" t="s">
        <v>137</v>
      </c>
      <c r="AD43" t="s">
        <v>138</v>
      </c>
      <c r="AE43" t="s">
        <v>139</v>
      </c>
      <c r="AF43" t="s">
        <v>140</v>
      </c>
      <c r="AG43" t="s">
        <v>141</v>
      </c>
      <c r="AH43" t="s">
        <v>142</v>
      </c>
      <c r="AI43" t="s">
        <v>143</v>
      </c>
      <c r="AJ43" t="s">
        <v>144</v>
      </c>
      <c r="AK43" t="s">
        <v>145</v>
      </c>
      <c r="AL43" t="s">
        <v>146</v>
      </c>
      <c r="AM43" t="s">
        <v>147</v>
      </c>
      <c r="AN43" t="s">
        <v>148</v>
      </c>
      <c r="AO43" t="s">
        <v>149</v>
      </c>
    </row>
    <row r="44" spans="1:41" ht="15.75" outlineLevel="1" x14ac:dyDescent="0.25">
      <c r="A44" s="58">
        <f t="shared" ca="1" si="78"/>
        <v>0</v>
      </c>
      <c r="B44" s="66" t="s">
        <v>30</v>
      </c>
      <c r="C44" s="322">
        <f ca="1">INDIRECT($V44&amp;"!"&amp;X44)</f>
        <v>0</v>
      </c>
      <c r="D44" s="60">
        <f t="shared" ca="1" si="79"/>
        <v>0</v>
      </c>
      <c r="E44" s="61">
        <f t="shared" ca="1" si="63"/>
        <v>0</v>
      </c>
      <c r="F44" s="62">
        <f t="shared" ca="1" si="80"/>
        <v>0</v>
      </c>
      <c r="G44" s="62">
        <f t="shared" ca="1" si="64"/>
        <v>0</v>
      </c>
      <c r="H44" s="62">
        <f t="shared" ca="1" si="65"/>
        <v>0</v>
      </c>
      <c r="I44" s="62">
        <f t="shared" ca="1" si="66"/>
        <v>0</v>
      </c>
      <c r="J44" s="62">
        <f t="shared" ca="1" si="67"/>
        <v>0</v>
      </c>
      <c r="K44" s="62">
        <f t="shared" ca="1" si="68"/>
        <v>0</v>
      </c>
      <c r="L44" s="62">
        <f t="shared" ca="1" si="69"/>
        <v>0</v>
      </c>
      <c r="M44" s="62">
        <f t="shared" ca="1" si="70"/>
        <v>0</v>
      </c>
      <c r="N44" s="62">
        <f t="shared" ca="1" si="71"/>
        <v>0</v>
      </c>
      <c r="O44" s="62">
        <f t="shared" ca="1" si="72"/>
        <v>0</v>
      </c>
      <c r="P44" s="62">
        <f t="shared" ca="1" si="73"/>
        <v>0</v>
      </c>
      <c r="Q44" s="62">
        <f t="shared" ca="1" si="74"/>
        <v>0</v>
      </c>
      <c r="R44" s="62">
        <f t="shared" ca="1" si="75"/>
        <v>0</v>
      </c>
      <c r="S44" s="62">
        <f t="shared" ca="1" si="76"/>
        <v>0</v>
      </c>
      <c r="T44" s="62">
        <f t="shared" ca="1" si="77"/>
        <v>0</v>
      </c>
      <c r="V44" t="str">
        <f t="shared" si="81"/>
        <v>Name_4</v>
      </c>
      <c r="W44" t="s">
        <v>78</v>
      </c>
      <c r="X44" t="s">
        <v>150</v>
      </c>
      <c r="Y44" s="38" t="s">
        <v>151</v>
      </c>
      <c r="Z44" s="38" t="s">
        <v>152</v>
      </c>
      <c r="AA44" t="s">
        <v>153</v>
      </c>
      <c r="AB44" t="s">
        <v>154</v>
      </c>
      <c r="AC44" t="s">
        <v>155</v>
      </c>
      <c r="AD44" t="s">
        <v>156</v>
      </c>
      <c r="AE44" t="s">
        <v>157</v>
      </c>
      <c r="AF44" t="s">
        <v>158</v>
      </c>
      <c r="AG44" t="s">
        <v>159</v>
      </c>
      <c r="AH44" t="s">
        <v>160</v>
      </c>
      <c r="AI44" t="s">
        <v>161</v>
      </c>
      <c r="AJ44" t="s">
        <v>162</v>
      </c>
      <c r="AK44" t="s">
        <v>163</v>
      </c>
      <c r="AL44" t="s">
        <v>164</v>
      </c>
      <c r="AM44" t="s">
        <v>165</v>
      </c>
      <c r="AN44" t="s">
        <v>166</v>
      </c>
      <c r="AO44" t="s">
        <v>167</v>
      </c>
    </row>
    <row r="45" spans="1:41" ht="15.75" outlineLevel="1" x14ac:dyDescent="0.25">
      <c r="A45" s="58">
        <f t="shared" ca="1" si="78"/>
        <v>0</v>
      </c>
      <c r="B45" s="67" t="s">
        <v>168</v>
      </c>
      <c r="C45" s="322"/>
      <c r="D45" s="60">
        <f t="shared" ca="1" si="79"/>
        <v>0</v>
      </c>
      <c r="E45" s="61">
        <f t="shared" ca="1" si="63"/>
        <v>0</v>
      </c>
      <c r="F45" s="62">
        <f t="shared" ca="1" si="80"/>
        <v>0</v>
      </c>
      <c r="G45" s="62">
        <f t="shared" ca="1" si="64"/>
        <v>0</v>
      </c>
      <c r="H45" s="62">
        <f t="shared" ca="1" si="65"/>
        <v>0</v>
      </c>
      <c r="I45" s="62">
        <f t="shared" ca="1" si="66"/>
        <v>0</v>
      </c>
      <c r="J45" s="62">
        <f t="shared" ca="1" si="67"/>
        <v>0</v>
      </c>
      <c r="K45" s="62">
        <f t="shared" ca="1" si="68"/>
        <v>0</v>
      </c>
      <c r="L45" s="62">
        <f t="shared" ca="1" si="69"/>
        <v>0</v>
      </c>
      <c r="M45" s="62">
        <f t="shared" ca="1" si="70"/>
        <v>0</v>
      </c>
      <c r="N45" s="62">
        <f t="shared" ca="1" si="71"/>
        <v>0</v>
      </c>
      <c r="O45" s="62">
        <f t="shared" ca="1" si="72"/>
        <v>0</v>
      </c>
      <c r="P45" s="62">
        <f t="shared" ca="1" si="73"/>
        <v>0</v>
      </c>
      <c r="Q45" s="62">
        <f t="shared" ca="1" si="74"/>
        <v>0</v>
      </c>
      <c r="R45" s="62">
        <f t="shared" ca="1" si="75"/>
        <v>0</v>
      </c>
      <c r="S45" s="62">
        <f t="shared" ca="1" si="76"/>
        <v>0</v>
      </c>
      <c r="T45" s="62">
        <f t="shared" ca="1" si="77"/>
        <v>0</v>
      </c>
      <c r="V45" t="str">
        <f t="shared" si="81"/>
        <v>Name_4</v>
      </c>
      <c r="W45" t="s">
        <v>78</v>
      </c>
      <c r="Y45" s="38" t="s">
        <v>169</v>
      </c>
      <c r="Z45" s="38" t="s">
        <v>170</v>
      </c>
      <c r="AA45" t="s">
        <v>171</v>
      </c>
      <c r="AB45" t="s">
        <v>172</v>
      </c>
      <c r="AC45" t="s">
        <v>173</v>
      </c>
      <c r="AD45" t="s">
        <v>174</v>
      </c>
      <c r="AE45" t="s">
        <v>175</v>
      </c>
      <c r="AF45" t="s">
        <v>176</v>
      </c>
      <c r="AG45" t="s">
        <v>177</v>
      </c>
      <c r="AH45" t="s">
        <v>178</v>
      </c>
      <c r="AI45" t="s">
        <v>179</v>
      </c>
      <c r="AJ45" t="s">
        <v>180</v>
      </c>
      <c r="AK45" t="s">
        <v>181</v>
      </c>
      <c r="AL45" t="s">
        <v>182</v>
      </c>
      <c r="AM45" t="s">
        <v>183</v>
      </c>
      <c r="AN45" t="s">
        <v>184</v>
      </c>
      <c r="AO45" t="s">
        <v>185</v>
      </c>
    </row>
    <row r="46" spans="1:41" ht="15.75" outlineLevel="1" x14ac:dyDescent="0.25">
      <c r="A46" s="58">
        <f t="shared" ca="1" si="78"/>
        <v>0</v>
      </c>
      <c r="B46" s="68" t="s">
        <v>31</v>
      </c>
      <c r="C46" s="322">
        <f ca="1">INDIRECT($V46&amp;"!"&amp;X46)</f>
        <v>0</v>
      </c>
      <c r="D46" s="60">
        <f t="shared" ca="1" si="79"/>
        <v>0</v>
      </c>
      <c r="E46" s="61">
        <f t="shared" ca="1" si="63"/>
        <v>0</v>
      </c>
      <c r="F46" s="62">
        <f t="shared" ca="1" si="80"/>
        <v>0</v>
      </c>
      <c r="G46" s="62">
        <f t="shared" ca="1" si="64"/>
        <v>0</v>
      </c>
      <c r="H46" s="62">
        <f t="shared" ca="1" si="65"/>
        <v>0</v>
      </c>
      <c r="I46" s="62">
        <f t="shared" ca="1" si="66"/>
        <v>0</v>
      </c>
      <c r="J46" s="62">
        <f t="shared" ca="1" si="67"/>
        <v>0</v>
      </c>
      <c r="K46" s="62">
        <f t="shared" ca="1" si="68"/>
        <v>0</v>
      </c>
      <c r="L46" s="62">
        <f t="shared" ca="1" si="69"/>
        <v>0</v>
      </c>
      <c r="M46" s="62">
        <f t="shared" ca="1" si="70"/>
        <v>0</v>
      </c>
      <c r="N46" s="62">
        <f t="shared" ca="1" si="71"/>
        <v>0</v>
      </c>
      <c r="O46" s="62">
        <f t="shared" ca="1" si="72"/>
        <v>0</v>
      </c>
      <c r="P46" s="62">
        <f t="shared" ca="1" si="73"/>
        <v>0</v>
      </c>
      <c r="Q46" s="62">
        <f t="shared" ca="1" si="74"/>
        <v>0</v>
      </c>
      <c r="R46" s="62">
        <f t="shared" ca="1" si="75"/>
        <v>0</v>
      </c>
      <c r="S46" s="62">
        <f t="shared" ca="1" si="76"/>
        <v>0</v>
      </c>
      <c r="T46" s="62">
        <f t="shared" ca="1" si="77"/>
        <v>0</v>
      </c>
      <c r="V46" t="str">
        <f t="shared" si="81"/>
        <v>Name_4</v>
      </c>
      <c r="W46" t="s">
        <v>78</v>
      </c>
      <c r="X46" t="s">
        <v>186</v>
      </c>
      <c r="Y46" s="38" t="s">
        <v>187</v>
      </c>
      <c r="Z46" s="38" t="s">
        <v>188</v>
      </c>
      <c r="AA46" t="s">
        <v>189</v>
      </c>
      <c r="AB46" t="s">
        <v>190</v>
      </c>
      <c r="AC46" t="s">
        <v>191</v>
      </c>
      <c r="AD46" t="s">
        <v>192</v>
      </c>
      <c r="AE46" t="s">
        <v>193</v>
      </c>
      <c r="AF46" t="s">
        <v>194</v>
      </c>
      <c r="AG46" t="s">
        <v>195</v>
      </c>
      <c r="AH46" t="s">
        <v>196</v>
      </c>
      <c r="AI46" t="s">
        <v>197</v>
      </c>
      <c r="AJ46" t="s">
        <v>198</v>
      </c>
      <c r="AK46" t="s">
        <v>199</v>
      </c>
      <c r="AL46" t="s">
        <v>200</v>
      </c>
      <c r="AM46" t="s">
        <v>201</v>
      </c>
      <c r="AN46" t="s">
        <v>202</v>
      </c>
      <c r="AO46" t="s">
        <v>203</v>
      </c>
    </row>
    <row r="47" spans="1:41" ht="15.75" outlineLevel="1" x14ac:dyDescent="0.25">
      <c r="A47" s="58">
        <f t="shared" ca="1" si="78"/>
        <v>0</v>
      </c>
      <c r="B47" s="68" t="s">
        <v>204</v>
      </c>
      <c r="C47" s="322"/>
      <c r="D47" s="60">
        <f t="shared" ca="1" si="79"/>
        <v>0</v>
      </c>
      <c r="E47" s="61">
        <f t="shared" ca="1" si="63"/>
        <v>0</v>
      </c>
      <c r="F47" s="62">
        <f t="shared" ca="1" si="80"/>
        <v>0</v>
      </c>
      <c r="G47" s="62">
        <f t="shared" ca="1" si="64"/>
        <v>0</v>
      </c>
      <c r="H47" s="62">
        <f t="shared" ca="1" si="65"/>
        <v>0</v>
      </c>
      <c r="I47" s="62">
        <f t="shared" ca="1" si="66"/>
        <v>0</v>
      </c>
      <c r="J47" s="62">
        <f t="shared" ca="1" si="67"/>
        <v>0</v>
      </c>
      <c r="K47" s="62">
        <f t="shared" ca="1" si="68"/>
        <v>0</v>
      </c>
      <c r="L47" s="62">
        <f t="shared" ca="1" si="69"/>
        <v>0</v>
      </c>
      <c r="M47" s="62">
        <f t="shared" ca="1" si="70"/>
        <v>0</v>
      </c>
      <c r="N47" s="62">
        <f t="shared" ca="1" si="71"/>
        <v>0</v>
      </c>
      <c r="O47" s="62">
        <f t="shared" ca="1" si="72"/>
        <v>0</v>
      </c>
      <c r="P47" s="62">
        <f t="shared" ca="1" si="73"/>
        <v>0</v>
      </c>
      <c r="Q47" s="62">
        <f t="shared" ca="1" si="74"/>
        <v>0</v>
      </c>
      <c r="R47" s="62">
        <f t="shared" ca="1" si="75"/>
        <v>0</v>
      </c>
      <c r="S47" s="62">
        <f t="shared" ca="1" si="76"/>
        <v>0</v>
      </c>
      <c r="T47" s="62">
        <f t="shared" ca="1" si="77"/>
        <v>0</v>
      </c>
      <c r="V47" t="str">
        <f t="shared" si="81"/>
        <v>Name_4</v>
      </c>
      <c r="W47" t="s">
        <v>78</v>
      </c>
      <c r="Y47" s="38" t="s">
        <v>205</v>
      </c>
      <c r="Z47" s="38" t="s">
        <v>206</v>
      </c>
      <c r="AA47" t="s">
        <v>207</v>
      </c>
      <c r="AB47" t="s">
        <v>208</v>
      </c>
      <c r="AC47" t="s">
        <v>209</v>
      </c>
      <c r="AD47" t="s">
        <v>210</v>
      </c>
      <c r="AE47" t="s">
        <v>211</v>
      </c>
      <c r="AF47" t="s">
        <v>212</v>
      </c>
      <c r="AG47" t="s">
        <v>213</v>
      </c>
      <c r="AH47" t="s">
        <v>214</v>
      </c>
      <c r="AI47" t="s">
        <v>215</v>
      </c>
      <c r="AJ47" t="s">
        <v>216</v>
      </c>
      <c r="AK47" t="s">
        <v>217</v>
      </c>
      <c r="AL47" t="s">
        <v>218</v>
      </c>
      <c r="AM47" t="s">
        <v>219</v>
      </c>
      <c r="AN47" t="s">
        <v>220</v>
      </c>
      <c r="AO47" t="s">
        <v>221</v>
      </c>
    </row>
    <row r="48" spans="1:41" ht="15.75" outlineLevel="1" x14ac:dyDescent="0.25">
      <c r="A48" s="58">
        <f t="shared" ca="1" si="78"/>
        <v>0</v>
      </c>
      <c r="B48" s="69" t="s">
        <v>32</v>
      </c>
      <c r="C48" s="70">
        <f ca="1">INDIRECT($V48&amp;"!"&amp;X48)</f>
        <v>0</v>
      </c>
      <c r="D48" s="60">
        <f t="shared" ca="1" si="79"/>
        <v>0</v>
      </c>
      <c r="E48" s="61">
        <f t="shared" ca="1" si="63"/>
        <v>0</v>
      </c>
      <c r="F48" s="62">
        <f t="shared" ca="1" si="80"/>
        <v>0</v>
      </c>
      <c r="G48" s="62">
        <f t="shared" ca="1" si="64"/>
        <v>0</v>
      </c>
      <c r="H48" s="62">
        <f t="shared" ca="1" si="65"/>
        <v>0</v>
      </c>
      <c r="I48" s="62">
        <f t="shared" ca="1" si="66"/>
        <v>0</v>
      </c>
      <c r="J48" s="62">
        <f t="shared" ca="1" si="67"/>
        <v>0</v>
      </c>
      <c r="K48" s="62">
        <f t="shared" ca="1" si="68"/>
        <v>0</v>
      </c>
      <c r="L48" s="62">
        <f t="shared" ca="1" si="69"/>
        <v>0</v>
      </c>
      <c r="M48" s="62">
        <f t="shared" ca="1" si="70"/>
        <v>0</v>
      </c>
      <c r="N48" s="62">
        <f t="shared" ca="1" si="71"/>
        <v>0</v>
      </c>
      <c r="O48" s="62">
        <f t="shared" ca="1" si="72"/>
        <v>0</v>
      </c>
      <c r="P48" s="62">
        <f t="shared" ca="1" si="73"/>
        <v>0</v>
      </c>
      <c r="Q48" s="62">
        <f t="shared" ca="1" si="74"/>
        <v>0</v>
      </c>
      <c r="R48" s="62">
        <f t="shared" ca="1" si="75"/>
        <v>0</v>
      </c>
      <c r="S48" s="62">
        <f t="shared" ca="1" si="76"/>
        <v>0</v>
      </c>
      <c r="T48" s="62">
        <f t="shared" ca="1" si="77"/>
        <v>0</v>
      </c>
      <c r="V48" t="str">
        <f t="shared" si="81"/>
        <v>Name_4</v>
      </c>
      <c r="W48" t="s">
        <v>78</v>
      </c>
      <c r="X48" t="s">
        <v>222</v>
      </c>
      <c r="Y48" s="38" t="s">
        <v>223</v>
      </c>
      <c r="Z48" s="38" t="s">
        <v>224</v>
      </c>
      <c r="AA48" t="s">
        <v>225</v>
      </c>
      <c r="AB48" t="s">
        <v>226</v>
      </c>
      <c r="AC48" t="s">
        <v>227</v>
      </c>
      <c r="AD48" t="s">
        <v>228</v>
      </c>
      <c r="AE48" t="s">
        <v>229</v>
      </c>
      <c r="AF48" t="s">
        <v>230</v>
      </c>
      <c r="AG48" t="s">
        <v>231</v>
      </c>
      <c r="AH48" t="s">
        <v>232</v>
      </c>
      <c r="AI48" t="s">
        <v>233</v>
      </c>
      <c r="AJ48" t="s">
        <v>234</v>
      </c>
      <c r="AK48" t="s">
        <v>235</v>
      </c>
      <c r="AL48" t="s">
        <v>236</v>
      </c>
      <c r="AM48" t="s">
        <v>237</v>
      </c>
      <c r="AN48" t="s">
        <v>238</v>
      </c>
      <c r="AO48" t="s">
        <v>239</v>
      </c>
    </row>
    <row r="49" spans="1:41" s="75" customFormat="1" ht="15.75" outlineLevel="1" x14ac:dyDescent="0.25">
      <c r="A49" s="58">
        <f t="shared" ca="1" si="78"/>
        <v>0</v>
      </c>
      <c r="B49" s="71" t="s">
        <v>56</v>
      </c>
      <c r="C49" s="72">
        <f t="shared" ref="C49:T49" ca="1" si="82">SUM(C40:C48)</f>
        <v>0</v>
      </c>
      <c r="D49" s="73">
        <f t="shared" ca="1" si="82"/>
        <v>0</v>
      </c>
      <c r="E49" s="74">
        <f t="shared" ca="1" si="82"/>
        <v>0</v>
      </c>
      <c r="F49" s="74">
        <f t="shared" ca="1" si="82"/>
        <v>0</v>
      </c>
      <c r="G49" s="74">
        <f t="shared" ca="1" si="82"/>
        <v>0</v>
      </c>
      <c r="H49" s="74">
        <f t="shared" ca="1" si="82"/>
        <v>0</v>
      </c>
      <c r="I49" s="74">
        <f t="shared" ca="1" si="82"/>
        <v>0</v>
      </c>
      <c r="J49" s="74">
        <f t="shared" ca="1" si="82"/>
        <v>0</v>
      </c>
      <c r="K49" s="74">
        <f t="shared" ca="1" si="82"/>
        <v>0</v>
      </c>
      <c r="L49" s="74">
        <f t="shared" ca="1" si="82"/>
        <v>0</v>
      </c>
      <c r="M49" s="74">
        <f t="shared" ca="1" si="82"/>
        <v>0</v>
      </c>
      <c r="N49" s="74">
        <f t="shared" ca="1" si="82"/>
        <v>0</v>
      </c>
      <c r="O49" s="74">
        <f t="shared" ca="1" si="82"/>
        <v>0</v>
      </c>
      <c r="P49" s="74">
        <f t="shared" ca="1" si="82"/>
        <v>0</v>
      </c>
      <c r="Q49" s="74">
        <f t="shared" ca="1" si="82"/>
        <v>0</v>
      </c>
      <c r="R49" s="74">
        <f t="shared" ca="1" si="82"/>
        <v>0</v>
      </c>
      <c r="S49" s="74">
        <f t="shared" ca="1" si="82"/>
        <v>0</v>
      </c>
      <c r="T49" s="74">
        <f t="shared" ca="1" si="82"/>
        <v>0</v>
      </c>
      <c r="Y49" s="76"/>
      <c r="Z49" s="76"/>
    </row>
    <row r="50" spans="1:41" ht="15.75" x14ac:dyDescent="0.25">
      <c r="A50" s="54" t="s">
        <v>243</v>
      </c>
      <c r="B50" s="56"/>
      <c r="C50" s="77"/>
      <c r="D50" s="56"/>
      <c r="E50" s="78"/>
      <c r="F50" s="56"/>
      <c r="G50" s="56"/>
      <c r="H50" s="56"/>
      <c r="I50" s="56"/>
      <c r="J50" s="56"/>
      <c r="K50" s="56"/>
      <c r="L50" s="56"/>
      <c r="M50" s="56"/>
      <c r="N50" s="56"/>
      <c r="O50" s="56"/>
      <c r="P50" s="56"/>
      <c r="Q50" s="56"/>
      <c r="R50" s="56"/>
      <c r="S50" s="56"/>
      <c r="T50" s="56"/>
    </row>
    <row r="51" spans="1:41" ht="15.75" outlineLevel="1" x14ac:dyDescent="0.25">
      <c r="A51" s="58">
        <f ca="1">INDIRECT($V51&amp;"!"&amp;W51)</f>
        <v>0</v>
      </c>
      <c r="B51" s="59" t="s">
        <v>28</v>
      </c>
      <c r="C51" s="322">
        <f ca="1">INDIRECT($V51&amp;"!"&amp;X51)</f>
        <v>0</v>
      </c>
      <c r="D51" s="60">
        <f ca="1">INDIRECT($V51&amp;"!"&amp;Y51)</f>
        <v>0</v>
      </c>
      <c r="E51" s="61">
        <f t="shared" ref="E51:E59" ca="1" si="83">SUM(F51:T51)</f>
        <v>0</v>
      </c>
      <c r="F51" s="62">
        <f ca="1">ROUND(INDIRECT($V51&amp;"!"&amp;AA51)/215*12,2)</f>
        <v>0</v>
      </c>
      <c r="G51" s="62">
        <f t="shared" ref="G51:G59" ca="1" si="84">ROUND(INDIRECT($V51&amp;"!"&amp;AB51)/215*12,2)</f>
        <v>0</v>
      </c>
      <c r="H51" s="62">
        <f t="shared" ref="H51:H59" ca="1" si="85">ROUND(INDIRECT($V51&amp;"!"&amp;AC51)/215*12,2)</f>
        <v>0</v>
      </c>
      <c r="I51" s="62">
        <f t="shared" ref="I51:I59" ca="1" si="86">ROUND(INDIRECT($V51&amp;"!"&amp;AD51)/215*12,2)</f>
        <v>0</v>
      </c>
      <c r="J51" s="62">
        <f t="shared" ref="J51:J59" ca="1" si="87">ROUND(INDIRECT($V51&amp;"!"&amp;AE51)/215*12,2)</f>
        <v>0</v>
      </c>
      <c r="K51" s="62">
        <f t="shared" ref="K51:K59" ca="1" si="88">ROUND(INDIRECT($V51&amp;"!"&amp;AF51)/215*12,2)</f>
        <v>0</v>
      </c>
      <c r="L51" s="62">
        <f t="shared" ref="L51:L59" ca="1" si="89">ROUND(INDIRECT($V51&amp;"!"&amp;AG51)/215*12,2)</f>
        <v>0</v>
      </c>
      <c r="M51" s="62">
        <f t="shared" ref="M51:M59" ca="1" si="90">ROUND(INDIRECT($V51&amp;"!"&amp;AH51)/215*12,2)</f>
        <v>0</v>
      </c>
      <c r="N51" s="62">
        <f t="shared" ref="N51:N59" ca="1" si="91">ROUND(INDIRECT($V51&amp;"!"&amp;AI51)/215*12,2)</f>
        <v>0</v>
      </c>
      <c r="O51" s="62">
        <f t="shared" ref="O51:O59" ca="1" si="92">ROUND(INDIRECT($V51&amp;"!"&amp;AJ51)/215*12,2)</f>
        <v>0</v>
      </c>
      <c r="P51" s="62">
        <f t="shared" ref="P51:P59" ca="1" si="93">ROUND(INDIRECT($V51&amp;"!"&amp;AK51)/215*12,2)</f>
        <v>0</v>
      </c>
      <c r="Q51" s="62">
        <f t="shared" ref="Q51:Q59" ca="1" si="94">ROUND(INDIRECT($V51&amp;"!"&amp;AL51)/215*12,2)</f>
        <v>0</v>
      </c>
      <c r="R51" s="62">
        <f t="shared" ref="R51:R59" ca="1" si="95">ROUND(INDIRECT($V51&amp;"!"&amp;AM51)/215*12,2)</f>
        <v>0</v>
      </c>
      <c r="S51" s="62">
        <f t="shared" ref="S51:S59" ca="1" si="96">ROUND(INDIRECT($V51&amp;"!"&amp;AN51)/215*12,2)</f>
        <v>0</v>
      </c>
      <c r="T51" s="62">
        <f t="shared" ref="T51:T59" ca="1" si="97">ROUND(INDIRECT($V51&amp;"!"&amp;AO51)/215*12,2)</f>
        <v>0</v>
      </c>
      <c r="V51" t="str">
        <f>A50</f>
        <v>Name_5</v>
      </c>
      <c r="W51" t="s">
        <v>78</v>
      </c>
      <c r="X51" t="s">
        <v>79</v>
      </c>
      <c r="Y51" s="38" t="s">
        <v>80</v>
      </c>
      <c r="Z51" s="38" t="s">
        <v>81</v>
      </c>
      <c r="AA51" t="s">
        <v>32</v>
      </c>
      <c r="AB51" t="s">
        <v>82</v>
      </c>
      <c r="AC51" t="s">
        <v>83</v>
      </c>
      <c r="AD51" t="s">
        <v>84</v>
      </c>
      <c r="AE51" t="s">
        <v>85</v>
      </c>
      <c r="AF51" t="s">
        <v>86</v>
      </c>
      <c r="AG51" t="s">
        <v>87</v>
      </c>
      <c r="AH51" t="s">
        <v>88</v>
      </c>
      <c r="AI51" t="s">
        <v>89</v>
      </c>
      <c r="AJ51" t="s">
        <v>90</v>
      </c>
      <c r="AK51" t="s">
        <v>91</v>
      </c>
      <c r="AL51" t="s">
        <v>92</v>
      </c>
      <c r="AM51" t="s">
        <v>93</v>
      </c>
      <c r="AN51" t="s">
        <v>94</v>
      </c>
      <c r="AO51" t="s">
        <v>95</v>
      </c>
    </row>
    <row r="52" spans="1:41" ht="15.75" outlineLevel="1" x14ac:dyDescent="0.25">
      <c r="A52" s="58">
        <f t="shared" ref="A52:A60" ca="1" si="98">INDIRECT($V51&amp;"!"&amp;W51)</f>
        <v>0</v>
      </c>
      <c r="B52" s="63" t="s">
        <v>96</v>
      </c>
      <c r="C52" s="322"/>
      <c r="D52" s="60">
        <f t="shared" ref="D52:D59" ca="1" si="99">INDIRECT($V52&amp;"!"&amp;Y52)</f>
        <v>0</v>
      </c>
      <c r="E52" s="61">
        <f t="shared" ca="1" si="83"/>
        <v>0</v>
      </c>
      <c r="F52" s="62">
        <f t="shared" ref="F52:F59" ca="1" si="100">ROUND(INDIRECT($V52&amp;"!"&amp;AA52)/215*12,2)</f>
        <v>0</v>
      </c>
      <c r="G52" s="62">
        <f t="shared" ca="1" si="84"/>
        <v>0</v>
      </c>
      <c r="H52" s="62">
        <f t="shared" ca="1" si="85"/>
        <v>0</v>
      </c>
      <c r="I52" s="62">
        <f t="shared" ca="1" si="86"/>
        <v>0</v>
      </c>
      <c r="J52" s="62">
        <f t="shared" ca="1" si="87"/>
        <v>0</v>
      </c>
      <c r="K52" s="62">
        <f t="shared" ca="1" si="88"/>
        <v>0</v>
      </c>
      <c r="L52" s="62">
        <f t="shared" ca="1" si="89"/>
        <v>0</v>
      </c>
      <c r="M52" s="62">
        <f t="shared" ca="1" si="90"/>
        <v>0</v>
      </c>
      <c r="N52" s="62">
        <f t="shared" ca="1" si="91"/>
        <v>0</v>
      </c>
      <c r="O52" s="62">
        <f t="shared" ca="1" si="92"/>
        <v>0</v>
      </c>
      <c r="P52" s="62">
        <f t="shared" ca="1" si="93"/>
        <v>0</v>
      </c>
      <c r="Q52" s="62">
        <f t="shared" ca="1" si="94"/>
        <v>0</v>
      </c>
      <c r="R52" s="62">
        <f t="shared" ca="1" si="95"/>
        <v>0</v>
      </c>
      <c r="S52" s="62">
        <f t="shared" ca="1" si="96"/>
        <v>0</v>
      </c>
      <c r="T52" s="62">
        <f t="shared" ca="1" si="97"/>
        <v>0</v>
      </c>
      <c r="V52" t="str">
        <f t="shared" ref="V52:V59" si="101">V51</f>
        <v>Name_5</v>
      </c>
      <c r="W52" t="s">
        <v>78</v>
      </c>
      <c r="Y52" s="38" t="s">
        <v>97</v>
      </c>
      <c r="Z52" s="38" t="s">
        <v>98</v>
      </c>
      <c r="AA52" t="s">
        <v>99</v>
      </c>
      <c r="AB52" t="s">
        <v>100</v>
      </c>
      <c r="AC52" t="s">
        <v>101</v>
      </c>
      <c r="AD52" t="s">
        <v>102</v>
      </c>
      <c r="AE52" t="s">
        <v>103</v>
      </c>
      <c r="AF52" t="s">
        <v>104</v>
      </c>
      <c r="AG52" t="s">
        <v>105</v>
      </c>
      <c r="AH52" t="s">
        <v>106</v>
      </c>
      <c r="AI52" t="s">
        <v>107</v>
      </c>
      <c r="AJ52" t="s">
        <v>108</v>
      </c>
      <c r="AK52" t="s">
        <v>109</v>
      </c>
      <c r="AL52" t="s">
        <v>110</v>
      </c>
      <c r="AM52" t="s">
        <v>111</v>
      </c>
      <c r="AN52" t="s">
        <v>112</v>
      </c>
      <c r="AO52" t="s">
        <v>113</v>
      </c>
    </row>
    <row r="53" spans="1:41" ht="15.75" outlineLevel="1" x14ac:dyDescent="0.25">
      <c r="A53" s="58">
        <f t="shared" ca="1" si="98"/>
        <v>0</v>
      </c>
      <c r="B53" s="64" t="s">
        <v>29</v>
      </c>
      <c r="C53" s="322">
        <f ca="1">INDIRECT($V53&amp;"!"&amp;X53)</f>
        <v>0</v>
      </c>
      <c r="D53" s="60">
        <f t="shared" ca="1" si="99"/>
        <v>0</v>
      </c>
      <c r="E53" s="61">
        <f t="shared" ca="1" si="83"/>
        <v>0</v>
      </c>
      <c r="F53" s="62">
        <f t="shared" ca="1" si="100"/>
        <v>0</v>
      </c>
      <c r="G53" s="62">
        <f t="shared" ca="1" si="84"/>
        <v>0</v>
      </c>
      <c r="H53" s="62">
        <f t="shared" ca="1" si="85"/>
        <v>0</v>
      </c>
      <c r="I53" s="62">
        <f t="shared" ca="1" si="86"/>
        <v>0</v>
      </c>
      <c r="J53" s="62">
        <f t="shared" ca="1" si="87"/>
        <v>0</v>
      </c>
      <c r="K53" s="62">
        <f t="shared" ca="1" si="88"/>
        <v>0</v>
      </c>
      <c r="L53" s="62">
        <f t="shared" ca="1" si="89"/>
        <v>0</v>
      </c>
      <c r="M53" s="62">
        <f t="shared" ca="1" si="90"/>
        <v>0</v>
      </c>
      <c r="N53" s="62">
        <f t="shared" ca="1" si="91"/>
        <v>0</v>
      </c>
      <c r="O53" s="62">
        <f t="shared" ca="1" si="92"/>
        <v>0</v>
      </c>
      <c r="P53" s="62">
        <f t="shared" ca="1" si="93"/>
        <v>0</v>
      </c>
      <c r="Q53" s="62">
        <f t="shared" ca="1" si="94"/>
        <v>0</v>
      </c>
      <c r="R53" s="62">
        <f t="shared" ca="1" si="95"/>
        <v>0</v>
      </c>
      <c r="S53" s="62">
        <f t="shared" ca="1" si="96"/>
        <v>0</v>
      </c>
      <c r="T53" s="62">
        <f t="shared" ca="1" si="97"/>
        <v>0</v>
      </c>
      <c r="V53" t="str">
        <f t="shared" si="101"/>
        <v>Name_5</v>
      </c>
      <c r="W53" t="s">
        <v>78</v>
      </c>
      <c r="X53" t="s">
        <v>114</v>
      </c>
      <c r="Y53" s="38" t="s">
        <v>115</v>
      </c>
      <c r="Z53" s="38" t="s">
        <v>116</v>
      </c>
      <c r="AA53" t="s">
        <v>117</v>
      </c>
      <c r="AB53" t="s">
        <v>118</v>
      </c>
      <c r="AC53" t="s">
        <v>119</v>
      </c>
      <c r="AD53" t="s">
        <v>120</v>
      </c>
      <c r="AE53" t="s">
        <v>121</v>
      </c>
      <c r="AF53" t="s">
        <v>122</v>
      </c>
      <c r="AG53" t="s">
        <v>123</v>
      </c>
      <c r="AH53" t="s">
        <v>124</v>
      </c>
      <c r="AI53" t="s">
        <v>125</v>
      </c>
      <c r="AJ53" t="s">
        <v>126</v>
      </c>
      <c r="AK53" t="s">
        <v>127</v>
      </c>
      <c r="AL53" t="s">
        <v>128</v>
      </c>
      <c r="AM53" t="s">
        <v>129</v>
      </c>
      <c r="AN53" t="s">
        <v>130</v>
      </c>
      <c r="AO53" t="s">
        <v>131</v>
      </c>
    </row>
    <row r="54" spans="1:41" ht="15.75" outlineLevel="1" x14ac:dyDescent="0.25">
      <c r="A54" s="58">
        <f t="shared" ca="1" si="98"/>
        <v>0</v>
      </c>
      <c r="B54" s="65" t="s">
        <v>132</v>
      </c>
      <c r="C54" s="322"/>
      <c r="D54" s="60">
        <f t="shared" ca="1" si="99"/>
        <v>0</v>
      </c>
      <c r="E54" s="61">
        <f t="shared" ca="1" si="83"/>
        <v>0</v>
      </c>
      <c r="F54" s="62">
        <f t="shared" ca="1" si="100"/>
        <v>0</v>
      </c>
      <c r="G54" s="62">
        <f t="shared" ca="1" si="84"/>
        <v>0</v>
      </c>
      <c r="H54" s="62">
        <f t="shared" ca="1" si="85"/>
        <v>0</v>
      </c>
      <c r="I54" s="62">
        <f t="shared" ca="1" si="86"/>
        <v>0</v>
      </c>
      <c r="J54" s="62">
        <f t="shared" ca="1" si="87"/>
        <v>0</v>
      </c>
      <c r="K54" s="62">
        <f t="shared" ca="1" si="88"/>
        <v>0</v>
      </c>
      <c r="L54" s="62">
        <f t="shared" ca="1" si="89"/>
        <v>0</v>
      </c>
      <c r="M54" s="62">
        <f t="shared" ca="1" si="90"/>
        <v>0</v>
      </c>
      <c r="N54" s="62">
        <f t="shared" ca="1" si="91"/>
        <v>0</v>
      </c>
      <c r="O54" s="62">
        <f t="shared" ca="1" si="92"/>
        <v>0</v>
      </c>
      <c r="P54" s="62">
        <f t="shared" ca="1" si="93"/>
        <v>0</v>
      </c>
      <c r="Q54" s="62">
        <f t="shared" ca="1" si="94"/>
        <v>0</v>
      </c>
      <c r="R54" s="62">
        <f t="shared" ca="1" si="95"/>
        <v>0</v>
      </c>
      <c r="S54" s="62">
        <f t="shared" ca="1" si="96"/>
        <v>0</v>
      </c>
      <c r="T54" s="62">
        <f t="shared" ca="1" si="97"/>
        <v>0</v>
      </c>
      <c r="V54" t="str">
        <f t="shared" si="101"/>
        <v>Name_5</v>
      </c>
      <c r="W54" t="s">
        <v>78</v>
      </c>
      <c r="Y54" s="38" t="s">
        <v>133</v>
      </c>
      <c r="Z54" s="38" t="s">
        <v>134</v>
      </c>
      <c r="AA54" t="s">
        <v>135</v>
      </c>
      <c r="AB54" t="s">
        <v>136</v>
      </c>
      <c r="AC54" t="s">
        <v>137</v>
      </c>
      <c r="AD54" t="s">
        <v>138</v>
      </c>
      <c r="AE54" t="s">
        <v>139</v>
      </c>
      <c r="AF54" t="s">
        <v>140</v>
      </c>
      <c r="AG54" t="s">
        <v>141</v>
      </c>
      <c r="AH54" t="s">
        <v>142</v>
      </c>
      <c r="AI54" t="s">
        <v>143</v>
      </c>
      <c r="AJ54" t="s">
        <v>144</v>
      </c>
      <c r="AK54" t="s">
        <v>145</v>
      </c>
      <c r="AL54" t="s">
        <v>146</v>
      </c>
      <c r="AM54" t="s">
        <v>147</v>
      </c>
      <c r="AN54" t="s">
        <v>148</v>
      </c>
      <c r="AO54" t="s">
        <v>149</v>
      </c>
    </row>
    <row r="55" spans="1:41" ht="15.75" outlineLevel="1" x14ac:dyDescent="0.25">
      <c r="A55" s="58">
        <f t="shared" ca="1" si="98"/>
        <v>0</v>
      </c>
      <c r="B55" s="66" t="s">
        <v>30</v>
      </c>
      <c r="C55" s="322">
        <f ca="1">INDIRECT($V55&amp;"!"&amp;X55)</f>
        <v>0</v>
      </c>
      <c r="D55" s="60">
        <f t="shared" ca="1" si="99"/>
        <v>0</v>
      </c>
      <c r="E55" s="61">
        <f t="shared" ca="1" si="83"/>
        <v>0</v>
      </c>
      <c r="F55" s="62">
        <f t="shared" ca="1" si="100"/>
        <v>0</v>
      </c>
      <c r="G55" s="62">
        <f t="shared" ca="1" si="84"/>
        <v>0</v>
      </c>
      <c r="H55" s="62">
        <f t="shared" ca="1" si="85"/>
        <v>0</v>
      </c>
      <c r="I55" s="62">
        <f t="shared" ca="1" si="86"/>
        <v>0</v>
      </c>
      <c r="J55" s="62">
        <f t="shared" ca="1" si="87"/>
        <v>0</v>
      </c>
      <c r="K55" s="62">
        <f t="shared" ca="1" si="88"/>
        <v>0</v>
      </c>
      <c r="L55" s="62">
        <f t="shared" ca="1" si="89"/>
        <v>0</v>
      </c>
      <c r="M55" s="62">
        <f t="shared" ca="1" si="90"/>
        <v>0</v>
      </c>
      <c r="N55" s="62">
        <f t="shared" ca="1" si="91"/>
        <v>0</v>
      </c>
      <c r="O55" s="62">
        <f t="shared" ca="1" si="92"/>
        <v>0</v>
      </c>
      <c r="P55" s="62">
        <f t="shared" ca="1" si="93"/>
        <v>0</v>
      </c>
      <c r="Q55" s="62">
        <f t="shared" ca="1" si="94"/>
        <v>0</v>
      </c>
      <c r="R55" s="62">
        <f t="shared" ca="1" si="95"/>
        <v>0</v>
      </c>
      <c r="S55" s="62">
        <f t="shared" ca="1" si="96"/>
        <v>0</v>
      </c>
      <c r="T55" s="62">
        <f t="shared" ca="1" si="97"/>
        <v>0</v>
      </c>
      <c r="V55" t="str">
        <f t="shared" si="101"/>
        <v>Name_5</v>
      </c>
      <c r="W55" t="s">
        <v>78</v>
      </c>
      <c r="X55" t="s">
        <v>150</v>
      </c>
      <c r="Y55" s="38" t="s">
        <v>151</v>
      </c>
      <c r="Z55" s="38" t="s">
        <v>152</v>
      </c>
      <c r="AA55" t="s">
        <v>153</v>
      </c>
      <c r="AB55" t="s">
        <v>154</v>
      </c>
      <c r="AC55" t="s">
        <v>155</v>
      </c>
      <c r="AD55" t="s">
        <v>156</v>
      </c>
      <c r="AE55" t="s">
        <v>157</v>
      </c>
      <c r="AF55" t="s">
        <v>158</v>
      </c>
      <c r="AG55" t="s">
        <v>159</v>
      </c>
      <c r="AH55" t="s">
        <v>160</v>
      </c>
      <c r="AI55" t="s">
        <v>161</v>
      </c>
      <c r="AJ55" t="s">
        <v>162</v>
      </c>
      <c r="AK55" t="s">
        <v>163</v>
      </c>
      <c r="AL55" t="s">
        <v>164</v>
      </c>
      <c r="AM55" t="s">
        <v>165</v>
      </c>
      <c r="AN55" t="s">
        <v>166</v>
      </c>
      <c r="AO55" t="s">
        <v>167</v>
      </c>
    </row>
    <row r="56" spans="1:41" ht="15.75" outlineLevel="1" x14ac:dyDescent="0.25">
      <c r="A56" s="58">
        <f t="shared" ca="1" si="98"/>
        <v>0</v>
      </c>
      <c r="B56" s="67" t="s">
        <v>168</v>
      </c>
      <c r="C56" s="322"/>
      <c r="D56" s="60">
        <f t="shared" ca="1" si="99"/>
        <v>0</v>
      </c>
      <c r="E56" s="61">
        <f t="shared" ca="1" si="83"/>
        <v>0</v>
      </c>
      <c r="F56" s="62">
        <f t="shared" ca="1" si="100"/>
        <v>0</v>
      </c>
      <c r="G56" s="62">
        <f t="shared" ca="1" si="84"/>
        <v>0</v>
      </c>
      <c r="H56" s="62">
        <f t="shared" ca="1" si="85"/>
        <v>0</v>
      </c>
      <c r="I56" s="62">
        <f t="shared" ca="1" si="86"/>
        <v>0</v>
      </c>
      <c r="J56" s="62">
        <f t="shared" ca="1" si="87"/>
        <v>0</v>
      </c>
      <c r="K56" s="62">
        <f t="shared" ca="1" si="88"/>
        <v>0</v>
      </c>
      <c r="L56" s="62">
        <f t="shared" ca="1" si="89"/>
        <v>0</v>
      </c>
      <c r="M56" s="62">
        <f t="shared" ca="1" si="90"/>
        <v>0</v>
      </c>
      <c r="N56" s="62">
        <f t="shared" ca="1" si="91"/>
        <v>0</v>
      </c>
      <c r="O56" s="62">
        <f t="shared" ca="1" si="92"/>
        <v>0</v>
      </c>
      <c r="P56" s="62">
        <f t="shared" ca="1" si="93"/>
        <v>0</v>
      </c>
      <c r="Q56" s="62">
        <f t="shared" ca="1" si="94"/>
        <v>0</v>
      </c>
      <c r="R56" s="62">
        <f t="shared" ca="1" si="95"/>
        <v>0</v>
      </c>
      <c r="S56" s="62">
        <f t="shared" ca="1" si="96"/>
        <v>0</v>
      </c>
      <c r="T56" s="62">
        <f t="shared" ca="1" si="97"/>
        <v>0</v>
      </c>
      <c r="V56" t="str">
        <f t="shared" si="101"/>
        <v>Name_5</v>
      </c>
      <c r="W56" t="s">
        <v>78</v>
      </c>
      <c r="Y56" s="38" t="s">
        <v>169</v>
      </c>
      <c r="Z56" s="38" t="s">
        <v>170</v>
      </c>
      <c r="AA56" t="s">
        <v>171</v>
      </c>
      <c r="AB56" t="s">
        <v>172</v>
      </c>
      <c r="AC56" t="s">
        <v>173</v>
      </c>
      <c r="AD56" t="s">
        <v>174</v>
      </c>
      <c r="AE56" t="s">
        <v>175</v>
      </c>
      <c r="AF56" t="s">
        <v>176</v>
      </c>
      <c r="AG56" t="s">
        <v>177</v>
      </c>
      <c r="AH56" t="s">
        <v>178</v>
      </c>
      <c r="AI56" t="s">
        <v>179</v>
      </c>
      <c r="AJ56" t="s">
        <v>180</v>
      </c>
      <c r="AK56" t="s">
        <v>181</v>
      </c>
      <c r="AL56" t="s">
        <v>182</v>
      </c>
      <c r="AM56" t="s">
        <v>183</v>
      </c>
      <c r="AN56" t="s">
        <v>184</v>
      </c>
      <c r="AO56" t="s">
        <v>185</v>
      </c>
    </row>
    <row r="57" spans="1:41" ht="15.75" outlineLevel="1" x14ac:dyDescent="0.25">
      <c r="A57" s="58">
        <f t="shared" ca="1" si="98"/>
        <v>0</v>
      </c>
      <c r="B57" s="68" t="s">
        <v>31</v>
      </c>
      <c r="C57" s="322">
        <f ca="1">INDIRECT($V57&amp;"!"&amp;X57)</f>
        <v>0</v>
      </c>
      <c r="D57" s="60">
        <f t="shared" ca="1" si="99"/>
        <v>0</v>
      </c>
      <c r="E57" s="61">
        <f t="shared" ca="1" si="83"/>
        <v>0</v>
      </c>
      <c r="F57" s="62">
        <f t="shared" ca="1" si="100"/>
        <v>0</v>
      </c>
      <c r="G57" s="62">
        <f t="shared" ca="1" si="84"/>
        <v>0</v>
      </c>
      <c r="H57" s="62">
        <f t="shared" ca="1" si="85"/>
        <v>0</v>
      </c>
      <c r="I57" s="62">
        <f t="shared" ca="1" si="86"/>
        <v>0</v>
      </c>
      <c r="J57" s="62">
        <f t="shared" ca="1" si="87"/>
        <v>0</v>
      </c>
      <c r="K57" s="62">
        <f t="shared" ca="1" si="88"/>
        <v>0</v>
      </c>
      <c r="L57" s="62">
        <f t="shared" ca="1" si="89"/>
        <v>0</v>
      </c>
      <c r="M57" s="62">
        <f t="shared" ca="1" si="90"/>
        <v>0</v>
      </c>
      <c r="N57" s="62">
        <f t="shared" ca="1" si="91"/>
        <v>0</v>
      </c>
      <c r="O57" s="62">
        <f t="shared" ca="1" si="92"/>
        <v>0</v>
      </c>
      <c r="P57" s="62">
        <f t="shared" ca="1" si="93"/>
        <v>0</v>
      </c>
      <c r="Q57" s="62">
        <f t="shared" ca="1" si="94"/>
        <v>0</v>
      </c>
      <c r="R57" s="62">
        <f t="shared" ca="1" si="95"/>
        <v>0</v>
      </c>
      <c r="S57" s="62">
        <f t="shared" ca="1" si="96"/>
        <v>0</v>
      </c>
      <c r="T57" s="62">
        <f t="shared" ca="1" si="97"/>
        <v>0</v>
      </c>
      <c r="V57" t="str">
        <f t="shared" si="101"/>
        <v>Name_5</v>
      </c>
      <c r="W57" t="s">
        <v>78</v>
      </c>
      <c r="X57" t="s">
        <v>186</v>
      </c>
      <c r="Y57" s="38" t="s">
        <v>187</v>
      </c>
      <c r="Z57" s="38" t="s">
        <v>188</v>
      </c>
      <c r="AA57" t="s">
        <v>189</v>
      </c>
      <c r="AB57" t="s">
        <v>190</v>
      </c>
      <c r="AC57" t="s">
        <v>191</v>
      </c>
      <c r="AD57" t="s">
        <v>192</v>
      </c>
      <c r="AE57" t="s">
        <v>193</v>
      </c>
      <c r="AF57" t="s">
        <v>194</v>
      </c>
      <c r="AG57" t="s">
        <v>195</v>
      </c>
      <c r="AH57" t="s">
        <v>196</v>
      </c>
      <c r="AI57" t="s">
        <v>197</v>
      </c>
      <c r="AJ57" t="s">
        <v>198</v>
      </c>
      <c r="AK57" t="s">
        <v>199</v>
      </c>
      <c r="AL57" t="s">
        <v>200</v>
      </c>
      <c r="AM57" t="s">
        <v>201</v>
      </c>
      <c r="AN57" t="s">
        <v>202</v>
      </c>
      <c r="AO57" t="s">
        <v>203</v>
      </c>
    </row>
    <row r="58" spans="1:41" ht="15.75" outlineLevel="1" x14ac:dyDescent="0.25">
      <c r="A58" s="58">
        <f t="shared" ca="1" si="98"/>
        <v>0</v>
      </c>
      <c r="B58" s="68" t="s">
        <v>204</v>
      </c>
      <c r="C58" s="322"/>
      <c r="D58" s="60">
        <f t="shared" ca="1" si="99"/>
        <v>0</v>
      </c>
      <c r="E58" s="61">
        <f t="shared" ca="1" si="83"/>
        <v>0</v>
      </c>
      <c r="F58" s="62">
        <f t="shared" ca="1" si="100"/>
        <v>0</v>
      </c>
      <c r="G58" s="62">
        <f t="shared" ca="1" si="84"/>
        <v>0</v>
      </c>
      <c r="H58" s="62">
        <f t="shared" ca="1" si="85"/>
        <v>0</v>
      </c>
      <c r="I58" s="62">
        <f t="shared" ca="1" si="86"/>
        <v>0</v>
      </c>
      <c r="J58" s="62">
        <f t="shared" ca="1" si="87"/>
        <v>0</v>
      </c>
      <c r="K58" s="62">
        <f t="shared" ca="1" si="88"/>
        <v>0</v>
      </c>
      <c r="L58" s="62">
        <f t="shared" ca="1" si="89"/>
        <v>0</v>
      </c>
      <c r="M58" s="62">
        <f t="shared" ca="1" si="90"/>
        <v>0</v>
      </c>
      <c r="N58" s="62">
        <f t="shared" ca="1" si="91"/>
        <v>0</v>
      </c>
      <c r="O58" s="62">
        <f t="shared" ca="1" si="92"/>
        <v>0</v>
      </c>
      <c r="P58" s="62">
        <f t="shared" ca="1" si="93"/>
        <v>0</v>
      </c>
      <c r="Q58" s="62">
        <f t="shared" ca="1" si="94"/>
        <v>0</v>
      </c>
      <c r="R58" s="62">
        <f t="shared" ca="1" si="95"/>
        <v>0</v>
      </c>
      <c r="S58" s="62">
        <f t="shared" ca="1" si="96"/>
        <v>0</v>
      </c>
      <c r="T58" s="62">
        <f t="shared" ca="1" si="97"/>
        <v>0</v>
      </c>
      <c r="V58" t="str">
        <f t="shared" si="101"/>
        <v>Name_5</v>
      </c>
      <c r="W58" t="s">
        <v>78</v>
      </c>
      <c r="Y58" s="38" t="s">
        <v>205</v>
      </c>
      <c r="Z58" s="38" t="s">
        <v>206</v>
      </c>
      <c r="AA58" t="s">
        <v>207</v>
      </c>
      <c r="AB58" t="s">
        <v>208</v>
      </c>
      <c r="AC58" t="s">
        <v>209</v>
      </c>
      <c r="AD58" t="s">
        <v>210</v>
      </c>
      <c r="AE58" t="s">
        <v>211</v>
      </c>
      <c r="AF58" t="s">
        <v>212</v>
      </c>
      <c r="AG58" t="s">
        <v>213</v>
      </c>
      <c r="AH58" t="s">
        <v>214</v>
      </c>
      <c r="AI58" t="s">
        <v>215</v>
      </c>
      <c r="AJ58" t="s">
        <v>216</v>
      </c>
      <c r="AK58" t="s">
        <v>217</v>
      </c>
      <c r="AL58" t="s">
        <v>218</v>
      </c>
      <c r="AM58" t="s">
        <v>219</v>
      </c>
      <c r="AN58" t="s">
        <v>220</v>
      </c>
      <c r="AO58" t="s">
        <v>221</v>
      </c>
    </row>
    <row r="59" spans="1:41" ht="15.75" outlineLevel="1" x14ac:dyDescent="0.25">
      <c r="A59" s="58">
        <f t="shared" ca="1" si="98"/>
        <v>0</v>
      </c>
      <c r="B59" s="69" t="s">
        <v>32</v>
      </c>
      <c r="C59" s="70">
        <f ca="1">INDIRECT($V59&amp;"!"&amp;X59)</f>
        <v>0</v>
      </c>
      <c r="D59" s="60">
        <f t="shared" ca="1" si="99"/>
        <v>0</v>
      </c>
      <c r="E59" s="61">
        <f t="shared" ca="1" si="83"/>
        <v>0</v>
      </c>
      <c r="F59" s="62">
        <f t="shared" ca="1" si="100"/>
        <v>0</v>
      </c>
      <c r="G59" s="62">
        <f t="shared" ca="1" si="84"/>
        <v>0</v>
      </c>
      <c r="H59" s="62">
        <f t="shared" ca="1" si="85"/>
        <v>0</v>
      </c>
      <c r="I59" s="62">
        <f t="shared" ca="1" si="86"/>
        <v>0</v>
      </c>
      <c r="J59" s="62">
        <f t="shared" ca="1" si="87"/>
        <v>0</v>
      </c>
      <c r="K59" s="62">
        <f t="shared" ca="1" si="88"/>
        <v>0</v>
      </c>
      <c r="L59" s="62">
        <f t="shared" ca="1" si="89"/>
        <v>0</v>
      </c>
      <c r="M59" s="62">
        <f t="shared" ca="1" si="90"/>
        <v>0</v>
      </c>
      <c r="N59" s="62">
        <f t="shared" ca="1" si="91"/>
        <v>0</v>
      </c>
      <c r="O59" s="62">
        <f t="shared" ca="1" si="92"/>
        <v>0</v>
      </c>
      <c r="P59" s="62">
        <f t="shared" ca="1" si="93"/>
        <v>0</v>
      </c>
      <c r="Q59" s="62">
        <f t="shared" ca="1" si="94"/>
        <v>0</v>
      </c>
      <c r="R59" s="62">
        <f t="shared" ca="1" si="95"/>
        <v>0</v>
      </c>
      <c r="S59" s="62">
        <f t="shared" ca="1" si="96"/>
        <v>0</v>
      </c>
      <c r="T59" s="62">
        <f t="shared" ca="1" si="97"/>
        <v>0</v>
      </c>
      <c r="V59" t="str">
        <f t="shared" si="101"/>
        <v>Name_5</v>
      </c>
      <c r="W59" t="s">
        <v>78</v>
      </c>
      <c r="X59" t="s">
        <v>222</v>
      </c>
      <c r="Y59" s="38" t="s">
        <v>223</v>
      </c>
      <c r="Z59" s="38" t="s">
        <v>224</v>
      </c>
      <c r="AA59" t="s">
        <v>225</v>
      </c>
      <c r="AB59" t="s">
        <v>226</v>
      </c>
      <c r="AC59" t="s">
        <v>227</v>
      </c>
      <c r="AD59" t="s">
        <v>228</v>
      </c>
      <c r="AE59" t="s">
        <v>229</v>
      </c>
      <c r="AF59" t="s">
        <v>230</v>
      </c>
      <c r="AG59" t="s">
        <v>231</v>
      </c>
      <c r="AH59" t="s">
        <v>232</v>
      </c>
      <c r="AI59" t="s">
        <v>233</v>
      </c>
      <c r="AJ59" t="s">
        <v>234</v>
      </c>
      <c r="AK59" t="s">
        <v>235</v>
      </c>
      <c r="AL59" t="s">
        <v>236</v>
      </c>
      <c r="AM59" t="s">
        <v>237</v>
      </c>
      <c r="AN59" t="s">
        <v>238</v>
      </c>
      <c r="AO59" t="s">
        <v>239</v>
      </c>
    </row>
    <row r="60" spans="1:41" s="75" customFormat="1" ht="15.75" outlineLevel="1" x14ac:dyDescent="0.25">
      <c r="A60" s="58">
        <f t="shared" ca="1" si="98"/>
        <v>0</v>
      </c>
      <c r="B60" s="71" t="s">
        <v>56</v>
      </c>
      <c r="C60" s="72">
        <f t="shared" ref="C60:T60" ca="1" si="102">SUM(C51:C59)</f>
        <v>0</v>
      </c>
      <c r="D60" s="73">
        <f t="shared" ca="1" si="102"/>
        <v>0</v>
      </c>
      <c r="E60" s="74">
        <f t="shared" ca="1" si="102"/>
        <v>0</v>
      </c>
      <c r="F60" s="74">
        <f t="shared" ca="1" si="102"/>
        <v>0</v>
      </c>
      <c r="G60" s="74">
        <f t="shared" ca="1" si="102"/>
        <v>0</v>
      </c>
      <c r="H60" s="74">
        <f t="shared" ca="1" si="102"/>
        <v>0</v>
      </c>
      <c r="I60" s="74">
        <f t="shared" ca="1" si="102"/>
        <v>0</v>
      </c>
      <c r="J60" s="74">
        <f t="shared" ca="1" si="102"/>
        <v>0</v>
      </c>
      <c r="K60" s="74">
        <f t="shared" ca="1" si="102"/>
        <v>0</v>
      </c>
      <c r="L60" s="74">
        <f t="shared" ca="1" si="102"/>
        <v>0</v>
      </c>
      <c r="M60" s="74">
        <f t="shared" ca="1" si="102"/>
        <v>0</v>
      </c>
      <c r="N60" s="74">
        <f t="shared" ca="1" si="102"/>
        <v>0</v>
      </c>
      <c r="O60" s="74">
        <f t="shared" ca="1" si="102"/>
        <v>0</v>
      </c>
      <c r="P60" s="74">
        <f t="shared" ca="1" si="102"/>
        <v>0</v>
      </c>
      <c r="Q60" s="74">
        <f t="shared" ca="1" si="102"/>
        <v>0</v>
      </c>
      <c r="R60" s="74">
        <f t="shared" ca="1" si="102"/>
        <v>0</v>
      </c>
      <c r="S60" s="74">
        <f t="shared" ca="1" si="102"/>
        <v>0</v>
      </c>
      <c r="T60" s="74">
        <f t="shared" ca="1" si="102"/>
        <v>0</v>
      </c>
      <c r="Y60" s="76"/>
      <c r="Z60" s="76"/>
    </row>
    <row r="61" spans="1:41" ht="15.75" x14ac:dyDescent="0.25">
      <c r="A61" s="54" t="s">
        <v>244</v>
      </c>
      <c r="B61" s="56"/>
      <c r="C61" s="77"/>
      <c r="D61" s="56"/>
      <c r="E61" s="78"/>
      <c r="F61" s="56"/>
      <c r="G61" s="56"/>
      <c r="H61" s="56"/>
      <c r="I61" s="56"/>
      <c r="J61" s="56"/>
      <c r="K61" s="56"/>
      <c r="L61" s="56"/>
      <c r="M61" s="56"/>
      <c r="N61" s="56"/>
      <c r="O61" s="56"/>
      <c r="P61" s="56"/>
      <c r="Q61" s="56"/>
      <c r="R61" s="56"/>
      <c r="S61" s="56"/>
      <c r="T61" s="56"/>
    </row>
    <row r="62" spans="1:41" ht="15.75" outlineLevel="1" x14ac:dyDescent="0.25">
      <c r="A62" s="58">
        <f ca="1">INDIRECT($V62&amp;"!"&amp;W62)</f>
        <v>0</v>
      </c>
      <c r="B62" s="59" t="s">
        <v>28</v>
      </c>
      <c r="C62" s="322">
        <f ca="1">INDIRECT($V62&amp;"!"&amp;X62)</f>
        <v>0</v>
      </c>
      <c r="D62" s="60">
        <f ca="1">INDIRECT($V62&amp;"!"&amp;Y62)</f>
        <v>0</v>
      </c>
      <c r="E62" s="61">
        <f t="shared" ref="E62:E70" ca="1" si="103">SUM(F62:T62)</f>
        <v>0</v>
      </c>
      <c r="F62" s="62">
        <f ca="1">ROUND(INDIRECT($V62&amp;"!"&amp;AA62)/215*12,2)</f>
        <v>0</v>
      </c>
      <c r="G62" s="62">
        <f t="shared" ref="G62:G70" ca="1" si="104">ROUND(INDIRECT($V62&amp;"!"&amp;AB62)/215*12,2)</f>
        <v>0</v>
      </c>
      <c r="H62" s="62">
        <f t="shared" ref="H62:H70" ca="1" si="105">ROUND(INDIRECT($V62&amp;"!"&amp;AC62)/215*12,2)</f>
        <v>0</v>
      </c>
      <c r="I62" s="62">
        <f t="shared" ref="I62:I70" ca="1" si="106">ROUND(INDIRECT($V62&amp;"!"&amp;AD62)/215*12,2)</f>
        <v>0</v>
      </c>
      <c r="J62" s="62">
        <f t="shared" ref="J62:J70" ca="1" si="107">ROUND(INDIRECT($V62&amp;"!"&amp;AE62)/215*12,2)</f>
        <v>0</v>
      </c>
      <c r="K62" s="62">
        <f t="shared" ref="K62:K70" ca="1" si="108">ROUND(INDIRECT($V62&amp;"!"&amp;AF62)/215*12,2)</f>
        <v>0</v>
      </c>
      <c r="L62" s="62">
        <f t="shared" ref="L62:L70" ca="1" si="109">ROUND(INDIRECT($V62&amp;"!"&amp;AG62)/215*12,2)</f>
        <v>0</v>
      </c>
      <c r="M62" s="62">
        <f t="shared" ref="M62:M70" ca="1" si="110">ROUND(INDIRECT($V62&amp;"!"&amp;AH62)/215*12,2)</f>
        <v>0</v>
      </c>
      <c r="N62" s="62">
        <f t="shared" ref="N62:N70" ca="1" si="111">ROUND(INDIRECT($V62&amp;"!"&amp;AI62)/215*12,2)</f>
        <v>0</v>
      </c>
      <c r="O62" s="62">
        <f t="shared" ref="O62:O70" ca="1" si="112">ROUND(INDIRECT($V62&amp;"!"&amp;AJ62)/215*12,2)</f>
        <v>0</v>
      </c>
      <c r="P62" s="62">
        <f t="shared" ref="P62:P70" ca="1" si="113">ROUND(INDIRECT($V62&amp;"!"&amp;AK62)/215*12,2)</f>
        <v>0</v>
      </c>
      <c r="Q62" s="62">
        <f t="shared" ref="Q62:Q70" ca="1" si="114">ROUND(INDIRECT($V62&amp;"!"&amp;AL62)/215*12,2)</f>
        <v>0</v>
      </c>
      <c r="R62" s="62">
        <f t="shared" ref="R62:R70" ca="1" si="115">ROUND(INDIRECT($V62&amp;"!"&amp;AM62)/215*12,2)</f>
        <v>0</v>
      </c>
      <c r="S62" s="62">
        <f t="shared" ref="S62:S70" ca="1" si="116">ROUND(INDIRECT($V62&amp;"!"&amp;AN62)/215*12,2)</f>
        <v>0</v>
      </c>
      <c r="T62" s="62">
        <f t="shared" ref="T62:T70" ca="1" si="117">ROUND(INDIRECT($V62&amp;"!"&amp;AO62)/215*12,2)</f>
        <v>0</v>
      </c>
      <c r="V62" t="str">
        <f>A61</f>
        <v>Name_6</v>
      </c>
      <c r="W62" t="s">
        <v>78</v>
      </c>
      <c r="X62" t="s">
        <v>79</v>
      </c>
      <c r="Y62" s="38" t="s">
        <v>80</v>
      </c>
      <c r="Z62" s="38" t="s">
        <v>81</v>
      </c>
      <c r="AA62" t="s">
        <v>32</v>
      </c>
      <c r="AB62" t="s">
        <v>82</v>
      </c>
      <c r="AC62" t="s">
        <v>83</v>
      </c>
      <c r="AD62" t="s">
        <v>84</v>
      </c>
      <c r="AE62" t="s">
        <v>85</v>
      </c>
      <c r="AF62" t="s">
        <v>86</v>
      </c>
      <c r="AG62" t="s">
        <v>87</v>
      </c>
      <c r="AH62" t="s">
        <v>88</v>
      </c>
      <c r="AI62" t="s">
        <v>89</v>
      </c>
      <c r="AJ62" t="s">
        <v>90</v>
      </c>
      <c r="AK62" t="s">
        <v>91</v>
      </c>
      <c r="AL62" t="s">
        <v>92</v>
      </c>
      <c r="AM62" t="s">
        <v>93</v>
      </c>
      <c r="AN62" t="s">
        <v>94</v>
      </c>
      <c r="AO62" t="s">
        <v>95</v>
      </c>
    </row>
    <row r="63" spans="1:41" ht="15.75" outlineLevel="1" x14ac:dyDescent="0.25">
      <c r="A63" s="58">
        <f t="shared" ref="A63:A71" ca="1" si="118">INDIRECT($V62&amp;"!"&amp;W62)</f>
        <v>0</v>
      </c>
      <c r="B63" s="63" t="s">
        <v>96</v>
      </c>
      <c r="C63" s="322"/>
      <c r="D63" s="60">
        <f t="shared" ref="D63:D70" ca="1" si="119">INDIRECT($V63&amp;"!"&amp;Y63)</f>
        <v>0</v>
      </c>
      <c r="E63" s="61">
        <f t="shared" ca="1" si="103"/>
        <v>0</v>
      </c>
      <c r="F63" s="62">
        <f t="shared" ref="F63:F70" ca="1" si="120">ROUND(INDIRECT($V63&amp;"!"&amp;AA63)/215*12,2)</f>
        <v>0</v>
      </c>
      <c r="G63" s="62">
        <f t="shared" ca="1" si="104"/>
        <v>0</v>
      </c>
      <c r="H63" s="62">
        <f t="shared" ca="1" si="105"/>
        <v>0</v>
      </c>
      <c r="I63" s="62">
        <f t="shared" ca="1" si="106"/>
        <v>0</v>
      </c>
      <c r="J63" s="62">
        <f t="shared" ca="1" si="107"/>
        <v>0</v>
      </c>
      <c r="K63" s="62">
        <f t="shared" ca="1" si="108"/>
        <v>0</v>
      </c>
      <c r="L63" s="62">
        <f t="shared" ca="1" si="109"/>
        <v>0</v>
      </c>
      <c r="M63" s="62">
        <f t="shared" ca="1" si="110"/>
        <v>0</v>
      </c>
      <c r="N63" s="62">
        <f t="shared" ca="1" si="111"/>
        <v>0</v>
      </c>
      <c r="O63" s="62">
        <f t="shared" ca="1" si="112"/>
        <v>0</v>
      </c>
      <c r="P63" s="62">
        <f t="shared" ca="1" si="113"/>
        <v>0</v>
      </c>
      <c r="Q63" s="62">
        <f t="shared" ca="1" si="114"/>
        <v>0</v>
      </c>
      <c r="R63" s="62">
        <f t="shared" ca="1" si="115"/>
        <v>0</v>
      </c>
      <c r="S63" s="62">
        <f t="shared" ca="1" si="116"/>
        <v>0</v>
      </c>
      <c r="T63" s="62">
        <f t="shared" ca="1" si="117"/>
        <v>0</v>
      </c>
      <c r="V63" t="str">
        <f t="shared" ref="V63:V70" si="121">V62</f>
        <v>Name_6</v>
      </c>
      <c r="W63" t="s">
        <v>78</v>
      </c>
      <c r="Y63" s="38" t="s">
        <v>97</v>
      </c>
      <c r="Z63" s="38" t="s">
        <v>98</v>
      </c>
      <c r="AA63" t="s">
        <v>99</v>
      </c>
      <c r="AB63" t="s">
        <v>100</v>
      </c>
      <c r="AC63" t="s">
        <v>101</v>
      </c>
      <c r="AD63" t="s">
        <v>102</v>
      </c>
      <c r="AE63" t="s">
        <v>103</v>
      </c>
      <c r="AF63" t="s">
        <v>104</v>
      </c>
      <c r="AG63" t="s">
        <v>105</v>
      </c>
      <c r="AH63" t="s">
        <v>106</v>
      </c>
      <c r="AI63" t="s">
        <v>107</v>
      </c>
      <c r="AJ63" t="s">
        <v>108</v>
      </c>
      <c r="AK63" t="s">
        <v>109</v>
      </c>
      <c r="AL63" t="s">
        <v>110</v>
      </c>
      <c r="AM63" t="s">
        <v>111</v>
      </c>
      <c r="AN63" t="s">
        <v>112</v>
      </c>
      <c r="AO63" t="s">
        <v>113</v>
      </c>
    </row>
    <row r="64" spans="1:41" ht="15.75" outlineLevel="1" x14ac:dyDescent="0.25">
      <c r="A64" s="58">
        <f t="shared" ca="1" si="118"/>
        <v>0</v>
      </c>
      <c r="B64" s="64" t="s">
        <v>29</v>
      </c>
      <c r="C64" s="322">
        <f ca="1">INDIRECT($V64&amp;"!"&amp;X64)</f>
        <v>0</v>
      </c>
      <c r="D64" s="60">
        <f t="shared" ca="1" si="119"/>
        <v>0</v>
      </c>
      <c r="E64" s="61">
        <f t="shared" ca="1" si="103"/>
        <v>0</v>
      </c>
      <c r="F64" s="62">
        <f t="shared" ca="1" si="120"/>
        <v>0</v>
      </c>
      <c r="G64" s="62">
        <f t="shared" ca="1" si="104"/>
        <v>0</v>
      </c>
      <c r="H64" s="62">
        <f t="shared" ca="1" si="105"/>
        <v>0</v>
      </c>
      <c r="I64" s="62">
        <f t="shared" ca="1" si="106"/>
        <v>0</v>
      </c>
      <c r="J64" s="62">
        <f t="shared" ca="1" si="107"/>
        <v>0</v>
      </c>
      <c r="K64" s="62">
        <f t="shared" ca="1" si="108"/>
        <v>0</v>
      </c>
      <c r="L64" s="62">
        <f t="shared" ca="1" si="109"/>
        <v>0</v>
      </c>
      <c r="M64" s="62">
        <f t="shared" ca="1" si="110"/>
        <v>0</v>
      </c>
      <c r="N64" s="62">
        <f t="shared" ca="1" si="111"/>
        <v>0</v>
      </c>
      <c r="O64" s="62">
        <f t="shared" ca="1" si="112"/>
        <v>0</v>
      </c>
      <c r="P64" s="62">
        <f t="shared" ca="1" si="113"/>
        <v>0</v>
      </c>
      <c r="Q64" s="62">
        <f t="shared" ca="1" si="114"/>
        <v>0</v>
      </c>
      <c r="R64" s="62">
        <f t="shared" ca="1" si="115"/>
        <v>0</v>
      </c>
      <c r="S64" s="62">
        <f t="shared" ca="1" si="116"/>
        <v>0</v>
      </c>
      <c r="T64" s="62">
        <f t="shared" ca="1" si="117"/>
        <v>0</v>
      </c>
      <c r="V64" t="str">
        <f t="shared" si="121"/>
        <v>Name_6</v>
      </c>
      <c r="W64" t="s">
        <v>78</v>
      </c>
      <c r="X64" t="s">
        <v>114</v>
      </c>
      <c r="Y64" s="38" t="s">
        <v>115</v>
      </c>
      <c r="Z64" s="38" t="s">
        <v>116</v>
      </c>
      <c r="AA64" t="s">
        <v>117</v>
      </c>
      <c r="AB64" t="s">
        <v>118</v>
      </c>
      <c r="AC64" t="s">
        <v>119</v>
      </c>
      <c r="AD64" t="s">
        <v>120</v>
      </c>
      <c r="AE64" t="s">
        <v>121</v>
      </c>
      <c r="AF64" t="s">
        <v>122</v>
      </c>
      <c r="AG64" t="s">
        <v>123</v>
      </c>
      <c r="AH64" t="s">
        <v>124</v>
      </c>
      <c r="AI64" t="s">
        <v>125</v>
      </c>
      <c r="AJ64" t="s">
        <v>126</v>
      </c>
      <c r="AK64" t="s">
        <v>127</v>
      </c>
      <c r="AL64" t="s">
        <v>128</v>
      </c>
      <c r="AM64" t="s">
        <v>129</v>
      </c>
      <c r="AN64" t="s">
        <v>130</v>
      </c>
      <c r="AO64" t="s">
        <v>131</v>
      </c>
    </row>
    <row r="65" spans="1:41" ht="15.75" outlineLevel="1" x14ac:dyDescent="0.25">
      <c r="A65" s="58">
        <f t="shared" ca="1" si="118"/>
        <v>0</v>
      </c>
      <c r="B65" s="65" t="s">
        <v>132</v>
      </c>
      <c r="C65" s="322"/>
      <c r="D65" s="60">
        <f t="shared" ca="1" si="119"/>
        <v>0</v>
      </c>
      <c r="E65" s="61">
        <f t="shared" ca="1" si="103"/>
        <v>0</v>
      </c>
      <c r="F65" s="62">
        <f t="shared" ca="1" si="120"/>
        <v>0</v>
      </c>
      <c r="G65" s="62">
        <f t="shared" ca="1" si="104"/>
        <v>0</v>
      </c>
      <c r="H65" s="62">
        <f t="shared" ca="1" si="105"/>
        <v>0</v>
      </c>
      <c r="I65" s="62">
        <f t="shared" ca="1" si="106"/>
        <v>0</v>
      </c>
      <c r="J65" s="62">
        <f t="shared" ca="1" si="107"/>
        <v>0</v>
      </c>
      <c r="K65" s="62">
        <f t="shared" ca="1" si="108"/>
        <v>0</v>
      </c>
      <c r="L65" s="62">
        <f t="shared" ca="1" si="109"/>
        <v>0</v>
      </c>
      <c r="M65" s="62">
        <f t="shared" ca="1" si="110"/>
        <v>0</v>
      </c>
      <c r="N65" s="62">
        <f t="shared" ca="1" si="111"/>
        <v>0</v>
      </c>
      <c r="O65" s="62">
        <f t="shared" ca="1" si="112"/>
        <v>0</v>
      </c>
      <c r="P65" s="62">
        <f t="shared" ca="1" si="113"/>
        <v>0</v>
      </c>
      <c r="Q65" s="62">
        <f t="shared" ca="1" si="114"/>
        <v>0</v>
      </c>
      <c r="R65" s="62">
        <f t="shared" ca="1" si="115"/>
        <v>0</v>
      </c>
      <c r="S65" s="62">
        <f t="shared" ca="1" si="116"/>
        <v>0</v>
      </c>
      <c r="T65" s="62">
        <f t="shared" ca="1" si="117"/>
        <v>0</v>
      </c>
      <c r="V65" t="str">
        <f t="shared" si="121"/>
        <v>Name_6</v>
      </c>
      <c r="W65" t="s">
        <v>78</v>
      </c>
      <c r="Y65" s="38" t="s">
        <v>133</v>
      </c>
      <c r="Z65" s="38" t="s">
        <v>134</v>
      </c>
      <c r="AA65" t="s">
        <v>135</v>
      </c>
      <c r="AB65" t="s">
        <v>136</v>
      </c>
      <c r="AC65" t="s">
        <v>137</v>
      </c>
      <c r="AD65" t="s">
        <v>138</v>
      </c>
      <c r="AE65" t="s">
        <v>139</v>
      </c>
      <c r="AF65" t="s">
        <v>140</v>
      </c>
      <c r="AG65" t="s">
        <v>141</v>
      </c>
      <c r="AH65" t="s">
        <v>142</v>
      </c>
      <c r="AI65" t="s">
        <v>143</v>
      </c>
      <c r="AJ65" t="s">
        <v>144</v>
      </c>
      <c r="AK65" t="s">
        <v>145</v>
      </c>
      <c r="AL65" t="s">
        <v>146</v>
      </c>
      <c r="AM65" t="s">
        <v>147</v>
      </c>
      <c r="AN65" t="s">
        <v>148</v>
      </c>
      <c r="AO65" t="s">
        <v>149</v>
      </c>
    </row>
    <row r="66" spans="1:41" ht="15.75" outlineLevel="1" x14ac:dyDescent="0.25">
      <c r="A66" s="58">
        <f t="shared" ca="1" si="118"/>
        <v>0</v>
      </c>
      <c r="B66" s="66" t="s">
        <v>30</v>
      </c>
      <c r="C66" s="322">
        <f ca="1">INDIRECT($V66&amp;"!"&amp;X66)</f>
        <v>0</v>
      </c>
      <c r="D66" s="60">
        <f t="shared" ca="1" si="119"/>
        <v>0</v>
      </c>
      <c r="E66" s="61">
        <f t="shared" ca="1" si="103"/>
        <v>0</v>
      </c>
      <c r="F66" s="62">
        <f t="shared" ca="1" si="120"/>
        <v>0</v>
      </c>
      <c r="G66" s="62">
        <f t="shared" ca="1" si="104"/>
        <v>0</v>
      </c>
      <c r="H66" s="62">
        <f t="shared" ca="1" si="105"/>
        <v>0</v>
      </c>
      <c r="I66" s="62">
        <f t="shared" ca="1" si="106"/>
        <v>0</v>
      </c>
      <c r="J66" s="62">
        <f t="shared" ca="1" si="107"/>
        <v>0</v>
      </c>
      <c r="K66" s="62">
        <f t="shared" ca="1" si="108"/>
        <v>0</v>
      </c>
      <c r="L66" s="62">
        <f t="shared" ca="1" si="109"/>
        <v>0</v>
      </c>
      <c r="M66" s="62">
        <f t="shared" ca="1" si="110"/>
        <v>0</v>
      </c>
      <c r="N66" s="62">
        <f t="shared" ca="1" si="111"/>
        <v>0</v>
      </c>
      <c r="O66" s="62">
        <f t="shared" ca="1" si="112"/>
        <v>0</v>
      </c>
      <c r="P66" s="62">
        <f t="shared" ca="1" si="113"/>
        <v>0</v>
      </c>
      <c r="Q66" s="62">
        <f t="shared" ca="1" si="114"/>
        <v>0</v>
      </c>
      <c r="R66" s="62">
        <f t="shared" ca="1" si="115"/>
        <v>0</v>
      </c>
      <c r="S66" s="62">
        <f t="shared" ca="1" si="116"/>
        <v>0</v>
      </c>
      <c r="T66" s="62">
        <f t="shared" ca="1" si="117"/>
        <v>0</v>
      </c>
      <c r="V66" t="str">
        <f t="shared" si="121"/>
        <v>Name_6</v>
      </c>
      <c r="W66" t="s">
        <v>78</v>
      </c>
      <c r="X66" t="s">
        <v>150</v>
      </c>
      <c r="Y66" s="38" t="s">
        <v>151</v>
      </c>
      <c r="Z66" s="38" t="s">
        <v>152</v>
      </c>
      <c r="AA66" t="s">
        <v>153</v>
      </c>
      <c r="AB66" t="s">
        <v>154</v>
      </c>
      <c r="AC66" t="s">
        <v>155</v>
      </c>
      <c r="AD66" t="s">
        <v>156</v>
      </c>
      <c r="AE66" t="s">
        <v>157</v>
      </c>
      <c r="AF66" t="s">
        <v>158</v>
      </c>
      <c r="AG66" t="s">
        <v>159</v>
      </c>
      <c r="AH66" t="s">
        <v>160</v>
      </c>
      <c r="AI66" t="s">
        <v>161</v>
      </c>
      <c r="AJ66" t="s">
        <v>162</v>
      </c>
      <c r="AK66" t="s">
        <v>163</v>
      </c>
      <c r="AL66" t="s">
        <v>164</v>
      </c>
      <c r="AM66" t="s">
        <v>165</v>
      </c>
      <c r="AN66" t="s">
        <v>166</v>
      </c>
      <c r="AO66" t="s">
        <v>167</v>
      </c>
    </row>
    <row r="67" spans="1:41" ht="15.75" outlineLevel="1" x14ac:dyDescent="0.25">
      <c r="A67" s="58">
        <f t="shared" ca="1" si="118"/>
        <v>0</v>
      </c>
      <c r="B67" s="67" t="s">
        <v>168</v>
      </c>
      <c r="C67" s="322"/>
      <c r="D67" s="60">
        <f t="shared" ca="1" si="119"/>
        <v>0</v>
      </c>
      <c r="E67" s="61">
        <f t="shared" ca="1" si="103"/>
        <v>0</v>
      </c>
      <c r="F67" s="62">
        <f t="shared" ca="1" si="120"/>
        <v>0</v>
      </c>
      <c r="G67" s="62">
        <f t="shared" ca="1" si="104"/>
        <v>0</v>
      </c>
      <c r="H67" s="62">
        <f t="shared" ca="1" si="105"/>
        <v>0</v>
      </c>
      <c r="I67" s="62">
        <f t="shared" ca="1" si="106"/>
        <v>0</v>
      </c>
      <c r="J67" s="62">
        <f t="shared" ca="1" si="107"/>
        <v>0</v>
      </c>
      <c r="K67" s="62">
        <f t="shared" ca="1" si="108"/>
        <v>0</v>
      </c>
      <c r="L67" s="62">
        <f t="shared" ca="1" si="109"/>
        <v>0</v>
      </c>
      <c r="M67" s="62">
        <f t="shared" ca="1" si="110"/>
        <v>0</v>
      </c>
      <c r="N67" s="62">
        <f t="shared" ca="1" si="111"/>
        <v>0</v>
      </c>
      <c r="O67" s="62">
        <f t="shared" ca="1" si="112"/>
        <v>0</v>
      </c>
      <c r="P67" s="62">
        <f t="shared" ca="1" si="113"/>
        <v>0</v>
      </c>
      <c r="Q67" s="62">
        <f t="shared" ca="1" si="114"/>
        <v>0</v>
      </c>
      <c r="R67" s="62">
        <f t="shared" ca="1" si="115"/>
        <v>0</v>
      </c>
      <c r="S67" s="62">
        <f t="shared" ca="1" si="116"/>
        <v>0</v>
      </c>
      <c r="T67" s="62">
        <f t="shared" ca="1" si="117"/>
        <v>0</v>
      </c>
      <c r="V67" t="str">
        <f t="shared" si="121"/>
        <v>Name_6</v>
      </c>
      <c r="W67" t="s">
        <v>78</v>
      </c>
      <c r="Y67" s="38" t="s">
        <v>169</v>
      </c>
      <c r="Z67" s="38" t="s">
        <v>170</v>
      </c>
      <c r="AA67" t="s">
        <v>171</v>
      </c>
      <c r="AB67" t="s">
        <v>172</v>
      </c>
      <c r="AC67" t="s">
        <v>173</v>
      </c>
      <c r="AD67" t="s">
        <v>174</v>
      </c>
      <c r="AE67" t="s">
        <v>175</v>
      </c>
      <c r="AF67" t="s">
        <v>176</v>
      </c>
      <c r="AG67" t="s">
        <v>177</v>
      </c>
      <c r="AH67" t="s">
        <v>178</v>
      </c>
      <c r="AI67" t="s">
        <v>179</v>
      </c>
      <c r="AJ67" t="s">
        <v>180</v>
      </c>
      <c r="AK67" t="s">
        <v>181</v>
      </c>
      <c r="AL67" t="s">
        <v>182</v>
      </c>
      <c r="AM67" t="s">
        <v>183</v>
      </c>
      <c r="AN67" t="s">
        <v>184</v>
      </c>
      <c r="AO67" t="s">
        <v>185</v>
      </c>
    </row>
    <row r="68" spans="1:41" ht="15.75" outlineLevel="1" x14ac:dyDescent="0.25">
      <c r="A68" s="58">
        <f t="shared" ca="1" si="118"/>
        <v>0</v>
      </c>
      <c r="B68" s="68" t="s">
        <v>31</v>
      </c>
      <c r="C68" s="322">
        <f ca="1">INDIRECT($V68&amp;"!"&amp;X68)</f>
        <v>0</v>
      </c>
      <c r="D68" s="60">
        <f t="shared" ca="1" si="119"/>
        <v>0</v>
      </c>
      <c r="E68" s="61">
        <f t="shared" ca="1" si="103"/>
        <v>0</v>
      </c>
      <c r="F68" s="62">
        <f t="shared" ca="1" si="120"/>
        <v>0</v>
      </c>
      <c r="G68" s="62">
        <f t="shared" ca="1" si="104"/>
        <v>0</v>
      </c>
      <c r="H68" s="62">
        <f t="shared" ca="1" si="105"/>
        <v>0</v>
      </c>
      <c r="I68" s="62">
        <f t="shared" ca="1" si="106"/>
        <v>0</v>
      </c>
      <c r="J68" s="62">
        <f t="shared" ca="1" si="107"/>
        <v>0</v>
      </c>
      <c r="K68" s="62">
        <f t="shared" ca="1" si="108"/>
        <v>0</v>
      </c>
      <c r="L68" s="62">
        <f t="shared" ca="1" si="109"/>
        <v>0</v>
      </c>
      <c r="M68" s="62">
        <f t="shared" ca="1" si="110"/>
        <v>0</v>
      </c>
      <c r="N68" s="62">
        <f t="shared" ca="1" si="111"/>
        <v>0</v>
      </c>
      <c r="O68" s="62">
        <f t="shared" ca="1" si="112"/>
        <v>0</v>
      </c>
      <c r="P68" s="62">
        <f t="shared" ca="1" si="113"/>
        <v>0</v>
      </c>
      <c r="Q68" s="62">
        <f t="shared" ca="1" si="114"/>
        <v>0</v>
      </c>
      <c r="R68" s="62">
        <f t="shared" ca="1" si="115"/>
        <v>0</v>
      </c>
      <c r="S68" s="62">
        <f t="shared" ca="1" si="116"/>
        <v>0</v>
      </c>
      <c r="T68" s="62">
        <f t="shared" ca="1" si="117"/>
        <v>0</v>
      </c>
      <c r="V68" t="str">
        <f t="shared" si="121"/>
        <v>Name_6</v>
      </c>
      <c r="W68" t="s">
        <v>78</v>
      </c>
      <c r="X68" t="s">
        <v>186</v>
      </c>
      <c r="Y68" s="38" t="s">
        <v>187</v>
      </c>
      <c r="Z68" s="38" t="s">
        <v>188</v>
      </c>
      <c r="AA68" t="s">
        <v>189</v>
      </c>
      <c r="AB68" t="s">
        <v>190</v>
      </c>
      <c r="AC68" t="s">
        <v>191</v>
      </c>
      <c r="AD68" t="s">
        <v>192</v>
      </c>
      <c r="AE68" t="s">
        <v>193</v>
      </c>
      <c r="AF68" t="s">
        <v>194</v>
      </c>
      <c r="AG68" t="s">
        <v>195</v>
      </c>
      <c r="AH68" t="s">
        <v>196</v>
      </c>
      <c r="AI68" t="s">
        <v>197</v>
      </c>
      <c r="AJ68" t="s">
        <v>198</v>
      </c>
      <c r="AK68" t="s">
        <v>199</v>
      </c>
      <c r="AL68" t="s">
        <v>200</v>
      </c>
      <c r="AM68" t="s">
        <v>201</v>
      </c>
      <c r="AN68" t="s">
        <v>202</v>
      </c>
      <c r="AO68" t="s">
        <v>203</v>
      </c>
    </row>
    <row r="69" spans="1:41" ht="15.75" outlineLevel="1" x14ac:dyDescent="0.25">
      <c r="A69" s="58">
        <f t="shared" ca="1" si="118"/>
        <v>0</v>
      </c>
      <c r="B69" s="68" t="s">
        <v>204</v>
      </c>
      <c r="C69" s="322"/>
      <c r="D69" s="60">
        <f t="shared" ca="1" si="119"/>
        <v>0</v>
      </c>
      <c r="E69" s="61">
        <f t="shared" ca="1" si="103"/>
        <v>0</v>
      </c>
      <c r="F69" s="62">
        <f t="shared" ca="1" si="120"/>
        <v>0</v>
      </c>
      <c r="G69" s="62">
        <f t="shared" ca="1" si="104"/>
        <v>0</v>
      </c>
      <c r="H69" s="62">
        <f t="shared" ca="1" si="105"/>
        <v>0</v>
      </c>
      <c r="I69" s="62">
        <f t="shared" ca="1" si="106"/>
        <v>0</v>
      </c>
      <c r="J69" s="62">
        <f t="shared" ca="1" si="107"/>
        <v>0</v>
      </c>
      <c r="K69" s="62">
        <f t="shared" ca="1" si="108"/>
        <v>0</v>
      </c>
      <c r="L69" s="62">
        <f t="shared" ca="1" si="109"/>
        <v>0</v>
      </c>
      <c r="M69" s="62">
        <f t="shared" ca="1" si="110"/>
        <v>0</v>
      </c>
      <c r="N69" s="62">
        <f t="shared" ca="1" si="111"/>
        <v>0</v>
      </c>
      <c r="O69" s="62">
        <f t="shared" ca="1" si="112"/>
        <v>0</v>
      </c>
      <c r="P69" s="62">
        <f t="shared" ca="1" si="113"/>
        <v>0</v>
      </c>
      <c r="Q69" s="62">
        <f t="shared" ca="1" si="114"/>
        <v>0</v>
      </c>
      <c r="R69" s="62">
        <f t="shared" ca="1" si="115"/>
        <v>0</v>
      </c>
      <c r="S69" s="62">
        <f t="shared" ca="1" si="116"/>
        <v>0</v>
      </c>
      <c r="T69" s="62">
        <f t="shared" ca="1" si="117"/>
        <v>0</v>
      </c>
      <c r="V69" t="str">
        <f t="shared" si="121"/>
        <v>Name_6</v>
      </c>
      <c r="W69" t="s">
        <v>78</v>
      </c>
      <c r="Y69" s="38" t="s">
        <v>205</v>
      </c>
      <c r="Z69" s="38" t="s">
        <v>206</v>
      </c>
      <c r="AA69" t="s">
        <v>207</v>
      </c>
      <c r="AB69" t="s">
        <v>208</v>
      </c>
      <c r="AC69" t="s">
        <v>209</v>
      </c>
      <c r="AD69" t="s">
        <v>210</v>
      </c>
      <c r="AE69" t="s">
        <v>211</v>
      </c>
      <c r="AF69" t="s">
        <v>212</v>
      </c>
      <c r="AG69" t="s">
        <v>213</v>
      </c>
      <c r="AH69" t="s">
        <v>214</v>
      </c>
      <c r="AI69" t="s">
        <v>215</v>
      </c>
      <c r="AJ69" t="s">
        <v>216</v>
      </c>
      <c r="AK69" t="s">
        <v>217</v>
      </c>
      <c r="AL69" t="s">
        <v>218</v>
      </c>
      <c r="AM69" t="s">
        <v>219</v>
      </c>
      <c r="AN69" t="s">
        <v>220</v>
      </c>
      <c r="AO69" t="s">
        <v>221</v>
      </c>
    </row>
    <row r="70" spans="1:41" ht="15.75" outlineLevel="1" x14ac:dyDescent="0.25">
      <c r="A70" s="58">
        <f t="shared" ca="1" si="118"/>
        <v>0</v>
      </c>
      <c r="B70" s="69" t="s">
        <v>32</v>
      </c>
      <c r="C70" s="70">
        <f ca="1">INDIRECT($V70&amp;"!"&amp;X70)</f>
        <v>0</v>
      </c>
      <c r="D70" s="60">
        <f t="shared" ca="1" si="119"/>
        <v>0</v>
      </c>
      <c r="E70" s="61">
        <f t="shared" ca="1" si="103"/>
        <v>0</v>
      </c>
      <c r="F70" s="62">
        <f t="shared" ca="1" si="120"/>
        <v>0</v>
      </c>
      <c r="G70" s="62">
        <f t="shared" ca="1" si="104"/>
        <v>0</v>
      </c>
      <c r="H70" s="62">
        <f t="shared" ca="1" si="105"/>
        <v>0</v>
      </c>
      <c r="I70" s="62">
        <f t="shared" ca="1" si="106"/>
        <v>0</v>
      </c>
      <c r="J70" s="62">
        <f t="shared" ca="1" si="107"/>
        <v>0</v>
      </c>
      <c r="K70" s="62">
        <f t="shared" ca="1" si="108"/>
        <v>0</v>
      </c>
      <c r="L70" s="62">
        <f t="shared" ca="1" si="109"/>
        <v>0</v>
      </c>
      <c r="M70" s="62">
        <f t="shared" ca="1" si="110"/>
        <v>0</v>
      </c>
      <c r="N70" s="62">
        <f t="shared" ca="1" si="111"/>
        <v>0</v>
      </c>
      <c r="O70" s="62">
        <f t="shared" ca="1" si="112"/>
        <v>0</v>
      </c>
      <c r="P70" s="62">
        <f t="shared" ca="1" si="113"/>
        <v>0</v>
      </c>
      <c r="Q70" s="62">
        <f t="shared" ca="1" si="114"/>
        <v>0</v>
      </c>
      <c r="R70" s="62">
        <f t="shared" ca="1" si="115"/>
        <v>0</v>
      </c>
      <c r="S70" s="62">
        <f t="shared" ca="1" si="116"/>
        <v>0</v>
      </c>
      <c r="T70" s="62">
        <f t="shared" ca="1" si="117"/>
        <v>0</v>
      </c>
      <c r="V70" t="str">
        <f t="shared" si="121"/>
        <v>Name_6</v>
      </c>
      <c r="W70" t="s">
        <v>78</v>
      </c>
      <c r="X70" t="s">
        <v>222</v>
      </c>
      <c r="Y70" s="38" t="s">
        <v>223</v>
      </c>
      <c r="Z70" s="38" t="s">
        <v>224</v>
      </c>
      <c r="AA70" t="s">
        <v>225</v>
      </c>
      <c r="AB70" t="s">
        <v>226</v>
      </c>
      <c r="AC70" t="s">
        <v>227</v>
      </c>
      <c r="AD70" t="s">
        <v>228</v>
      </c>
      <c r="AE70" t="s">
        <v>229</v>
      </c>
      <c r="AF70" t="s">
        <v>230</v>
      </c>
      <c r="AG70" t="s">
        <v>231</v>
      </c>
      <c r="AH70" t="s">
        <v>232</v>
      </c>
      <c r="AI70" t="s">
        <v>233</v>
      </c>
      <c r="AJ70" t="s">
        <v>234</v>
      </c>
      <c r="AK70" t="s">
        <v>235</v>
      </c>
      <c r="AL70" t="s">
        <v>236</v>
      </c>
      <c r="AM70" t="s">
        <v>237</v>
      </c>
      <c r="AN70" t="s">
        <v>238</v>
      </c>
      <c r="AO70" t="s">
        <v>239</v>
      </c>
    </row>
    <row r="71" spans="1:41" s="75" customFormat="1" ht="15.75" outlineLevel="1" x14ac:dyDescent="0.25">
      <c r="A71" s="58">
        <f t="shared" ca="1" si="118"/>
        <v>0</v>
      </c>
      <c r="B71" s="71" t="s">
        <v>56</v>
      </c>
      <c r="C71" s="72">
        <f t="shared" ref="C71:T71" ca="1" si="122">SUM(C62:C70)</f>
        <v>0</v>
      </c>
      <c r="D71" s="73">
        <f t="shared" ca="1" si="122"/>
        <v>0</v>
      </c>
      <c r="E71" s="74">
        <f t="shared" ca="1" si="122"/>
        <v>0</v>
      </c>
      <c r="F71" s="74">
        <f t="shared" ca="1" si="122"/>
        <v>0</v>
      </c>
      <c r="G71" s="74">
        <f t="shared" ca="1" si="122"/>
        <v>0</v>
      </c>
      <c r="H71" s="74">
        <f t="shared" ca="1" si="122"/>
        <v>0</v>
      </c>
      <c r="I71" s="74">
        <f t="shared" ca="1" si="122"/>
        <v>0</v>
      </c>
      <c r="J71" s="74">
        <f t="shared" ca="1" si="122"/>
        <v>0</v>
      </c>
      <c r="K71" s="74">
        <f t="shared" ca="1" si="122"/>
        <v>0</v>
      </c>
      <c r="L71" s="74">
        <f t="shared" ca="1" si="122"/>
        <v>0</v>
      </c>
      <c r="M71" s="74">
        <f t="shared" ca="1" si="122"/>
        <v>0</v>
      </c>
      <c r="N71" s="74">
        <f t="shared" ca="1" si="122"/>
        <v>0</v>
      </c>
      <c r="O71" s="74">
        <f t="shared" ca="1" si="122"/>
        <v>0</v>
      </c>
      <c r="P71" s="74">
        <f t="shared" ca="1" si="122"/>
        <v>0</v>
      </c>
      <c r="Q71" s="74">
        <f t="shared" ca="1" si="122"/>
        <v>0</v>
      </c>
      <c r="R71" s="74">
        <f t="shared" ca="1" si="122"/>
        <v>0</v>
      </c>
      <c r="S71" s="74">
        <f t="shared" ca="1" si="122"/>
        <v>0</v>
      </c>
      <c r="T71" s="74">
        <f t="shared" ca="1" si="122"/>
        <v>0</v>
      </c>
      <c r="Y71" s="76"/>
      <c r="Z71" s="76"/>
    </row>
    <row r="72" spans="1:41" ht="15.75" x14ac:dyDescent="0.25">
      <c r="A72" s="54" t="s">
        <v>245</v>
      </c>
      <c r="B72" s="56"/>
      <c r="C72" s="77"/>
      <c r="D72" s="56"/>
      <c r="E72" s="78"/>
      <c r="F72" s="56"/>
      <c r="G72" s="56"/>
      <c r="H72" s="56"/>
      <c r="I72" s="56"/>
      <c r="J72" s="56"/>
      <c r="K72" s="56"/>
      <c r="L72" s="56"/>
      <c r="M72" s="56"/>
      <c r="N72" s="56"/>
      <c r="O72" s="56"/>
      <c r="P72" s="56"/>
      <c r="Q72" s="56"/>
      <c r="R72" s="56"/>
      <c r="S72" s="56"/>
      <c r="T72" s="56"/>
    </row>
    <row r="73" spans="1:41" ht="15.75" outlineLevel="1" x14ac:dyDescent="0.25">
      <c r="A73" s="58">
        <f ca="1">INDIRECT($V73&amp;"!"&amp;W73)</f>
        <v>0</v>
      </c>
      <c r="B73" s="59" t="s">
        <v>28</v>
      </c>
      <c r="C73" s="322">
        <f ca="1">INDIRECT($V73&amp;"!"&amp;X73)</f>
        <v>0</v>
      </c>
      <c r="D73" s="60">
        <f ca="1">INDIRECT($V73&amp;"!"&amp;Y73)</f>
        <v>0</v>
      </c>
      <c r="E73" s="61">
        <f t="shared" ref="E73:E81" ca="1" si="123">SUM(F73:T73)</f>
        <v>0</v>
      </c>
      <c r="F73" s="62">
        <f ca="1">ROUND(INDIRECT($V73&amp;"!"&amp;AA73)/215*12,2)</f>
        <v>0</v>
      </c>
      <c r="G73" s="62">
        <f t="shared" ref="G73:G81" ca="1" si="124">ROUND(INDIRECT($V73&amp;"!"&amp;AB73)/215*12,2)</f>
        <v>0</v>
      </c>
      <c r="H73" s="62">
        <f t="shared" ref="H73:H81" ca="1" si="125">ROUND(INDIRECT($V73&amp;"!"&amp;AC73)/215*12,2)</f>
        <v>0</v>
      </c>
      <c r="I73" s="62">
        <f t="shared" ref="I73:I81" ca="1" si="126">ROUND(INDIRECT($V73&amp;"!"&amp;AD73)/215*12,2)</f>
        <v>0</v>
      </c>
      <c r="J73" s="62">
        <f t="shared" ref="J73:J81" ca="1" si="127">ROUND(INDIRECT($V73&amp;"!"&amp;AE73)/215*12,2)</f>
        <v>0</v>
      </c>
      <c r="K73" s="62">
        <f t="shared" ref="K73:K81" ca="1" si="128">ROUND(INDIRECT($V73&amp;"!"&amp;AF73)/215*12,2)</f>
        <v>0</v>
      </c>
      <c r="L73" s="62">
        <f t="shared" ref="L73:L81" ca="1" si="129">ROUND(INDIRECT($V73&amp;"!"&amp;AG73)/215*12,2)</f>
        <v>0</v>
      </c>
      <c r="M73" s="62">
        <f t="shared" ref="M73:M81" ca="1" si="130">ROUND(INDIRECT($V73&amp;"!"&amp;AH73)/215*12,2)</f>
        <v>0</v>
      </c>
      <c r="N73" s="62">
        <f t="shared" ref="N73:N81" ca="1" si="131">ROUND(INDIRECT($V73&amp;"!"&amp;AI73)/215*12,2)</f>
        <v>0</v>
      </c>
      <c r="O73" s="62">
        <f t="shared" ref="O73:O81" ca="1" si="132">ROUND(INDIRECT($V73&amp;"!"&amp;AJ73)/215*12,2)</f>
        <v>0</v>
      </c>
      <c r="P73" s="62">
        <f t="shared" ref="P73:P81" ca="1" si="133">ROUND(INDIRECT($V73&amp;"!"&amp;AK73)/215*12,2)</f>
        <v>0</v>
      </c>
      <c r="Q73" s="62">
        <f t="shared" ref="Q73:Q81" ca="1" si="134">ROUND(INDIRECT($V73&amp;"!"&amp;AL73)/215*12,2)</f>
        <v>0</v>
      </c>
      <c r="R73" s="62">
        <f t="shared" ref="R73:R81" ca="1" si="135">ROUND(INDIRECT($V73&amp;"!"&amp;AM73)/215*12,2)</f>
        <v>0</v>
      </c>
      <c r="S73" s="62">
        <f t="shared" ref="S73:S81" ca="1" si="136">ROUND(INDIRECT($V73&amp;"!"&amp;AN73)/215*12,2)</f>
        <v>0</v>
      </c>
      <c r="T73" s="62">
        <f t="shared" ref="T73:T81" ca="1" si="137">ROUND(INDIRECT($V73&amp;"!"&amp;AO73)/215*12,2)</f>
        <v>0</v>
      </c>
      <c r="V73" t="str">
        <f>A72</f>
        <v>Name_7</v>
      </c>
      <c r="W73" t="s">
        <v>78</v>
      </c>
      <c r="X73" t="s">
        <v>79</v>
      </c>
      <c r="Y73" s="38" t="s">
        <v>80</v>
      </c>
      <c r="Z73" s="38" t="s">
        <v>81</v>
      </c>
      <c r="AA73" t="s">
        <v>32</v>
      </c>
      <c r="AB73" t="s">
        <v>82</v>
      </c>
      <c r="AC73" t="s">
        <v>83</v>
      </c>
      <c r="AD73" t="s">
        <v>84</v>
      </c>
      <c r="AE73" t="s">
        <v>85</v>
      </c>
      <c r="AF73" t="s">
        <v>86</v>
      </c>
      <c r="AG73" t="s">
        <v>87</v>
      </c>
      <c r="AH73" t="s">
        <v>88</v>
      </c>
      <c r="AI73" t="s">
        <v>89</v>
      </c>
      <c r="AJ73" t="s">
        <v>90</v>
      </c>
      <c r="AK73" t="s">
        <v>91</v>
      </c>
      <c r="AL73" t="s">
        <v>92</v>
      </c>
      <c r="AM73" t="s">
        <v>93</v>
      </c>
      <c r="AN73" t="s">
        <v>94</v>
      </c>
      <c r="AO73" t="s">
        <v>95</v>
      </c>
    </row>
    <row r="74" spans="1:41" ht="15.75" outlineLevel="1" x14ac:dyDescent="0.25">
      <c r="A74" s="58">
        <f t="shared" ref="A74:A82" ca="1" si="138">INDIRECT($V73&amp;"!"&amp;W73)</f>
        <v>0</v>
      </c>
      <c r="B74" s="63" t="s">
        <v>96</v>
      </c>
      <c r="C74" s="322"/>
      <c r="D74" s="60">
        <f t="shared" ref="D74:D81" ca="1" si="139">INDIRECT($V74&amp;"!"&amp;Y74)</f>
        <v>0</v>
      </c>
      <c r="E74" s="61">
        <f t="shared" ca="1" si="123"/>
        <v>0</v>
      </c>
      <c r="F74" s="62">
        <f t="shared" ref="F74:F81" ca="1" si="140">ROUND(INDIRECT($V74&amp;"!"&amp;AA74)/215*12,2)</f>
        <v>0</v>
      </c>
      <c r="G74" s="62">
        <f t="shared" ca="1" si="124"/>
        <v>0</v>
      </c>
      <c r="H74" s="62">
        <f t="shared" ca="1" si="125"/>
        <v>0</v>
      </c>
      <c r="I74" s="62">
        <f t="shared" ca="1" si="126"/>
        <v>0</v>
      </c>
      <c r="J74" s="62">
        <f t="shared" ca="1" si="127"/>
        <v>0</v>
      </c>
      <c r="K74" s="62">
        <f t="shared" ca="1" si="128"/>
        <v>0</v>
      </c>
      <c r="L74" s="62">
        <f t="shared" ca="1" si="129"/>
        <v>0</v>
      </c>
      <c r="M74" s="62">
        <f t="shared" ca="1" si="130"/>
        <v>0</v>
      </c>
      <c r="N74" s="62">
        <f t="shared" ca="1" si="131"/>
        <v>0</v>
      </c>
      <c r="O74" s="62">
        <f t="shared" ca="1" si="132"/>
        <v>0</v>
      </c>
      <c r="P74" s="62">
        <f t="shared" ca="1" si="133"/>
        <v>0</v>
      </c>
      <c r="Q74" s="62">
        <f t="shared" ca="1" si="134"/>
        <v>0</v>
      </c>
      <c r="R74" s="62">
        <f t="shared" ca="1" si="135"/>
        <v>0</v>
      </c>
      <c r="S74" s="62">
        <f t="shared" ca="1" si="136"/>
        <v>0</v>
      </c>
      <c r="T74" s="62">
        <f t="shared" ca="1" si="137"/>
        <v>0</v>
      </c>
      <c r="V74" t="str">
        <f t="shared" ref="V74:V81" si="141">V73</f>
        <v>Name_7</v>
      </c>
      <c r="W74" t="s">
        <v>78</v>
      </c>
      <c r="Y74" s="38" t="s">
        <v>97</v>
      </c>
      <c r="Z74" s="38" t="s">
        <v>98</v>
      </c>
      <c r="AA74" t="s">
        <v>99</v>
      </c>
      <c r="AB74" t="s">
        <v>100</v>
      </c>
      <c r="AC74" t="s">
        <v>101</v>
      </c>
      <c r="AD74" t="s">
        <v>102</v>
      </c>
      <c r="AE74" t="s">
        <v>103</v>
      </c>
      <c r="AF74" t="s">
        <v>104</v>
      </c>
      <c r="AG74" t="s">
        <v>105</v>
      </c>
      <c r="AH74" t="s">
        <v>106</v>
      </c>
      <c r="AI74" t="s">
        <v>107</v>
      </c>
      <c r="AJ74" t="s">
        <v>108</v>
      </c>
      <c r="AK74" t="s">
        <v>109</v>
      </c>
      <c r="AL74" t="s">
        <v>110</v>
      </c>
      <c r="AM74" t="s">
        <v>111</v>
      </c>
      <c r="AN74" t="s">
        <v>112</v>
      </c>
      <c r="AO74" t="s">
        <v>113</v>
      </c>
    </row>
    <row r="75" spans="1:41" ht="15.75" outlineLevel="1" x14ac:dyDescent="0.25">
      <c r="A75" s="58">
        <f t="shared" ca="1" si="138"/>
        <v>0</v>
      </c>
      <c r="B75" s="64" t="s">
        <v>29</v>
      </c>
      <c r="C75" s="322">
        <f ca="1">INDIRECT($V75&amp;"!"&amp;X75)</f>
        <v>0</v>
      </c>
      <c r="D75" s="60">
        <f t="shared" ca="1" si="139"/>
        <v>0</v>
      </c>
      <c r="E75" s="61">
        <f t="shared" ca="1" si="123"/>
        <v>0</v>
      </c>
      <c r="F75" s="62">
        <f t="shared" ca="1" si="140"/>
        <v>0</v>
      </c>
      <c r="G75" s="62">
        <f t="shared" ca="1" si="124"/>
        <v>0</v>
      </c>
      <c r="H75" s="62">
        <f t="shared" ca="1" si="125"/>
        <v>0</v>
      </c>
      <c r="I75" s="62">
        <f t="shared" ca="1" si="126"/>
        <v>0</v>
      </c>
      <c r="J75" s="62">
        <f t="shared" ca="1" si="127"/>
        <v>0</v>
      </c>
      <c r="K75" s="62">
        <f t="shared" ca="1" si="128"/>
        <v>0</v>
      </c>
      <c r="L75" s="62">
        <f t="shared" ca="1" si="129"/>
        <v>0</v>
      </c>
      <c r="M75" s="62">
        <f t="shared" ca="1" si="130"/>
        <v>0</v>
      </c>
      <c r="N75" s="62">
        <f t="shared" ca="1" si="131"/>
        <v>0</v>
      </c>
      <c r="O75" s="62">
        <f t="shared" ca="1" si="132"/>
        <v>0</v>
      </c>
      <c r="P75" s="62">
        <f t="shared" ca="1" si="133"/>
        <v>0</v>
      </c>
      <c r="Q75" s="62">
        <f t="shared" ca="1" si="134"/>
        <v>0</v>
      </c>
      <c r="R75" s="62">
        <f t="shared" ca="1" si="135"/>
        <v>0</v>
      </c>
      <c r="S75" s="62">
        <f t="shared" ca="1" si="136"/>
        <v>0</v>
      </c>
      <c r="T75" s="62">
        <f t="shared" ca="1" si="137"/>
        <v>0</v>
      </c>
      <c r="V75" t="str">
        <f t="shared" si="141"/>
        <v>Name_7</v>
      </c>
      <c r="W75" t="s">
        <v>78</v>
      </c>
      <c r="X75" t="s">
        <v>114</v>
      </c>
      <c r="Y75" s="38" t="s">
        <v>115</v>
      </c>
      <c r="Z75" s="38" t="s">
        <v>116</v>
      </c>
      <c r="AA75" t="s">
        <v>117</v>
      </c>
      <c r="AB75" t="s">
        <v>118</v>
      </c>
      <c r="AC75" t="s">
        <v>119</v>
      </c>
      <c r="AD75" t="s">
        <v>120</v>
      </c>
      <c r="AE75" t="s">
        <v>121</v>
      </c>
      <c r="AF75" t="s">
        <v>122</v>
      </c>
      <c r="AG75" t="s">
        <v>123</v>
      </c>
      <c r="AH75" t="s">
        <v>124</v>
      </c>
      <c r="AI75" t="s">
        <v>125</v>
      </c>
      <c r="AJ75" t="s">
        <v>126</v>
      </c>
      <c r="AK75" t="s">
        <v>127</v>
      </c>
      <c r="AL75" t="s">
        <v>128</v>
      </c>
      <c r="AM75" t="s">
        <v>129</v>
      </c>
      <c r="AN75" t="s">
        <v>130</v>
      </c>
      <c r="AO75" t="s">
        <v>131</v>
      </c>
    </row>
    <row r="76" spans="1:41" ht="15.75" outlineLevel="1" x14ac:dyDescent="0.25">
      <c r="A76" s="58">
        <f t="shared" ca="1" si="138"/>
        <v>0</v>
      </c>
      <c r="B76" s="65" t="s">
        <v>132</v>
      </c>
      <c r="C76" s="322"/>
      <c r="D76" s="60">
        <f t="shared" ca="1" si="139"/>
        <v>0</v>
      </c>
      <c r="E76" s="61">
        <f t="shared" ca="1" si="123"/>
        <v>0</v>
      </c>
      <c r="F76" s="62">
        <f t="shared" ca="1" si="140"/>
        <v>0</v>
      </c>
      <c r="G76" s="62">
        <f t="shared" ca="1" si="124"/>
        <v>0</v>
      </c>
      <c r="H76" s="62">
        <f t="shared" ca="1" si="125"/>
        <v>0</v>
      </c>
      <c r="I76" s="62">
        <f t="shared" ca="1" si="126"/>
        <v>0</v>
      </c>
      <c r="J76" s="62">
        <f t="shared" ca="1" si="127"/>
        <v>0</v>
      </c>
      <c r="K76" s="62">
        <f t="shared" ca="1" si="128"/>
        <v>0</v>
      </c>
      <c r="L76" s="62">
        <f t="shared" ca="1" si="129"/>
        <v>0</v>
      </c>
      <c r="M76" s="62">
        <f t="shared" ca="1" si="130"/>
        <v>0</v>
      </c>
      <c r="N76" s="62">
        <f t="shared" ca="1" si="131"/>
        <v>0</v>
      </c>
      <c r="O76" s="62">
        <f t="shared" ca="1" si="132"/>
        <v>0</v>
      </c>
      <c r="P76" s="62">
        <f t="shared" ca="1" si="133"/>
        <v>0</v>
      </c>
      <c r="Q76" s="62">
        <f t="shared" ca="1" si="134"/>
        <v>0</v>
      </c>
      <c r="R76" s="62">
        <f t="shared" ca="1" si="135"/>
        <v>0</v>
      </c>
      <c r="S76" s="62">
        <f t="shared" ca="1" si="136"/>
        <v>0</v>
      </c>
      <c r="T76" s="62">
        <f t="shared" ca="1" si="137"/>
        <v>0</v>
      </c>
      <c r="V76" t="str">
        <f t="shared" si="141"/>
        <v>Name_7</v>
      </c>
      <c r="W76" t="s">
        <v>78</v>
      </c>
      <c r="Y76" s="38" t="s">
        <v>133</v>
      </c>
      <c r="Z76" s="38" t="s">
        <v>134</v>
      </c>
      <c r="AA76" t="s">
        <v>135</v>
      </c>
      <c r="AB76" t="s">
        <v>136</v>
      </c>
      <c r="AC76" t="s">
        <v>137</v>
      </c>
      <c r="AD76" t="s">
        <v>138</v>
      </c>
      <c r="AE76" t="s">
        <v>139</v>
      </c>
      <c r="AF76" t="s">
        <v>140</v>
      </c>
      <c r="AG76" t="s">
        <v>141</v>
      </c>
      <c r="AH76" t="s">
        <v>142</v>
      </c>
      <c r="AI76" t="s">
        <v>143</v>
      </c>
      <c r="AJ76" t="s">
        <v>144</v>
      </c>
      <c r="AK76" t="s">
        <v>145</v>
      </c>
      <c r="AL76" t="s">
        <v>146</v>
      </c>
      <c r="AM76" t="s">
        <v>147</v>
      </c>
      <c r="AN76" t="s">
        <v>148</v>
      </c>
      <c r="AO76" t="s">
        <v>149</v>
      </c>
    </row>
    <row r="77" spans="1:41" ht="15.75" outlineLevel="1" x14ac:dyDescent="0.25">
      <c r="A77" s="58">
        <f t="shared" ca="1" si="138"/>
        <v>0</v>
      </c>
      <c r="B77" s="66" t="s">
        <v>30</v>
      </c>
      <c r="C77" s="322">
        <f ca="1">INDIRECT($V77&amp;"!"&amp;X77)</f>
        <v>0</v>
      </c>
      <c r="D77" s="60">
        <f t="shared" ca="1" si="139"/>
        <v>0</v>
      </c>
      <c r="E77" s="61">
        <f t="shared" ca="1" si="123"/>
        <v>0</v>
      </c>
      <c r="F77" s="62">
        <f t="shared" ca="1" si="140"/>
        <v>0</v>
      </c>
      <c r="G77" s="62">
        <f t="shared" ca="1" si="124"/>
        <v>0</v>
      </c>
      <c r="H77" s="62">
        <f t="shared" ca="1" si="125"/>
        <v>0</v>
      </c>
      <c r="I77" s="62">
        <f t="shared" ca="1" si="126"/>
        <v>0</v>
      </c>
      <c r="J77" s="62">
        <f t="shared" ca="1" si="127"/>
        <v>0</v>
      </c>
      <c r="K77" s="62">
        <f t="shared" ca="1" si="128"/>
        <v>0</v>
      </c>
      <c r="L77" s="62">
        <f t="shared" ca="1" si="129"/>
        <v>0</v>
      </c>
      <c r="M77" s="62">
        <f t="shared" ca="1" si="130"/>
        <v>0</v>
      </c>
      <c r="N77" s="62">
        <f t="shared" ca="1" si="131"/>
        <v>0</v>
      </c>
      <c r="O77" s="62">
        <f t="shared" ca="1" si="132"/>
        <v>0</v>
      </c>
      <c r="P77" s="62">
        <f t="shared" ca="1" si="133"/>
        <v>0</v>
      </c>
      <c r="Q77" s="62">
        <f t="shared" ca="1" si="134"/>
        <v>0</v>
      </c>
      <c r="R77" s="62">
        <f t="shared" ca="1" si="135"/>
        <v>0</v>
      </c>
      <c r="S77" s="62">
        <f t="shared" ca="1" si="136"/>
        <v>0</v>
      </c>
      <c r="T77" s="62">
        <f t="shared" ca="1" si="137"/>
        <v>0</v>
      </c>
      <c r="V77" t="str">
        <f t="shared" si="141"/>
        <v>Name_7</v>
      </c>
      <c r="W77" t="s">
        <v>78</v>
      </c>
      <c r="X77" t="s">
        <v>150</v>
      </c>
      <c r="Y77" s="38" t="s">
        <v>151</v>
      </c>
      <c r="Z77" s="38" t="s">
        <v>152</v>
      </c>
      <c r="AA77" t="s">
        <v>153</v>
      </c>
      <c r="AB77" t="s">
        <v>154</v>
      </c>
      <c r="AC77" t="s">
        <v>155</v>
      </c>
      <c r="AD77" t="s">
        <v>156</v>
      </c>
      <c r="AE77" t="s">
        <v>157</v>
      </c>
      <c r="AF77" t="s">
        <v>158</v>
      </c>
      <c r="AG77" t="s">
        <v>159</v>
      </c>
      <c r="AH77" t="s">
        <v>160</v>
      </c>
      <c r="AI77" t="s">
        <v>161</v>
      </c>
      <c r="AJ77" t="s">
        <v>162</v>
      </c>
      <c r="AK77" t="s">
        <v>163</v>
      </c>
      <c r="AL77" t="s">
        <v>164</v>
      </c>
      <c r="AM77" t="s">
        <v>165</v>
      </c>
      <c r="AN77" t="s">
        <v>166</v>
      </c>
      <c r="AO77" t="s">
        <v>167</v>
      </c>
    </row>
    <row r="78" spans="1:41" ht="15.75" outlineLevel="1" x14ac:dyDescent="0.25">
      <c r="A78" s="58">
        <f t="shared" ca="1" si="138"/>
        <v>0</v>
      </c>
      <c r="B78" s="67" t="s">
        <v>168</v>
      </c>
      <c r="C78" s="322"/>
      <c r="D78" s="60">
        <f t="shared" ca="1" si="139"/>
        <v>0</v>
      </c>
      <c r="E78" s="61">
        <f t="shared" ca="1" si="123"/>
        <v>0</v>
      </c>
      <c r="F78" s="62">
        <f t="shared" ca="1" si="140"/>
        <v>0</v>
      </c>
      <c r="G78" s="62">
        <f t="shared" ca="1" si="124"/>
        <v>0</v>
      </c>
      <c r="H78" s="62">
        <f t="shared" ca="1" si="125"/>
        <v>0</v>
      </c>
      <c r="I78" s="62">
        <f t="shared" ca="1" si="126"/>
        <v>0</v>
      </c>
      <c r="J78" s="62">
        <f t="shared" ca="1" si="127"/>
        <v>0</v>
      </c>
      <c r="K78" s="62">
        <f t="shared" ca="1" si="128"/>
        <v>0</v>
      </c>
      <c r="L78" s="62">
        <f t="shared" ca="1" si="129"/>
        <v>0</v>
      </c>
      <c r="M78" s="62">
        <f t="shared" ca="1" si="130"/>
        <v>0</v>
      </c>
      <c r="N78" s="62">
        <f t="shared" ca="1" si="131"/>
        <v>0</v>
      </c>
      <c r="O78" s="62">
        <f t="shared" ca="1" si="132"/>
        <v>0</v>
      </c>
      <c r="P78" s="62">
        <f t="shared" ca="1" si="133"/>
        <v>0</v>
      </c>
      <c r="Q78" s="62">
        <f t="shared" ca="1" si="134"/>
        <v>0</v>
      </c>
      <c r="R78" s="62">
        <f t="shared" ca="1" si="135"/>
        <v>0</v>
      </c>
      <c r="S78" s="62">
        <f t="shared" ca="1" si="136"/>
        <v>0</v>
      </c>
      <c r="T78" s="62">
        <f t="shared" ca="1" si="137"/>
        <v>0</v>
      </c>
      <c r="V78" t="str">
        <f t="shared" si="141"/>
        <v>Name_7</v>
      </c>
      <c r="W78" t="s">
        <v>78</v>
      </c>
      <c r="Y78" s="38" t="s">
        <v>169</v>
      </c>
      <c r="Z78" s="38" t="s">
        <v>170</v>
      </c>
      <c r="AA78" t="s">
        <v>171</v>
      </c>
      <c r="AB78" t="s">
        <v>172</v>
      </c>
      <c r="AC78" t="s">
        <v>173</v>
      </c>
      <c r="AD78" t="s">
        <v>174</v>
      </c>
      <c r="AE78" t="s">
        <v>175</v>
      </c>
      <c r="AF78" t="s">
        <v>176</v>
      </c>
      <c r="AG78" t="s">
        <v>177</v>
      </c>
      <c r="AH78" t="s">
        <v>178</v>
      </c>
      <c r="AI78" t="s">
        <v>179</v>
      </c>
      <c r="AJ78" t="s">
        <v>180</v>
      </c>
      <c r="AK78" t="s">
        <v>181</v>
      </c>
      <c r="AL78" t="s">
        <v>182</v>
      </c>
      <c r="AM78" t="s">
        <v>183</v>
      </c>
      <c r="AN78" t="s">
        <v>184</v>
      </c>
      <c r="AO78" t="s">
        <v>185</v>
      </c>
    </row>
    <row r="79" spans="1:41" ht="15.75" outlineLevel="1" x14ac:dyDescent="0.25">
      <c r="A79" s="58">
        <f t="shared" ca="1" si="138"/>
        <v>0</v>
      </c>
      <c r="B79" s="68" t="s">
        <v>31</v>
      </c>
      <c r="C79" s="322">
        <f ca="1">INDIRECT($V79&amp;"!"&amp;X79)</f>
        <v>0</v>
      </c>
      <c r="D79" s="60">
        <f t="shared" ca="1" si="139"/>
        <v>0</v>
      </c>
      <c r="E79" s="61">
        <f t="shared" ca="1" si="123"/>
        <v>0</v>
      </c>
      <c r="F79" s="62">
        <f t="shared" ca="1" si="140"/>
        <v>0</v>
      </c>
      <c r="G79" s="62">
        <f t="shared" ca="1" si="124"/>
        <v>0</v>
      </c>
      <c r="H79" s="62">
        <f t="shared" ca="1" si="125"/>
        <v>0</v>
      </c>
      <c r="I79" s="62">
        <f t="shared" ca="1" si="126"/>
        <v>0</v>
      </c>
      <c r="J79" s="62">
        <f t="shared" ca="1" si="127"/>
        <v>0</v>
      </c>
      <c r="K79" s="62">
        <f t="shared" ca="1" si="128"/>
        <v>0</v>
      </c>
      <c r="L79" s="62">
        <f t="shared" ca="1" si="129"/>
        <v>0</v>
      </c>
      <c r="M79" s="62">
        <f t="shared" ca="1" si="130"/>
        <v>0</v>
      </c>
      <c r="N79" s="62">
        <f t="shared" ca="1" si="131"/>
        <v>0</v>
      </c>
      <c r="O79" s="62">
        <f t="shared" ca="1" si="132"/>
        <v>0</v>
      </c>
      <c r="P79" s="62">
        <f t="shared" ca="1" si="133"/>
        <v>0</v>
      </c>
      <c r="Q79" s="62">
        <f t="shared" ca="1" si="134"/>
        <v>0</v>
      </c>
      <c r="R79" s="62">
        <f t="shared" ca="1" si="135"/>
        <v>0</v>
      </c>
      <c r="S79" s="62">
        <f t="shared" ca="1" si="136"/>
        <v>0</v>
      </c>
      <c r="T79" s="62">
        <f t="shared" ca="1" si="137"/>
        <v>0</v>
      </c>
      <c r="V79" t="str">
        <f t="shared" si="141"/>
        <v>Name_7</v>
      </c>
      <c r="W79" t="s">
        <v>78</v>
      </c>
      <c r="X79" t="s">
        <v>186</v>
      </c>
      <c r="Y79" s="38" t="s">
        <v>187</v>
      </c>
      <c r="Z79" s="38" t="s">
        <v>188</v>
      </c>
      <c r="AA79" t="s">
        <v>189</v>
      </c>
      <c r="AB79" t="s">
        <v>190</v>
      </c>
      <c r="AC79" t="s">
        <v>191</v>
      </c>
      <c r="AD79" t="s">
        <v>192</v>
      </c>
      <c r="AE79" t="s">
        <v>193</v>
      </c>
      <c r="AF79" t="s">
        <v>194</v>
      </c>
      <c r="AG79" t="s">
        <v>195</v>
      </c>
      <c r="AH79" t="s">
        <v>196</v>
      </c>
      <c r="AI79" t="s">
        <v>197</v>
      </c>
      <c r="AJ79" t="s">
        <v>198</v>
      </c>
      <c r="AK79" t="s">
        <v>199</v>
      </c>
      <c r="AL79" t="s">
        <v>200</v>
      </c>
      <c r="AM79" t="s">
        <v>201</v>
      </c>
      <c r="AN79" t="s">
        <v>202</v>
      </c>
      <c r="AO79" t="s">
        <v>203</v>
      </c>
    </row>
    <row r="80" spans="1:41" ht="15.75" outlineLevel="1" x14ac:dyDescent="0.25">
      <c r="A80" s="58">
        <f t="shared" ca="1" si="138"/>
        <v>0</v>
      </c>
      <c r="B80" s="68" t="s">
        <v>204</v>
      </c>
      <c r="C80" s="322"/>
      <c r="D80" s="60">
        <f t="shared" ca="1" si="139"/>
        <v>0</v>
      </c>
      <c r="E80" s="61">
        <f t="shared" ca="1" si="123"/>
        <v>0</v>
      </c>
      <c r="F80" s="62">
        <f t="shared" ca="1" si="140"/>
        <v>0</v>
      </c>
      <c r="G80" s="62">
        <f t="shared" ca="1" si="124"/>
        <v>0</v>
      </c>
      <c r="H80" s="62">
        <f t="shared" ca="1" si="125"/>
        <v>0</v>
      </c>
      <c r="I80" s="62">
        <f t="shared" ca="1" si="126"/>
        <v>0</v>
      </c>
      <c r="J80" s="62">
        <f t="shared" ca="1" si="127"/>
        <v>0</v>
      </c>
      <c r="K80" s="62">
        <f t="shared" ca="1" si="128"/>
        <v>0</v>
      </c>
      <c r="L80" s="62">
        <f t="shared" ca="1" si="129"/>
        <v>0</v>
      </c>
      <c r="M80" s="62">
        <f t="shared" ca="1" si="130"/>
        <v>0</v>
      </c>
      <c r="N80" s="62">
        <f t="shared" ca="1" si="131"/>
        <v>0</v>
      </c>
      <c r="O80" s="62">
        <f t="shared" ca="1" si="132"/>
        <v>0</v>
      </c>
      <c r="P80" s="62">
        <f t="shared" ca="1" si="133"/>
        <v>0</v>
      </c>
      <c r="Q80" s="62">
        <f t="shared" ca="1" si="134"/>
        <v>0</v>
      </c>
      <c r="R80" s="62">
        <f t="shared" ca="1" si="135"/>
        <v>0</v>
      </c>
      <c r="S80" s="62">
        <f t="shared" ca="1" si="136"/>
        <v>0</v>
      </c>
      <c r="T80" s="62">
        <f t="shared" ca="1" si="137"/>
        <v>0</v>
      </c>
      <c r="V80" t="str">
        <f t="shared" si="141"/>
        <v>Name_7</v>
      </c>
      <c r="W80" t="s">
        <v>78</v>
      </c>
      <c r="Y80" s="38" t="s">
        <v>205</v>
      </c>
      <c r="Z80" s="38" t="s">
        <v>206</v>
      </c>
      <c r="AA80" t="s">
        <v>207</v>
      </c>
      <c r="AB80" t="s">
        <v>208</v>
      </c>
      <c r="AC80" t="s">
        <v>209</v>
      </c>
      <c r="AD80" t="s">
        <v>210</v>
      </c>
      <c r="AE80" t="s">
        <v>211</v>
      </c>
      <c r="AF80" t="s">
        <v>212</v>
      </c>
      <c r="AG80" t="s">
        <v>213</v>
      </c>
      <c r="AH80" t="s">
        <v>214</v>
      </c>
      <c r="AI80" t="s">
        <v>215</v>
      </c>
      <c r="AJ80" t="s">
        <v>216</v>
      </c>
      <c r="AK80" t="s">
        <v>217</v>
      </c>
      <c r="AL80" t="s">
        <v>218</v>
      </c>
      <c r="AM80" t="s">
        <v>219</v>
      </c>
      <c r="AN80" t="s">
        <v>220</v>
      </c>
      <c r="AO80" t="s">
        <v>221</v>
      </c>
    </row>
    <row r="81" spans="1:41" ht="15.75" outlineLevel="1" x14ac:dyDescent="0.25">
      <c r="A81" s="58">
        <f t="shared" ca="1" si="138"/>
        <v>0</v>
      </c>
      <c r="B81" s="69" t="s">
        <v>32</v>
      </c>
      <c r="C81" s="70">
        <f ca="1">INDIRECT($V81&amp;"!"&amp;X81)</f>
        <v>0</v>
      </c>
      <c r="D81" s="60">
        <f t="shared" ca="1" si="139"/>
        <v>0</v>
      </c>
      <c r="E81" s="61">
        <f t="shared" ca="1" si="123"/>
        <v>0</v>
      </c>
      <c r="F81" s="62">
        <f t="shared" ca="1" si="140"/>
        <v>0</v>
      </c>
      <c r="G81" s="62">
        <f t="shared" ca="1" si="124"/>
        <v>0</v>
      </c>
      <c r="H81" s="62">
        <f t="shared" ca="1" si="125"/>
        <v>0</v>
      </c>
      <c r="I81" s="62">
        <f t="shared" ca="1" si="126"/>
        <v>0</v>
      </c>
      <c r="J81" s="62">
        <f t="shared" ca="1" si="127"/>
        <v>0</v>
      </c>
      <c r="K81" s="62">
        <f t="shared" ca="1" si="128"/>
        <v>0</v>
      </c>
      <c r="L81" s="62">
        <f t="shared" ca="1" si="129"/>
        <v>0</v>
      </c>
      <c r="M81" s="62">
        <f t="shared" ca="1" si="130"/>
        <v>0</v>
      </c>
      <c r="N81" s="62">
        <f t="shared" ca="1" si="131"/>
        <v>0</v>
      </c>
      <c r="O81" s="62">
        <f t="shared" ca="1" si="132"/>
        <v>0</v>
      </c>
      <c r="P81" s="62">
        <f t="shared" ca="1" si="133"/>
        <v>0</v>
      </c>
      <c r="Q81" s="62">
        <f t="shared" ca="1" si="134"/>
        <v>0</v>
      </c>
      <c r="R81" s="62">
        <f t="shared" ca="1" si="135"/>
        <v>0</v>
      </c>
      <c r="S81" s="62">
        <f t="shared" ca="1" si="136"/>
        <v>0</v>
      </c>
      <c r="T81" s="62">
        <f t="shared" ca="1" si="137"/>
        <v>0</v>
      </c>
      <c r="V81" t="str">
        <f t="shared" si="141"/>
        <v>Name_7</v>
      </c>
      <c r="W81" t="s">
        <v>78</v>
      </c>
      <c r="X81" t="s">
        <v>222</v>
      </c>
      <c r="Y81" s="38" t="s">
        <v>223</v>
      </c>
      <c r="Z81" s="38" t="s">
        <v>224</v>
      </c>
      <c r="AA81" t="s">
        <v>225</v>
      </c>
      <c r="AB81" t="s">
        <v>226</v>
      </c>
      <c r="AC81" t="s">
        <v>227</v>
      </c>
      <c r="AD81" t="s">
        <v>228</v>
      </c>
      <c r="AE81" t="s">
        <v>229</v>
      </c>
      <c r="AF81" t="s">
        <v>230</v>
      </c>
      <c r="AG81" t="s">
        <v>231</v>
      </c>
      <c r="AH81" t="s">
        <v>232</v>
      </c>
      <c r="AI81" t="s">
        <v>233</v>
      </c>
      <c r="AJ81" t="s">
        <v>234</v>
      </c>
      <c r="AK81" t="s">
        <v>235</v>
      </c>
      <c r="AL81" t="s">
        <v>236</v>
      </c>
      <c r="AM81" t="s">
        <v>237</v>
      </c>
      <c r="AN81" t="s">
        <v>238</v>
      </c>
      <c r="AO81" t="s">
        <v>239</v>
      </c>
    </row>
    <row r="82" spans="1:41" s="75" customFormat="1" ht="15.75" outlineLevel="1" x14ac:dyDescent="0.25">
      <c r="A82" s="58">
        <f t="shared" ca="1" si="138"/>
        <v>0</v>
      </c>
      <c r="B82" s="71" t="s">
        <v>56</v>
      </c>
      <c r="C82" s="72">
        <f t="shared" ref="C82:T82" ca="1" si="142">SUM(C73:C81)</f>
        <v>0</v>
      </c>
      <c r="D82" s="73">
        <f t="shared" ca="1" si="142"/>
        <v>0</v>
      </c>
      <c r="E82" s="74">
        <f t="shared" ca="1" si="142"/>
        <v>0</v>
      </c>
      <c r="F82" s="74">
        <f t="shared" ca="1" si="142"/>
        <v>0</v>
      </c>
      <c r="G82" s="74">
        <f t="shared" ca="1" si="142"/>
        <v>0</v>
      </c>
      <c r="H82" s="74">
        <f t="shared" ca="1" si="142"/>
        <v>0</v>
      </c>
      <c r="I82" s="74">
        <f t="shared" ca="1" si="142"/>
        <v>0</v>
      </c>
      <c r="J82" s="74">
        <f t="shared" ca="1" si="142"/>
        <v>0</v>
      </c>
      <c r="K82" s="74">
        <f t="shared" ca="1" si="142"/>
        <v>0</v>
      </c>
      <c r="L82" s="74">
        <f t="shared" ca="1" si="142"/>
        <v>0</v>
      </c>
      <c r="M82" s="74">
        <f t="shared" ca="1" si="142"/>
        <v>0</v>
      </c>
      <c r="N82" s="74">
        <f t="shared" ca="1" si="142"/>
        <v>0</v>
      </c>
      <c r="O82" s="74">
        <f t="shared" ca="1" si="142"/>
        <v>0</v>
      </c>
      <c r="P82" s="74">
        <f t="shared" ca="1" si="142"/>
        <v>0</v>
      </c>
      <c r="Q82" s="74">
        <f t="shared" ca="1" si="142"/>
        <v>0</v>
      </c>
      <c r="R82" s="74">
        <f t="shared" ca="1" si="142"/>
        <v>0</v>
      </c>
      <c r="S82" s="74">
        <f t="shared" ca="1" si="142"/>
        <v>0</v>
      </c>
      <c r="T82" s="74">
        <f t="shared" ca="1" si="142"/>
        <v>0</v>
      </c>
      <c r="Y82" s="76"/>
      <c r="Z82" s="76"/>
    </row>
    <row r="83" spans="1:41" ht="15.75" x14ac:dyDescent="0.25">
      <c r="A83" s="54" t="s">
        <v>246</v>
      </c>
      <c r="B83" s="56"/>
      <c r="C83" s="77"/>
      <c r="D83" s="56"/>
      <c r="E83" s="78"/>
      <c r="F83" s="56"/>
      <c r="G83" s="56"/>
      <c r="H83" s="56"/>
      <c r="I83" s="56"/>
      <c r="J83" s="56"/>
      <c r="K83" s="56"/>
      <c r="L83" s="56"/>
      <c r="M83" s="56"/>
      <c r="N83" s="56"/>
      <c r="O83" s="56"/>
      <c r="P83" s="56"/>
      <c r="Q83" s="56"/>
      <c r="R83" s="56"/>
      <c r="S83" s="56"/>
      <c r="T83" s="56"/>
    </row>
    <row r="84" spans="1:41" ht="15.75" outlineLevel="1" x14ac:dyDescent="0.25">
      <c r="A84" s="58">
        <f ca="1">INDIRECT($V84&amp;"!"&amp;W84)</f>
        <v>0</v>
      </c>
      <c r="B84" s="59" t="s">
        <v>28</v>
      </c>
      <c r="C84" s="322">
        <f ca="1">INDIRECT($V84&amp;"!"&amp;X84)</f>
        <v>0</v>
      </c>
      <c r="D84" s="60">
        <f ca="1">INDIRECT($V84&amp;"!"&amp;Y84)</f>
        <v>0</v>
      </c>
      <c r="E84" s="61">
        <f t="shared" ref="E84:E92" ca="1" si="143">SUM(F84:T84)</f>
        <v>0</v>
      </c>
      <c r="F84" s="62">
        <f ca="1">ROUND(INDIRECT($V84&amp;"!"&amp;AA84)/215*12,2)</f>
        <v>0</v>
      </c>
      <c r="G84" s="62">
        <f t="shared" ref="G84:G92" ca="1" si="144">ROUND(INDIRECT($V84&amp;"!"&amp;AB84)/215*12,2)</f>
        <v>0</v>
      </c>
      <c r="H84" s="62">
        <f t="shared" ref="H84:H92" ca="1" si="145">ROUND(INDIRECT($V84&amp;"!"&amp;AC84)/215*12,2)</f>
        <v>0</v>
      </c>
      <c r="I84" s="62">
        <f t="shared" ref="I84:I92" ca="1" si="146">ROUND(INDIRECT($V84&amp;"!"&amp;AD84)/215*12,2)</f>
        <v>0</v>
      </c>
      <c r="J84" s="62">
        <f t="shared" ref="J84:J92" ca="1" si="147">ROUND(INDIRECT($V84&amp;"!"&amp;AE84)/215*12,2)</f>
        <v>0</v>
      </c>
      <c r="K84" s="62">
        <f t="shared" ref="K84:K92" ca="1" si="148">ROUND(INDIRECT($V84&amp;"!"&amp;AF84)/215*12,2)</f>
        <v>0</v>
      </c>
      <c r="L84" s="62">
        <f t="shared" ref="L84:L92" ca="1" si="149">ROUND(INDIRECT($V84&amp;"!"&amp;AG84)/215*12,2)</f>
        <v>0</v>
      </c>
      <c r="M84" s="62">
        <f t="shared" ref="M84:M92" ca="1" si="150">ROUND(INDIRECT($V84&amp;"!"&amp;AH84)/215*12,2)</f>
        <v>0</v>
      </c>
      <c r="N84" s="62">
        <f t="shared" ref="N84:N92" ca="1" si="151">ROUND(INDIRECT($V84&amp;"!"&amp;AI84)/215*12,2)</f>
        <v>0</v>
      </c>
      <c r="O84" s="62">
        <f t="shared" ref="O84:O92" ca="1" si="152">ROUND(INDIRECT($V84&amp;"!"&amp;AJ84)/215*12,2)</f>
        <v>0</v>
      </c>
      <c r="P84" s="62">
        <f t="shared" ref="P84:P92" ca="1" si="153">ROUND(INDIRECT($V84&amp;"!"&amp;AK84)/215*12,2)</f>
        <v>0</v>
      </c>
      <c r="Q84" s="62">
        <f t="shared" ref="Q84:Q92" ca="1" si="154">ROUND(INDIRECT($V84&amp;"!"&amp;AL84)/215*12,2)</f>
        <v>0</v>
      </c>
      <c r="R84" s="62">
        <f t="shared" ref="R84:R92" ca="1" si="155">ROUND(INDIRECT($V84&amp;"!"&amp;AM84)/215*12,2)</f>
        <v>0</v>
      </c>
      <c r="S84" s="62">
        <f t="shared" ref="S84:S92" ca="1" si="156">ROUND(INDIRECT($V84&amp;"!"&amp;AN84)/215*12,2)</f>
        <v>0</v>
      </c>
      <c r="T84" s="62">
        <f t="shared" ref="T84:T92" ca="1" si="157">ROUND(INDIRECT($V84&amp;"!"&amp;AO84)/215*12,2)</f>
        <v>0</v>
      </c>
      <c r="V84" t="str">
        <f>A83</f>
        <v>Name_8</v>
      </c>
      <c r="W84" t="s">
        <v>78</v>
      </c>
      <c r="X84" t="s">
        <v>79</v>
      </c>
      <c r="Y84" s="38" t="s">
        <v>80</v>
      </c>
      <c r="Z84" s="38" t="s">
        <v>81</v>
      </c>
      <c r="AA84" t="s">
        <v>32</v>
      </c>
      <c r="AB84" t="s">
        <v>82</v>
      </c>
      <c r="AC84" t="s">
        <v>83</v>
      </c>
      <c r="AD84" t="s">
        <v>84</v>
      </c>
      <c r="AE84" t="s">
        <v>85</v>
      </c>
      <c r="AF84" t="s">
        <v>86</v>
      </c>
      <c r="AG84" t="s">
        <v>87</v>
      </c>
      <c r="AH84" t="s">
        <v>88</v>
      </c>
      <c r="AI84" t="s">
        <v>89</v>
      </c>
      <c r="AJ84" t="s">
        <v>90</v>
      </c>
      <c r="AK84" t="s">
        <v>91</v>
      </c>
      <c r="AL84" t="s">
        <v>92</v>
      </c>
      <c r="AM84" t="s">
        <v>93</v>
      </c>
      <c r="AN84" t="s">
        <v>94</v>
      </c>
      <c r="AO84" t="s">
        <v>95</v>
      </c>
    </row>
    <row r="85" spans="1:41" ht="15.75" outlineLevel="1" x14ac:dyDescent="0.25">
      <c r="A85" s="58">
        <f t="shared" ref="A85:A93" ca="1" si="158">INDIRECT($V84&amp;"!"&amp;W84)</f>
        <v>0</v>
      </c>
      <c r="B85" s="63" t="s">
        <v>96</v>
      </c>
      <c r="C85" s="322"/>
      <c r="D85" s="60">
        <f t="shared" ref="D85:D92" ca="1" si="159">INDIRECT($V85&amp;"!"&amp;Y85)</f>
        <v>0</v>
      </c>
      <c r="E85" s="61">
        <f t="shared" ca="1" si="143"/>
        <v>0</v>
      </c>
      <c r="F85" s="62">
        <f t="shared" ref="F85:F92" ca="1" si="160">ROUND(INDIRECT($V85&amp;"!"&amp;AA85)/215*12,2)</f>
        <v>0</v>
      </c>
      <c r="G85" s="62">
        <f t="shared" ca="1" si="144"/>
        <v>0</v>
      </c>
      <c r="H85" s="62">
        <f t="shared" ca="1" si="145"/>
        <v>0</v>
      </c>
      <c r="I85" s="62">
        <f t="shared" ca="1" si="146"/>
        <v>0</v>
      </c>
      <c r="J85" s="62">
        <f t="shared" ca="1" si="147"/>
        <v>0</v>
      </c>
      <c r="K85" s="62">
        <f t="shared" ca="1" si="148"/>
        <v>0</v>
      </c>
      <c r="L85" s="62">
        <f t="shared" ca="1" si="149"/>
        <v>0</v>
      </c>
      <c r="M85" s="62">
        <f t="shared" ca="1" si="150"/>
        <v>0</v>
      </c>
      <c r="N85" s="62">
        <f t="shared" ca="1" si="151"/>
        <v>0</v>
      </c>
      <c r="O85" s="62">
        <f t="shared" ca="1" si="152"/>
        <v>0</v>
      </c>
      <c r="P85" s="62">
        <f t="shared" ca="1" si="153"/>
        <v>0</v>
      </c>
      <c r="Q85" s="62">
        <f t="shared" ca="1" si="154"/>
        <v>0</v>
      </c>
      <c r="R85" s="62">
        <f t="shared" ca="1" si="155"/>
        <v>0</v>
      </c>
      <c r="S85" s="62">
        <f t="shared" ca="1" si="156"/>
        <v>0</v>
      </c>
      <c r="T85" s="62">
        <f t="shared" ca="1" si="157"/>
        <v>0</v>
      </c>
      <c r="V85" t="str">
        <f t="shared" ref="V85:V92" si="161">V84</f>
        <v>Name_8</v>
      </c>
      <c r="W85" t="s">
        <v>78</v>
      </c>
      <c r="Y85" s="38" t="s">
        <v>97</v>
      </c>
      <c r="Z85" s="38" t="s">
        <v>98</v>
      </c>
      <c r="AA85" t="s">
        <v>99</v>
      </c>
      <c r="AB85" t="s">
        <v>100</v>
      </c>
      <c r="AC85" t="s">
        <v>101</v>
      </c>
      <c r="AD85" t="s">
        <v>102</v>
      </c>
      <c r="AE85" t="s">
        <v>103</v>
      </c>
      <c r="AF85" t="s">
        <v>104</v>
      </c>
      <c r="AG85" t="s">
        <v>105</v>
      </c>
      <c r="AH85" t="s">
        <v>106</v>
      </c>
      <c r="AI85" t="s">
        <v>107</v>
      </c>
      <c r="AJ85" t="s">
        <v>108</v>
      </c>
      <c r="AK85" t="s">
        <v>109</v>
      </c>
      <c r="AL85" t="s">
        <v>110</v>
      </c>
      <c r="AM85" t="s">
        <v>111</v>
      </c>
      <c r="AN85" t="s">
        <v>112</v>
      </c>
      <c r="AO85" t="s">
        <v>113</v>
      </c>
    </row>
    <row r="86" spans="1:41" ht="15.75" outlineLevel="1" x14ac:dyDescent="0.25">
      <c r="A86" s="58">
        <f t="shared" ca="1" si="158"/>
        <v>0</v>
      </c>
      <c r="B86" s="64" t="s">
        <v>29</v>
      </c>
      <c r="C86" s="322">
        <f ca="1">INDIRECT($V86&amp;"!"&amp;X86)</f>
        <v>0</v>
      </c>
      <c r="D86" s="60">
        <f t="shared" ca="1" si="159"/>
        <v>0</v>
      </c>
      <c r="E86" s="61">
        <f t="shared" ca="1" si="143"/>
        <v>0</v>
      </c>
      <c r="F86" s="62">
        <f t="shared" ca="1" si="160"/>
        <v>0</v>
      </c>
      <c r="G86" s="62">
        <f t="shared" ca="1" si="144"/>
        <v>0</v>
      </c>
      <c r="H86" s="62">
        <f t="shared" ca="1" si="145"/>
        <v>0</v>
      </c>
      <c r="I86" s="62">
        <f t="shared" ca="1" si="146"/>
        <v>0</v>
      </c>
      <c r="J86" s="62">
        <f t="shared" ca="1" si="147"/>
        <v>0</v>
      </c>
      <c r="K86" s="62">
        <f t="shared" ca="1" si="148"/>
        <v>0</v>
      </c>
      <c r="L86" s="62">
        <f t="shared" ca="1" si="149"/>
        <v>0</v>
      </c>
      <c r="M86" s="62">
        <f t="shared" ca="1" si="150"/>
        <v>0</v>
      </c>
      <c r="N86" s="62">
        <f t="shared" ca="1" si="151"/>
        <v>0</v>
      </c>
      <c r="O86" s="62">
        <f t="shared" ca="1" si="152"/>
        <v>0</v>
      </c>
      <c r="P86" s="62">
        <f t="shared" ca="1" si="153"/>
        <v>0</v>
      </c>
      <c r="Q86" s="62">
        <f t="shared" ca="1" si="154"/>
        <v>0</v>
      </c>
      <c r="R86" s="62">
        <f t="shared" ca="1" si="155"/>
        <v>0</v>
      </c>
      <c r="S86" s="62">
        <f t="shared" ca="1" si="156"/>
        <v>0</v>
      </c>
      <c r="T86" s="62">
        <f t="shared" ca="1" si="157"/>
        <v>0</v>
      </c>
      <c r="V86" t="str">
        <f t="shared" si="161"/>
        <v>Name_8</v>
      </c>
      <c r="W86" t="s">
        <v>78</v>
      </c>
      <c r="X86" t="s">
        <v>114</v>
      </c>
      <c r="Y86" s="38" t="s">
        <v>115</v>
      </c>
      <c r="Z86" s="38" t="s">
        <v>116</v>
      </c>
      <c r="AA86" t="s">
        <v>117</v>
      </c>
      <c r="AB86" t="s">
        <v>118</v>
      </c>
      <c r="AC86" t="s">
        <v>119</v>
      </c>
      <c r="AD86" t="s">
        <v>120</v>
      </c>
      <c r="AE86" t="s">
        <v>121</v>
      </c>
      <c r="AF86" t="s">
        <v>122</v>
      </c>
      <c r="AG86" t="s">
        <v>123</v>
      </c>
      <c r="AH86" t="s">
        <v>124</v>
      </c>
      <c r="AI86" t="s">
        <v>125</v>
      </c>
      <c r="AJ86" t="s">
        <v>126</v>
      </c>
      <c r="AK86" t="s">
        <v>127</v>
      </c>
      <c r="AL86" t="s">
        <v>128</v>
      </c>
      <c r="AM86" t="s">
        <v>129</v>
      </c>
      <c r="AN86" t="s">
        <v>130</v>
      </c>
      <c r="AO86" t="s">
        <v>131</v>
      </c>
    </row>
    <row r="87" spans="1:41" ht="15.75" outlineLevel="1" x14ac:dyDescent="0.25">
      <c r="A87" s="58">
        <f t="shared" ca="1" si="158"/>
        <v>0</v>
      </c>
      <c r="B87" s="65" t="s">
        <v>132</v>
      </c>
      <c r="C87" s="322"/>
      <c r="D87" s="60">
        <f t="shared" ca="1" si="159"/>
        <v>0</v>
      </c>
      <c r="E87" s="61">
        <f t="shared" ca="1" si="143"/>
        <v>0</v>
      </c>
      <c r="F87" s="62">
        <f t="shared" ca="1" si="160"/>
        <v>0</v>
      </c>
      <c r="G87" s="62">
        <f t="shared" ca="1" si="144"/>
        <v>0</v>
      </c>
      <c r="H87" s="62">
        <f t="shared" ca="1" si="145"/>
        <v>0</v>
      </c>
      <c r="I87" s="62">
        <f t="shared" ca="1" si="146"/>
        <v>0</v>
      </c>
      <c r="J87" s="62">
        <f t="shared" ca="1" si="147"/>
        <v>0</v>
      </c>
      <c r="K87" s="62">
        <f t="shared" ca="1" si="148"/>
        <v>0</v>
      </c>
      <c r="L87" s="62">
        <f t="shared" ca="1" si="149"/>
        <v>0</v>
      </c>
      <c r="M87" s="62">
        <f t="shared" ca="1" si="150"/>
        <v>0</v>
      </c>
      <c r="N87" s="62">
        <f t="shared" ca="1" si="151"/>
        <v>0</v>
      </c>
      <c r="O87" s="62">
        <f t="shared" ca="1" si="152"/>
        <v>0</v>
      </c>
      <c r="P87" s="62">
        <f t="shared" ca="1" si="153"/>
        <v>0</v>
      </c>
      <c r="Q87" s="62">
        <f t="shared" ca="1" si="154"/>
        <v>0</v>
      </c>
      <c r="R87" s="62">
        <f t="shared" ca="1" si="155"/>
        <v>0</v>
      </c>
      <c r="S87" s="62">
        <f t="shared" ca="1" si="156"/>
        <v>0</v>
      </c>
      <c r="T87" s="62">
        <f t="shared" ca="1" si="157"/>
        <v>0</v>
      </c>
      <c r="V87" t="str">
        <f t="shared" si="161"/>
        <v>Name_8</v>
      </c>
      <c r="W87" t="s">
        <v>78</v>
      </c>
      <c r="Y87" s="38" t="s">
        <v>133</v>
      </c>
      <c r="Z87" s="38" t="s">
        <v>134</v>
      </c>
      <c r="AA87" t="s">
        <v>135</v>
      </c>
      <c r="AB87" t="s">
        <v>136</v>
      </c>
      <c r="AC87" t="s">
        <v>137</v>
      </c>
      <c r="AD87" t="s">
        <v>138</v>
      </c>
      <c r="AE87" t="s">
        <v>139</v>
      </c>
      <c r="AF87" t="s">
        <v>140</v>
      </c>
      <c r="AG87" t="s">
        <v>141</v>
      </c>
      <c r="AH87" t="s">
        <v>142</v>
      </c>
      <c r="AI87" t="s">
        <v>143</v>
      </c>
      <c r="AJ87" t="s">
        <v>144</v>
      </c>
      <c r="AK87" t="s">
        <v>145</v>
      </c>
      <c r="AL87" t="s">
        <v>146</v>
      </c>
      <c r="AM87" t="s">
        <v>147</v>
      </c>
      <c r="AN87" t="s">
        <v>148</v>
      </c>
      <c r="AO87" t="s">
        <v>149</v>
      </c>
    </row>
    <row r="88" spans="1:41" ht="15.75" outlineLevel="1" x14ac:dyDescent="0.25">
      <c r="A88" s="58">
        <f t="shared" ca="1" si="158"/>
        <v>0</v>
      </c>
      <c r="B88" s="66" t="s">
        <v>30</v>
      </c>
      <c r="C88" s="322">
        <f ca="1">INDIRECT($V88&amp;"!"&amp;X88)</f>
        <v>0</v>
      </c>
      <c r="D88" s="60">
        <f t="shared" ca="1" si="159"/>
        <v>0</v>
      </c>
      <c r="E88" s="61">
        <f t="shared" ca="1" si="143"/>
        <v>0</v>
      </c>
      <c r="F88" s="62">
        <f t="shared" ca="1" si="160"/>
        <v>0</v>
      </c>
      <c r="G88" s="62">
        <f t="shared" ca="1" si="144"/>
        <v>0</v>
      </c>
      <c r="H88" s="62">
        <f t="shared" ca="1" si="145"/>
        <v>0</v>
      </c>
      <c r="I88" s="62">
        <f t="shared" ca="1" si="146"/>
        <v>0</v>
      </c>
      <c r="J88" s="62">
        <f t="shared" ca="1" si="147"/>
        <v>0</v>
      </c>
      <c r="K88" s="62">
        <f t="shared" ca="1" si="148"/>
        <v>0</v>
      </c>
      <c r="L88" s="62">
        <f t="shared" ca="1" si="149"/>
        <v>0</v>
      </c>
      <c r="M88" s="62">
        <f t="shared" ca="1" si="150"/>
        <v>0</v>
      </c>
      <c r="N88" s="62">
        <f t="shared" ca="1" si="151"/>
        <v>0</v>
      </c>
      <c r="O88" s="62">
        <f t="shared" ca="1" si="152"/>
        <v>0</v>
      </c>
      <c r="P88" s="62">
        <f t="shared" ca="1" si="153"/>
        <v>0</v>
      </c>
      <c r="Q88" s="62">
        <f t="shared" ca="1" si="154"/>
        <v>0</v>
      </c>
      <c r="R88" s="62">
        <f t="shared" ca="1" si="155"/>
        <v>0</v>
      </c>
      <c r="S88" s="62">
        <f t="shared" ca="1" si="156"/>
        <v>0</v>
      </c>
      <c r="T88" s="62">
        <f t="shared" ca="1" si="157"/>
        <v>0</v>
      </c>
      <c r="V88" t="str">
        <f t="shared" si="161"/>
        <v>Name_8</v>
      </c>
      <c r="W88" t="s">
        <v>78</v>
      </c>
      <c r="X88" t="s">
        <v>150</v>
      </c>
      <c r="Y88" s="38" t="s">
        <v>151</v>
      </c>
      <c r="Z88" s="38" t="s">
        <v>152</v>
      </c>
      <c r="AA88" t="s">
        <v>153</v>
      </c>
      <c r="AB88" t="s">
        <v>154</v>
      </c>
      <c r="AC88" t="s">
        <v>155</v>
      </c>
      <c r="AD88" t="s">
        <v>156</v>
      </c>
      <c r="AE88" t="s">
        <v>157</v>
      </c>
      <c r="AF88" t="s">
        <v>158</v>
      </c>
      <c r="AG88" t="s">
        <v>159</v>
      </c>
      <c r="AH88" t="s">
        <v>160</v>
      </c>
      <c r="AI88" t="s">
        <v>161</v>
      </c>
      <c r="AJ88" t="s">
        <v>162</v>
      </c>
      <c r="AK88" t="s">
        <v>163</v>
      </c>
      <c r="AL88" t="s">
        <v>164</v>
      </c>
      <c r="AM88" t="s">
        <v>165</v>
      </c>
      <c r="AN88" t="s">
        <v>166</v>
      </c>
      <c r="AO88" t="s">
        <v>167</v>
      </c>
    </row>
    <row r="89" spans="1:41" ht="15.75" outlineLevel="1" x14ac:dyDescent="0.25">
      <c r="A89" s="58">
        <f t="shared" ca="1" si="158"/>
        <v>0</v>
      </c>
      <c r="B89" s="67" t="s">
        <v>168</v>
      </c>
      <c r="C89" s="322"/>
      <c r="D89" s="60">
        <f t="shared" ca="1" si="159"/>
        <v>0</v>
      </c>
      <c r="E89" s="61">
        <f t="shared" ca="1" si="143"/>
        <v>0</v>
      </c>
      <c r="F89" s="62">
        <f t="shared" ca="1" si="160"/>
        <v>0</v>
      </c>
      <c r="G89" s="62">
        <f t="shared" ca="1" si="144"/>
        <v>0</v>
      </c>
      <c r="H89" s="62">
        <f t="shared" ca="1" si="145"/>
        <v>0</v>
      </c>
      <c r="I89" s="62">
        <f t="shared" ca="1" si="146"/>
        <v>0</v>
      </c>
      <c r="J89" s="62">
        <f t="shared" ca="1" si="147"/>
        <v>0</v>
      </c>
      <c r="K89" s="62">
        <f t="shared" ca="1" si="148"/>
        <v>0</v>
      </c>
      <c r="L89" s="62">
        <f t="shared" ca="1" si="149"/>
        <v>0</v>
      </c>
      <c r="M89" s="62">
        <f t="shared" ca="1" si="150"/>
        <v>0</v>
      </c>
      <c r="N89" s="62">
        <f t="shared" ca="1" si="151"/>
        <v>0</v>
      </c>
      <c r="O89" s="62">
        <f t="shared" ca="1" si="152"/>
        <v>0</v>
      </c>
      <c r="P89" s="62">
        <f t="shared" ca="1" si="153"/>
        <v>0</v>
      </c>
      <c r="Q89" s="62">
        <f t="shared" ca="1" si="154"/>
        <v>0</v>
      </c>
      <c r="R89" s="62">
        <f t="shared" ca="1" si="155"/>
        <v>0</v>
      </c>
      <c r="S89" s="62">
        <f t="shared" ca="1" si="156"/>
        <v>0</v>
      </c>
      <c r="T89" s="62">
        <f t="shared" ca="1" si="157"/>
        <v>0</v>
      </c>
      <c r="V89" t="str">
        <f t="shared" si="161"/>
        <v>Name_8</v>
      </c>
      <c r="W89" t="s">
        <v>78</v>
      </c>
      <c r="Y89" s="38" t="s">
        <v>169</v>
      </c>
      <c r="Z89" s="38" t="s">
        <v>170</v>
      </c>
      <c r="AA89" t="s">
        <v>171</v>
      </c>
      <c r="AB89" t="s">
        <v>172</v>
      </c>
      <c r="AC89" t="s">
        <v>173</v>
      </c>
      <c r="AD89" t="s">
        <v>174</v>
      </c>
      <c r="AE89" t="s">
        <v>175</v>
      </c>
      <c r="AF89" t="s">
        <v>176</v>
      </c>
      <c r="AG89" t="s">
        <v>177</v>
      </c>
      <c r="AH89" t="s">
        <v>178</v>
      </c>
      <c r="AI89" t="s">
        <v>179</v>
      </c>
      <c r="AJ89" t="s">
        <v>180</v>
      </c>
      <c r="AK89" t="s">
        <v>181</v>
      </c>
      <c r="AL89" t="s">
        <v>182</v>
      </c>
      <c r="AM89" t="s">
        <v>183</v>
      </c>
      <c r="AN89" t="s">
        <v>184</v>
      </c>
      <c r="AO89" t="s">
        <v>185</v>
      </c>
    </row>
    <row r="90" spans="1:41" ht="15.75" outlineLevel="1" x14ac:dyDescent="0.25">
      <c r="A90" s="58">
        <f t="shared" ca="1" si="158"/>
        <v>0</v>
      </c>
      <c r="B90" s="68" t="s">
        <v>31</v>
      </c>
      <c r="C90" s="322">
        <f ca="1">INDIRECT($V90&amp;"!"&amp;X90)</f>
        <v>0</v>
      </c>
      <c r="D90" s="60">
        <f t="shared" ca="1" si="159"/>
        <v>0</v>
      </c>
      <c r="E90" s="61">
        <f t="shared" ca="1" si="143"/>
        <v>0</v>
      </c>
      <c r="F90" s="62">
        <f t="shared" ca="1" si="160"/>
        <v>0</v>
      </c>
      <c r="G90" s="62">
        <f t="shared" ca="1" si="144"/>
        <v>0</v>
      </c>
      <c r="H90" s="62">
        <f t="shared" ca="1" si="145"/>
        <v>0</v>
      </c>
      <c r="I90" s="62">
        <f t="shared" ca="1" si="146"/>
        <v>0</v>
      </c>
      <c r="J90" s="62">
        <f t="shared" ca="1" si="147"/>
        <v>0</v>
      </c>
      <c r="K90" s="62">
        <f t="shared" ca="1" si="148"/>
        <v>0</v>
      </c>
      <c r="L90" s="62">
        <f t="shared" ca="1" si="149"/>
        <v>0</v>
      </c>
      <c r="M90" s="62">
        <f t="shared" ca="1" si="150"/>
        <v>0</v>
      </c>
      <c r="N90" s="62">
        <f t="shared" ca="1" si="151"/>
        <v>0</v>
      </c>
      <c r="O90" s="62">
        <f t="shared" ca="1" si="152"/>
        <v>0</v>
      </c>
      <c r="P90" s="62">
        <f t="shared" ca="1" si="153"/>
        <v>0</v>
      </c>
      <c r="Q90" s="62">
        <f t="shared" ca="1" si="154"/>
        <v>0</v>
      </c>
      <c r="R90" s="62">
        <f t="shared" ca="1" si="155"/>
        <v>0</v>
      </c>
      <c r="S90" s="62">
        <f t="shared" ca="1" si="156"/>
        <v>0</v>
      </c>
      <c r="T90" s="62">
        <f t="shared" ca="1" si="157"/>
        <v>0</v>
      </c>
      <c r="V90" t="str">
        <f t="shared" si="161"/>
        <v>Name_8</v>
      </c>
      <c r="W90" t="s">
        <v>78</v>
      </c>
      <c r="X90" t="s">
        <v>186</v>
      </c>
      <c r="Y90" s="38" t="s">
        <v>187</v>
      </c>
      <c r="Z90" s="38" t="s">
        <v>188</v>
      </c>
      <c r="AA90" t="s">
        <v>189</v>
      </c>
      <c r="AB90" t="s">
        <v>190</v>
      </c>
      <c r="AC90" t="s">
        <v>191</v>
      </c>
      <c r="AD90" t="s">
        <v>192</v>
      </c>
      <c r="AE90" t="s">
        <v>193</v>
      </c>
      <c r="AF90" t="s">
        <v>194</v>
      </c>
      <c r="AG90" t="s">
        <v>195</v>
      </c>
      <c r="AH90" t="s">
        <v>196</v>
      </c>
      <c r="AI90" t="s">
        <v>197</v>
      </c>
      <c r="AJ90" t="s">
        <v>198</v>
      </c>
      <c r="AK90" t="s">
        <v>199</v>
      </c>
      <c r="AL90" t="s">
        <v>200</v>
      </c>
      <c r="AM90" t="s">
        <v>201</v>
      </c>
      <c r="AN90" t="s">
        <v>202</v>
      </c>
      <c r="AO90" t="s">
        <v>203</v>
      </c>
    </row>
    <row r="91" spans="1:41" ht="15.75" outlineLevel="1" x14ac:dyDescent="0.25">
      <c r="A91" s="58">
        <f t="shared" ca="1" si="158"/>
        <v>0</v>
      </c>
      <c r="B91" s="68" t="s">
        <v>204</v>
      </c>
      <c r="C91" s="322"/>
      <c r="D91" s="60">
        <f t="shared" ca="1" si="159"/>
        <v>0</v>
      </c>
      <c r="E91" s="61">
        <f t="shared" ca="1" si="143"/>
        <v>0</v>
      </c>
      <c r="F91" s="62">
        <f t="shared" ca="1" si="160"/>
        <v>0</v>
      </c>
      <c r="G91" s="62">
        <f t="shared" ca="1" si="144"/>
        <v>0</v>
      </c>
      <c r="H91" s="62">
        <f t="shared" ca="1" si="145"/>
        <v>0</v>
      </c>
      <c r="I91" s="62">
        <f t="shared" ca="1" si="146"/>
        <v>0</v>
      </c>
      <c r="J91" s="62">
        <f t="shared" ca="1" si="147"/>
        <v>0</v>
      </c>
      <c r="K91" s="62">
        <f t="shared" ca="1" si="148"/>
        <v>0</v>
      </c>
      <c r="L91" s="62">
        <f t="shared" ca="1" si="149"/>
        <v>0</v>
      </c>
      <c r="M91" s="62">
        <f t="shared" ca="1" si="150"/>
        <v>0</v>
      </c>
      <c r="N91" s="62">
        <f t="shared" ca="1" si="151"/>
        <v>0</v>
      </c>
      <c r="O91" s="62">
        <f t="shared" ca="1" si="152"/>
        <v>0</v>
      </c>
      <c r="P91" s="62">
        <f t="shared" ca="1" si="153"/>
        <v>0</v>
      </c>
      <c r="Q91" s="62">
        <f t="shared" ca="1" si="154"/>
        <v>0</v>
      </c>
      <c r="R91" s="62">
        <f t="shared" ca="1" si="155"/>
        <v>0</v>
      </c>
      <c r="S91" s="62">
        <f t="shared" ca="1" si="156"/>
        <v>0</v>
      </c>
      <c r="T91" s="62">
        <f t="shared" ca="1" si="157"/>
        <v>0</v>
      </c>
      <c r="V91" t="str">
        <f t="shared" si="161"/>
        <v>Name_8</v>
      </c>
      <c r="W91" t="s">
        <v>78</v>
      </c>
      <c r="Y91" s="38" t="s">
        <v>205</v>
      </c>
      <c r="Z91" s="38" t="s">
        <v>206</v>
      </c>
      <c r="AA91" t="s">
        <v>207</v>
      </c>
      <c r="AB91" t="s">
        <v>208</v>
      </c>
      <c r="AC91" t="s">
        <v>209</v>
      </c>
      <c r="AD91" t="s">
        <v>210</v>
      </c>
      <c r="AE91" t="s">
        <v>211</v>
      </c>
      <c r="AF91" t="s">
        <v>212</v>
      </c>
      <c r="AG91" t="s">
        <v>213</v>
      </c>
      <c r="AH91" t="s">
        <v>214</v>
      </c>
      <c r="AI91" t="s">
        <v>215</v>
      </c>
      <c r="AJ91" t="s">
        <v>216</v>
      </c>
      <c r="AK91" t="s">
        <v>217</v>
      </c>
      <c r="AL91" t="s">
        <v>218</v>
      </c>
      <c r="AM91" t="s">
        <v>219</v>
      </c>
      <c r="AN91" t="s">
        <v>220</v>
      </c>
      <c r="AO91" t="s">
        <v>221</v>
      </c>
    </row>
    <row r="92" spans="1:41" ht="15.75" outlineLevel="1" x14ac:dyDescent="0.25">
      <c r="A92" s="58">
        <f t="shared" ca="1" si="158"/>
        <v>0</v>
      </c>
      <c r="B92" s="69" t="s">
        <v>32</v>
      </c>
      <c r="C92" s="70">
        <f ca="1">INDIRECT($V92&amp;"!"&amp;X92)</f>
        <v>0</v>
      </c>
      <c r="D92" s="60">
        <f t="shared" ca="1" si="159"/>
        <v>0</v>
      </c>
      <c r="E92" s="61">
        <f t="shared" ca="1" si="143"/>
        <v>0</v>
      </c>
      <c r="F92" s="62">
        <f t="shared" ca="1" si="160"/>
        <v>0</v>
      </c>
      <c r="G92" s="62">
        <f t="shared" ca="1" si="144"/>
        <v>0</v>
      </c>
      <c r="H92" s="62">
        <f t="shared" ca="1" si="145"/>
        <v>0</v>
      </c>
      <c r="I92" s="62">
        <f t="shared" ca="1" si="146"/>
        <v>0</v>
      </c>
      <c r="J92" s="62">
        <f t="shared" ca="1" si="147"/>
        <v>0</v>
      </c>
      <c r="K92" s="62">
        <f t="shared" ca="1" si="148"/>
        <v>0</v>
      </c>
      <c r="L92" s="62">
        <f t="shared" ca="1" si="149"/>
        <v>0</v>
      </c>
      <c r="M92" s="62">
        <f t="shared" ca="1" si="150"/>
        <v>0</v>
      </c>
      <c r="N92" s="62">
        <f t="shared" ca="1" si="151"/>
        <v>0</v>
      </c>
      <c r="O92" s="62">
        <f t="shared" ca="1" si="152"/>
        <v>0</v>
      </c>
      <c r="P92" s="62">
        <f t="shared" ca="1" si="153"/>
        <v>0</v>
      </c>
      <c r="Q92" s="62">
        <f t="shared" ca="1" si="154"/>
        <v>0</v>
      </c>
      <c r="R92" s="62">
        <f t="shared" ca="1" si="155"/>
        <v>0</v>
      </c>
      <c r="S92" s="62">
        <f t="shared" ca="1" si="156"/>
        <v>0</v>
      </c>
      <c r="T92" s="62">
        <f t="shared" ca="1" si="157"/>
        <v>0</v>
      </c>
      <c r="V92" t="str">
        <f t="shared" si="161"/>
        <v>Name_8</v>
      </c>
      <c r="W92" t="s">
        <v>78</v>
      </c>
      <c r="X92" t="s">
        <v>222</v>
      </c>
      <c r="Y92" s="38" t="s">
        <v>223</v>
      </c>
      <c r="Z92" s="38" t="s">
        <v>224</v>
      </c>
      <c r="AA92" t="s">
        <v>225</v>
      </c>
      <c r="AB92" t="s">
        <v>226</v>
      </c>
      <c r="AC92" t="s">
        <v>227</v>
      </c>
      <c r="AD92" t="s">
        <v>228</v>
      </c>
      <c r="AE92" t="s">
        <v>229</v>
      </c>
      <c r="AF92" t="s">
        <v>230</v>
      </c>
      <c r="AG92" t="s">
        <v>231</v>
      </c>
      <c r="AH92" t="s">
        <v>232</v>
      </c>
      <c r="AI92" t="s">
        <v>233</v>
      </c>
      <c r="AJ92" t="s">
        <v>234</v>
      </c>
      <c r="AK92" t="s">
        <v>235</v>
      </c>
      <c r="AL92" t="s">
        <v>236</v>
      </c>
      <c r="AM92" t="s">
        <v>237</v>
      </c>
      <c r="AN92" t="s">
        <v>238</v>
      </c>
      <c r="AO92" t="s">
        <v>239</v>
      </c>
    </row>
    <row r="93" spans="1:41" s="75" customFormat="1" ht="15.75" outlineLevel="1" x14ac:dyDescent="0.25">
      <c r="A93" s="58">
        <f t="shared" ca="1" si="158"/>
        <v>0</v>
      </c>
      <c r="B93" s="71" t="s">
        <v>56</v>
      </c>
      <c r="C93" s="72">
        <f t="shared" ref="C93:T93" ca="1" si="162">SUM(C84:C92)</f>
        <v>0</v>
      </c>
      <c r="D93" s="73">
        <f t="shared" ca="1" si="162"/>
        <v>0</v>
      </c>
      <c r="E93" s="74">
        <f t="shared" ca="1" si="162"/>
        <v>0</v>
      </c>
      <c r="F93" s="74">
        <f t="shared" ca="1" si="162"/>
        <v>0</v>
      </c>
      <c r="G93" s="74">
        <f t="shared" ca="1" si="162"/>
        <v>0</v>
      </c>
      <c r="H93" s="74">
        <f t="shared" ca="1" si="162"/>
        <v>0</v>
      </c>
      <c r="I93" s="74">
        <f t="shared" ca="1" si="162"/>
        <v>0</v>
      </c>
      <c r="J93" s="74">
        <f t="shared" ca="1" si="162"/>
        <v>0</v>
      </c>
      <c r="K93" s="74">
        <f t="shared" ca="1" si="162"/>
        <v>0</v>
      </c>
      <c r="L93" s="74">
        <f t="shared" ca="1" si="162"/>
        <v>0</v>
      </c>
      <c r="M93" s="74">
        <f t="shared" ca="1" si="162"/>
        <v>0</v>
      </c>
      <c r="N93" s="74">
        <f t="shared" ca="1" si="162"/>
        <v>0</v>
      </c>
      <c r="O93" s="74">
        <f t="shared" ca="1" si="162"/>
        <v>0</v>
      </c>
      <c r="P93" s="74">
        <f t="shared" ca="1" si="162"/>
        <v>0</v>
      </c>
      <c r="Q93" s="74">
        <f t="shared" ca="1" si="162"/>
        <v>0</v>
      </c>
      <c r="R93" s="74">
        <f t="shared" ca="1" si="162"/>
        <v>0</v>
      </c>
      <c r="S93" s="74">
        <f t="shared" ca="1" si="162"/>
        <v>0</v>
      </c>
      <c r="T93" s="74">
        <f t="shared" ca="1" si="162"/>
        <v>0</v>
      </c>
      <c r="Y93" s="76"/>
      <c r="Z93" s="76"/>
    </row>
    <row r="94" spans="1:41" ht="15.75" x14ac:dyDescent="0.25">
      <c r="A94" s="54" t="s">
        <v>247</v>
      </c>
      <c r="B94" s="56"/>
      <c r="C94" s="77"/>
      <c r="D94" s="56"/>
      <c r="E94" s="78"/>
      <c r="F94" s="56"/>
      <c r="G94" s="56"/>
      <c r="H94" s="56"/>
      <c r="I94" s="56"/>
      <c r="J94" s="56"/>
      <c r="K94" s="56"/>
      <c r="L94" s="56"/>
      <c r="M94" s="56"/>
      <c r="N94" s="56"/>
      <c r="O94" s="56"/>
      <c r="P94" s="56"/>
      <c r="Q94" s="56"/>
      <c r="R94" s="56"/>
      <c r="S94" s="56"/>
      <c r="T94" s="56"/>
    </row>
    <row r="95" spans="1:41" ht="15.75" outlineLevel="1" x14ac:dyDescent="0.25">
      <c r="A95" s="58">
        <f ca="1">INDIRECT($V95&amp;"!"&amp;W95)</f>
        <v>0</v>
      </c>
      <c r="B95" s="59" t="s">
        <v>28</v>
      </c>
      <c r="C95" s="322">
        <f ca="1">INDIRECT($V95&amp;"!"&amp;X95)</f>
        <v>0</v>
      </c>
      <c r="D95" s="60">
        <f ca="1">INDIRECT($V95&amp;"!"&amp;Y95)</f>
        <v>0</v>
      </c>
      <c r="E95" s="61">
        <f t="shared" ref="E95:E103" ca="1" si="163">SUM(F95:T95)</f>
        <v>0</v>
      </c>
      <c r="F95" s="62">
        <f ca="1">ROUND(INDIRECT($V95&amp;"!"&amp;AA95)/215*12,2)</f>
        <v>0</v>
      </c>
      <c r="G95" s="62">
        <f t="shared" ref="G95:G103" ca="1" si="164">ROUND(INDIRECT($V95&amp;"!"&amp;AB95)/215*12,2)</f>
        <v>0</v>
      </c>
      <c r="H95" s="62">
        <f t="shared" ref="H95:H103" ca="1" si="165">ROUND(INDIRECT($V95&amp;"!"&amp;AC95)/215*12,2)</f>
        <v>0</v>
      </c>
      <c r="I95" s="62">
        <f t="shared" ref="I95:I103" ca="1" si="166">ROUND(INDIRECT($V95&amp;"!"&amp;AD95)/215*12,2)</f>
        <v>0</v>
      </c>
      <c r="J95" s="62">
        <f t="shared" ref="J95:J103" ca="1" si="167">ROUND(INDIRECT($V95&amp;"!"&amp;AE95)/215*12,2)</f>
        <v>0</v>
      </c>
      <c r="K95" s="62">
        <f t="shared" ref="K95:K103" ca="1" si="168">ROUND(INDIRECT($V95&amp;"!"&amp;AF95)/215*12,2)</f>
        <v>0</v>
      </c>
      <c r="L95" s="62">
        <f t="shared" ref="L95:L103" ca="1" si="169">ROUND(INDIRECT($V95&amp;"!"&amp;AG95)/215*12,2)</f>
        <v>0</v>
      </c>
      <c r="M95" s="62">
        <f t="shared" ref="M95:M103" ca="1" si="170">ROUND(INDIRECT($V95&amp;"!"&amp;AH95)/215*12,2)</f>
        <v>0</v>
      </c>
      <c r="N95" s="62">
        <f t="shared" ref="N95:N103" ca="1" si="171">ROUND(INDIRECT($V95&amp;"!"&amp;AI95)/215*12,2)</f>
        <v>0</v>
      </c>
      <c r="O95" s="62">
        <f t="shared" ref="O95:O103" ca="1" si="172">ROUND(INDIRECT($V95&amp;"!"&amp;AJ95)/215*12,2)</f>
        <v>0</v>
      </c>
      <c r="P95" s="62">
        <f t="shared" ref="P95:P103" ca="1" si="173">ROUND(INDIRECT($V95&amp;"!"&amp;AK95)/215*12,2)</f>
        <v>0</v>
      </c>
      <c r="Q95" s="62">
        <f t="shared" ref="Q95:Q103" ca="1" si="174">ROUND(INDIRECT($V95&amp;"!"&amp;AL95)/215*12,2)</f>
        <v>0</v>
      </c>
      <c r="R95" s="62">
        <f t="shared" ref="R95:R103" ca="1" si="175">ROUND(INDIRECT($V95&amp;"!"&amp;AM95)/215*12,2)</f>
        <v>0</v>
      </c>
      <c r="S95" s="62">
        <f t="shared" ref="S95:S103" ca="1" si="176">ROUND(INDIRECT($V95&amp;"!"&amp;AN95)/215*12,2)</f>
        <v>0</v>
      </c>
      <c r="T95" s="62">
        <f t="shared" ref="T95:T103" ca="1" si="177">ROUND(INDIRECT($V95&amp;"!"&amp;AO95)/215*12,2)</f>
        <v>0</v>
      </c>
      <c r="V95" t="str">
        <f>A94</f>
        <v>Name_9</v>
      </c>
      <c r="W95" t="s">
        <v>78</v>
      </c>
      <c r="X95" t="s">
        <v>79</v>
      </c>
      <c r="Y95" s="38" t="s">
        <v>80</v>
      </c>
      <c r="Z95" s="38" t="s">
        <v>81</v>
      </c>
      <c r="AA95" t="s">
        <v>32</v>
      </c>
      <c r="AB95" t="s">
        <v>82</v>
      </c>
      <c r="AC95" t="s">
        <v>83</v>
      </c>
      <c r="AD95" t="s">
        <v>84</v>
      </c>
      <c r="AE95" t="s">
        <v>85</v>
      </c>
      <c r="AF95" t="s">
        <v>86</v>
      </c>
      <c r="AG95" t="s">
        <v>87</v>
      </c>
      <c r="AH95" t="s">
        <v>88</v>
      </c>
      <c r="AI95" t="s">
        <v>89</v>
      </c>
      <c r="AJ95" t="s">
        <v>90</v>
      </c>
      <c r="AK95" t="s">
        <v>91</v>
      </c>
      <c r="AL95" t="s">
        <v>92</v>
      </c>
      <c r="AM95" t="s">
        <v>93</v>
      </c>
      <c r="AN95" t="s">
        <v>94</v>
      </c>
      <c r="AO95" t="s">
        <v>95</v>
      </c>
    </row>
    <row r="96" spans="1:41" ht="15.75" outlineLevel="1" x14ac:dyDescent="0.25">
      <c r="A96" s="58">
        <f t="shared" ref="A96:A104" ca="1" si="178">INDIRECT($V95&amp;"!"&amp;W95)</f>
        <v>0</v>
      </c>
      <c r="B96" s="63" t="s">
        <v>96</v>
      </c>
      <c r="C96" s="322"/>
      <c r="D96" s="60">
        <f t="shared" ref="D96:D103" ca="1" si="179">INDIRECT($V96&amp;"!"&amp;Y96)</f>
        <v>0</v>
      </c>
      <c r="E96" s="61">
        <f t="shared" ca="1" si="163"/>
        <v>0</v>
      </c>
      <c r="F96" s="62">
        <f t="shared" ref="F96:F103" ca="1" si="180">ROUND(INDIRECT($V96&amp;"!"&amp;AA96)/215*12,2)</f>
        <v>0</v>
      </c>
      <c r="G96" s="62">
        <f t="shared" ca="1" si="164"/>
        <v>0</v>
      </c>
      <c r="H96" s="62">
        <f t="shared" ca="1" si="165"/>
        <v>0</v>
      </c>
      <c r="I96" s="62">
        <f t="shared" ca="1" si="166"/>
        <v>0</v>
      </c>
      <c r="J96" s="62">
        <f t="shared" ca="1" si="167"/>
        <v>0</v>
      </c>
      <c r="K96" s="62">
        <f t="shared" ca="1" si="168"/>
        <v>0</v>
      </c>
      <c r="L96" s="62">
        <f t="shared" ca="1" si="169"/>
        <v>0</v>
      </c>
      <c r="M96" s="62">
        <f t="shared" ca="1" si="170"/>
        <v>0</v>
      </c>
      <c r="N96" s="62">
        <f t="shared" ca="1" si="171"/>
        <v>0</v>
      </c>
      <c r="O96" s="62">
        <f t="shared" ca="1" si="172"/>
        <v>0</v>
      </c>
      <c r="P96" s="62">
        <f t="shared" ca="1" si="173"/>
        <v>0</v>
      </c>
      <c r="Q96" s="62">
        <f t="shared" ca="1" si="174"/>
        <v>0</v>
      </c>
      <c r="R96" s="62">
        <f t="shared" ca="1" si="175"/>
        <v>0</v>
      </c>
      <c r="S96" s="62">
        <f t="shared" ca="1" si="176"/>
        <v>0</v>
      </c>
      <c r="T96" s="62">
        <f t="shared" ca="1" si="177"/>
        <v>0</v>
      </c>
      <c r="V96" t="str">
        <f t="shared" ref="V96:V103" si="181">V95</f>
        <v>Name_9</v>
      </c>
      <c r="W96" t="s">
        <v>78</v>
      </c>
      <c r="Y96" s="38" t="s">
        <v>97</v>
      </c>
      <c r="Z96" s="38" t="s">
        <v>98</v>
      </c>
      <c r="AA96" t="s">
        <v>99</v>
      </c>
      <c r="AB96" t="s">
        <v>100</v>
      </c>
      <c r="AC96" t="s">
        <v>101</v>
      </c>
      <c r="AD96" t="s">
        <v>102</v>
      </c>
      <c r="AE96" t="s">
        <v>103</v>
      </c>
      <c r="AF96" t="s">
        <v>104</v>
      </c>
      <c r="AG96" t="s">
        <v>105</v>
      </c>
      <c r="AH96" t="s">
        <v>106</v>
      </c>
      <c r="AI96" t="s">
        <v>107</v>
      </c>
      <c r="AJ96" t="s">
        <v>108</v>
      </c>
      <c r="AK96" t="s">
        <v>109</v>
      </c>
      <c r="AL96" t="s">
        <v>110</v>
      </c>
      <c r="AM96" t="s">
        <v>111</v>
      </c>
      <c r="AN96" t="s">
        <v>112</v>
      </c>
      <c r="AO96" t="s">
        <v>113</v>
      </c>
    </row>
    <row r="97" spans="1:41" ht="15.75" outlineLevel="1" x14ac:dyDescent="0.25">
      <c r="A97" s="58">
        <f t="shared" ca="1" si="178"/>
        <v>0</v>
      </c>
      <c r="B97" s="64" t="s">
        <v>29</v>
      </c>
      <c r="C97" s="322">
        <f ca="1">INDIRECT($V97&amp;"!"&amp;X97)</f>
        <v>0</v>
      </c>
      <c r="D97" s="60">
        <f t="shared" ca="1" si="179"/>
        <v>0</v>
      </c>
      <c r="E97" s="61">
        <f t="shared" ca="1" si="163"/>
        <v>0</v>
      </c>
      <c r="F97" s="62">
        <f t="shared" ca="1" si="180"/>
        <v>0</v>
      </c>
      <c r="G97" s="62">
        <f t="shared" ca="1" si="164"/>
        <v>0</v>
      </c>
      <c r="H97" s="62">
        <f t="shared" ca="1" si="165"/>
        <v>0</v>
      </c>
      <c r="I97" s="62">
        <f t="shared" ca="1" si="166"/>
        <v>0</v>
      </c>
      <c r="J97" s="62">
        <f t="shared" ca="1" si="167"/>
        <v>0</v>
      </c>
      <c r="K97" s="62">
        <f t="shared" ca="1" si="168"/>
        <v>0</v>
      </c>
      <c r="L97" s="62">
        <f t="shared" ca="1" si="169"/>
        <v>0</v>
      </c>
      <c r="M97" s="62">
        <f t="shared" ca="1" si="170"/>
        <v>0</v>
      </c>
      <c r="N97" s="62">
        <f t="shared" ca="1" si="171"/>
        <v>0</v>
      </c>
      <c r="O97" s="62">
        <f t="shared" ca="1" si="172"/>
        <v>0</v>
      </c>
      <c r="P97" s="62">
        <f t="shared" ca="1" si="173"/>
        <v>0</v>
      </c>
      <c r="Q97" s="62">
        <f t="shared" ca="1" si="174"/>
        <v>0</v>
      </c>
      <c r="R97" s="62">
        <f t="shared" ca="1" si="175"/>
        <v>0</v>
      </c>
      <c r="S97" s="62">
        <f t="shared" ca="1" si="176"/>
        <v>0</v>
      </c>
      <c r="T97" s="62">
        <f t="shared" ca="1" si="177"/>
        <v>0</v>
      </c>
      <c r="V97" t="str">
        <f t="shared" si="181"/>
        <v>Name_9</v>
      </c>
      <c r="W97" t="s">
        <v>78</v>
      </c>
      <c r="X97" t="s">
        <v>114</v>
      </c>
      <c r="Y97" s="38" t="s">
        <v>115</v>
      </c>
      <c r="Z97" s="38" t="s">
        <v>116</v>
      </c>
      <c r="AA97" t="s">
        <v>117</v>
      </c>
      <c r="AB97" t="s">
        <v>118</v>
      </c>
      <c r="AC97" t="s">
        <v>119</v>
      </c>
      <c r="AD97" t="s">
        <v>120</v>
      </c>
      <c r="AE97" t="s">
        <v>121</v>
      </c>
      <c r="AF97" t="s">
        <v>122</v>
      </c>
      <c r="AG97" t="s">
        <v>123</v>
      </c>
      <c r="AH97" t="s">
        <v>124</v>
      </c>
      <c r="AI97" t="s">
        <v>125</v>
      </c>
      <c r="AJ97" t="s">
        <v>126</v>
      </c>
      <c r="AK97" t="s">
        <v>127</v>
      </c>
      <c r="AL97" t="s">
        <v>128</v>
      </c>
      <c r="AM97" t="s">
        <v>129</v>
      </c>
      <c r="AN97" t="s">
        <v>130</v>
      </c>
      <c r="AO97" t="s">
        <v>131</v>
      </c>
    </row>
    <row r="98" spans="1:41" ht="15.75" outlineLevel="1" x14ac:dyDescent="0.25">
      <c r="A98" s="58">
        <f t="shared" ca="1" si="178"/>
        <v>0</v>
      </c>
      <c r="B98" s="65" t="s">
        <v>132</v>
      </c>
      <c r="C98" s="322"/>
      <c r="D98" s="60">
        <f t="shared" ca="1" si="179"/>
        <v>0</v>
      </c>
      <c r="E98" s="61">
        <f t="shared" ca="1" si="163"/>
        <v>0</v>
      </c>
      <c r="F98" s="62">
        <f t="shared" ca="1" si="180"/>
        <v>0</v>
      </c>
      <c r="G98" s="62">
        <f t="shared" ca="1" si="164"/>
        <v>0</v>
      </c>
      <c r="H98" s="62">
        <f t="shared" ca="1" si="165"/>
        <v>0</v>
      </c>
      <c r="I98" s="62">
        <f t="shared" ca="1" si="166"/>
        <v>0</v>
      </c>
      <c r="J98" s="62">
        <f t="shared" ca="1" si="167"/>
        <v>0</v>
      </c>
      <c r="K98" s="62">
        <f t="shared" ca="1" si="168"/>
        <v>0</v>
      </c>
      <c r="L98" s="62">
        <f t="shared" ca="1" si="169"/>
        <v>0</v>
      </c>
      <c r="M98" s="62">
        <f t="shared" ca="1" si="170"/>
        <v>0</v>
      </c>
      <c r="N98" s="62">
        <f t="shared" ca="1" si="171"/>
        <v>0</v>
      </c>
      <c r="O98" s="62">
        <f t="shared" ca="1" si="172"/>
        <v>0</v>
      </c>
      <c r="P98" s="62">
        <f t="shared" ca="1" si="173"/>
        <v>0</v>
      </c>
      <c r="Q98" s="62">
        <f t="shared" ca="1" si="174"/>
        <v>0</v>
      </c>
      <c r="R98" s="62">
        <f t="shared" ca="1" si="175"/>
        <v>0</v>
      </c>
      <c r="S98" s="62">
        <f t="shared" ca="1" si="176"/>
        <v>0</v>
      </c>
      <c r="T98" s="62">
        <f t="shared" ca="1" si="177"/>
        <v>0</v>
      </c>
      <c r="V98" t="str">
        <f t="shared" si="181"/>
        <v>Name_9</v>
      </c>
      <c r="W98" t="s">
        <v>78</v>
      </c>
      <c r="Y98" s="38" t="s">
        <v>133</v>
      </c>
      <c r="Z98" s="38" t="s">
        <v>134</v>
      </c>
      <c r="AA98" t="s">
        <v>135</v>
      </c>
      <c r="AB98" t="s">
        <v>136</v>
      </c>
      <c r="AC98" t="s">
        <v>137</v>
      </c>
      <c r="AD98" t="s">
        <v>138</v>
      </c>
      <c r="AE98" t="s">
        <v>139</v>
      </c>
      <c r="AF98" t="s">
        <v>140</v>
      </c>
      <c r="AG98" t="s">
        <v>141</v>
      </c>
      <c r="AH98" t="s">
        <v>142</v>
      </c>
      <c r="AI98" t="s">
        <v>143</v>
      </c>
      <c r="AJ98" t="s">
        <v>144</v>
      </c>
      <c r="AK98" t="s">
        <v>145</v>
      </c>
      <c r="AL98" t="s">
        <v>146</v>
      </c>
      <c r="AM98" t="s">
        <v>147</v>
      </c>
      <c r="AN98" t="s">
        <v>148</v>
      </c>
      <c r="AO98" t="s">
        <v>149</v>
      </c>
    </row>
    <row r="99" spans="1:41" ht="15.75" outlineLevel="1" x14ac:dyDescent="0.25">
      <c r="A99" s="58">
        <f t="shared" ca="1" si="178"/>
        <v>0</v>
      </c>
      <c r="B99" s="66" t="s">
        <v>30</v>
      </c>
      <c r="C99" s="322">
        <f ca="1">INDIRECT($V99&amp;"!"&amp;X99)</f>
        <v>0</v>
      </c>
      <c r="D99" s="60">
        <f t="shared" ca="1" si="179"/>
        <v>0</v>
      </c>
      <c r="E99" s="61">
        <f t="shared" ca="1" si="163"/>
        <v>0</v>
      </c>
      <c r="F99" s="62">
        <f t="shared" ca="1" si="180"/>
        <v>0</v>
      </c>
      <c r="G99" s="62">
        <f t="shared" ca="1" si="164"/>
        <v>0</v>
      </c>
      <c r="H99" s="62">
        <f t="shared" ca="1" si="165"/>
        <v>0</v>
      </c>
      <c r="I99" s="62">
        <f t="shared" ca="1" si="166"/>
        <v>0</v>
      </c>
      <c r="J99" s="62">
        <f t="shared" ca="1" si="167"/>
        <v>0</v>
      </c>
      <c r="K99" s="62">
        <f t="shared" ca="1" si="168"/>
        <v>0</v>
      </c>
      <c r="L99" s="62">
        <f t="shared" ca="1" si="169"/>
        <v>0</v>
      </c>
      <c r="M99" s="62">
        <f t="shared" ca="1" si="170"/>
        <v>0</v>
      </c>
      <c r="N99" s="62">
        <f t="shared" ca="1" si="171"/>
        <v>0</v>
      </c>
      <c r="O99" s="62">
        <f t="shared" ca="1" si="172"/>
        <v>0</v>
      </c>
      <c r="P99" s="62">
        <f t="shared" ca="1" si="173"/>
        <v>0</v>
      </c>
      <c r="Q99" s="62">
        <f t="shared" ca="1" si="174"/>
        <v>0</v>
      </c>
      <c r="R99" s="62">
        <f t="shared" ca="1" si="175"/>
        <v>0</v>
      </c>
      <c r="S99" s="62">
        <f t="shared" ca="1" si="176"/>
        <v>0</v>
      </c>
      <c r="T99" s="62">
        <f t="shared" ca="1" si="177"/>
        <v>0</v>
      </c>
      <c r="V99" t="str">
        <f t="shared" si="181"/>
        <v>Name_9</v>
      </c>
      <c r="W99" t="s">
        <v>78</v>
      </c>
      <c r="X99" t="s">
        <v>150</v>
      </c>
      <c r="Y99" s="38" t="s">
        <v>151</v>
      </c>
      <c r="Z99" s="38" t="s">
        <v>152</v>
      </c>
      <c r="AA99" t="s">
        <v>153</v>
      </c>
      <c r="AB99" t="s">
        <v>154</v>
      </c>
      <c r="AC99" t="s">
        <v>155</v>
      </c>
      <c r="AD99" t="s">
        <v>156</v>
      </c>
      <c r="AE99" t="s">
        <v>157</v>
      </c>
      <c r="AF99" t="s">
        <v>158</v>
      </c>
      <c r="AG99" t="s">
        <v>159</v>
      </c>
      <c r="AH99" t="s">
        <v>160</v>
      </c>
      <c r="AI99" t="s">
        <v>161</v>
      </c>
      <c r="AJ99" t="s">
        <v>162</v>
      </c>
      <c r="AK99" t="s">
        <v>163</v>
      </c>
      <c r="AL99" t="s">
        <v>164</v>
      </c>
      <c r="AM99" t="s">
        <v>165</v>
      </c>
      <c r="AN99" t="s">
        <v>166</v>
      </c>
      <c r="AO99" t="s">
        <v>167</v>
      </c>
    </row>
    <row r="100" spans="1:41" ht="15.75" outlineLevel="1" x14ac:dyDescent="0.25">
      <c r="A100" s="58">
        <f t="shared" ca="1" si="178"/>
        <v>0</v>
      </c>
      <c r="B100" s="67" t="s">
        <v>168</v>
      </c>
      <c r="C100" s="322"/>
      <c r="D100" s="60">
        <f t="shared" ca="1" si="179"/>
        <v>0</v>
      </c>
      <c r="E100" s="61">
        <f t="shared" ca="1" si="163"/>
        <v>0</v>
      </c>
      <c r="F100" s="62">
        <f t="shared" ca="1" si="180"/>
        <v>0</v>
      </c>
      <c r="G100" s="62">
        <f t="shared" ca="1" si="164"/>
        <v>0</v>
      </c>
      <c r="H100" s="62">
        <f t="shared" ca="1" si="165"/>
        <v>0</v>
      </c>
      <c r="I100" s="62">
        <f t="shared" ca="1" si="166"/>
        <v>0</v>
      </c>
      <c r="J100" s="62">
        <f t="shared" ca="1" si="167"/>
        <v>0</v>
      </c>
      <c r="K100" s="62">
        <f t="shared" ca="1" si="168"/>
        <v>0</v>
      </c>
      <c r="L100" s="62">
        <f t="shared" ca="1" si="169"/>
        <v>0</v>
      </c>
      <c r="M100" s="62">
        <f t="shared" ca="1" si="170"/>
        <v>0</v>
      </c>
      <c r="N100" s="62">
        <f t="shared" ca="1" si="171"/>
        <v>0</v>
      </c>
      <c r="O100" s="62">
        <f t="shared" ca="1" si="172"/>
        <v>0</v>
      </c>
      <c r="P100" s="62">
        <f t="shared" ca="1" si="173"/>
        <v>0</v>
      </c>
      <c r="Q100" s="62">
        <f t="shared" ca="1" si="174"/>
        <v>0</v>
      </c>
      <c r="R100" s="62">
        <f t="shared" ca="1" si="175"/>
        <v>0</v>
      </c>
      <c r="S100" s="62">
        <f t="shared" ca="1" si="176"/>
        <v>0</v>
      </c>
      <c r="T100" s="62">
        <f t="shared" ca="1" si="177"/>
        <v>0</v>
      </c>
      <c r="V100" t="str">
        <f t="shared" si="181"/>
        <v>Name_9</v>
      </c>
      <c r="W100" t="s">
        <v>78</v>
      </c>
      <c r="Y100" s="38" t="s">
        <v>169</v>
      </c>
      <c r="Z100" s="38" t="s">
        <v>170</v>
      </c>
      <c r="AA100" t="s">
        <v>171</v>
      </c>
      <c r="AB100" t="s">
        <v>172</v>
      </c>
      <c r="AC100" t="s">
        <v>173</v>
      </c>
      <c r="AD100" t="s">
        <v>174</v>
      </c>
      <c r="AE100" t="s">
        <v>175</v>
      </c>
      <c r="AF100" t="s">
        <v>176</v>
      </c>
      <c r="AG100" t="s">
        <v>177</v>
      </c>
      <c r="AH100" t="s">
        <v>178</v>
      </c>
      <c r="AI100" t="s">
        <v>179</v>
      </c>
      <c r="AJ100" t="s">
        <v>180</v>
      </c>
      <c r="AK100" t="s">
        <v>181</v>
      </c>
      <c r="AL100" t="s">
        <v>182</v>
      </c>
      <c r="AM100" t="s">
        <v>183</v>
      </c>
      <c r="AN100" t="s">
        <v>184</v>
      </c>
      <c r="AO100" t="s">
        <v>185</v>
      </c>
    </row>
    <row r="101" spans="1:41" ht="15.75" outlineLevel="1" x14ac:dyDescent="0.25">
      <c r="A101" s="58">
        <f t="shared" ca="1" si="178"/>
        <v>0</v>
      </c>
      <c r="B101" s="68" t="s">
        <v>31</v>
      </c>
      <c r="C101" s="322">
        <f ca="1">INDIRECT($V101&amp;"!"&amp;X101)</f>
        <v>0</v>
      </c>
      <c r="D101" s="60">
        <f t="shared" ca="1" si="179"/>
        <v>0</v>
      </c>
      <c r="E101" s="61">
        <f t="shared" ca="1" si="163"/>
        <v>0</v>
      </c>
      <c r="F101" s="62">
        <f t="shared" ca="1" si="180"/>
        <v>0</v>
      </c>
      <c r="G101" s="62">
        <f t="shared" ca="1" si="164"/>
        <v>0</v>
      </c>
      <c r="H101" s="62">
        <f t="shared" ca="1" si="165"/>
        <v>0</v>
      </c>
      <c r="I101" s="62">
        <f t="shared" ca="1" si="166"/>
        <v>0</v>
      </c>
      <c r="J101" s="62">
        <f t="shared" ca="1" si="167"/>
        <v>0</v>
      </c>
      <c r="K101" s="62">
        <f t="shared" ca="1" si="168"/>
        <v>0</v>
      </c>
      <c r="L101" s="62">
        <f t="shared" ca="1" si="169"/>
        <v>0</v>
      </c>
      <c r="M101" s="62">
        <f t="shared" ca="1" si="170"/>
        <v>0</v>
      </c>
      <c r="N101" s="62">
        <f t="shared" ca="1" si="171"/>
        <v>0</v>
      </c>
      <c r="O101" s="62">
        <f t="shared" ca="1" si="172"/>
        <v>0</v>
      </c>
      <c r="P101" s="62">
        <f t="shared" ca="1" si="173"/>
        <v>0</v>
      </c>
      <c r="Q101" s="62">
        <f t="shared" ca="1" si="174"/>
        <v>0</v>
      </c>
      <c r="R101" s="62">
        <f t="shared" ca="1" si="175"/>
        <v>0</v>
      </c>
      <c r="S101" s="62">
        <f t="shared" ca="1" si="176"/>
        <v>0</v>
      </c>
      <c r="T101" s="62">
        <f t="shared" ca="1" si="177"/>
        <v>0</v>
      </c>
      <c r="V101" t="str">
        <f t="shared" si="181"/>
        <v>Name_9</v>
      </c>
      <c r="W101" t="s">
        <v>78</v>
      </c>
      <c r="X101" t="s">
        <v>186</v>
      </c>
      <c r="Y101" s="38" t="s">
        <v>187</v>
      </c>
      <c r="Z101" s="38" t="s">
        <v>188</v>
      </c>
      <c r="AA101" t="s">
        <v>189</v>
      </c>
      <c r="AB101" t="s">
        <v>190</v>
      </c>
      <c r="AC101" t="s">
        <v>191</v>
      </c>
      <c r="AD101" t="s">
        <v>192</v>
      </c>
      <c r="AE101" t="s">
        <v>193</v>
      </c>
      <c r="AF101" t="s">
        <v>194</v>
      </c>
      <c r="AG101" t="s">
        <v>195</v>
      </c>
      <c r="AH101" t="s">
        <v>196</v>
      </c>
      <c r="AI101" t="s">
        <v>197</v>
      </c>
      <c r="AJ101" t="s">
        <v>198</v>
      </c>
      <c r="AK101" t="s">
        <v>199</v>
      </c>
      <c r="AL101" t="s">
        <v>200</v>
      </c>
      <c r="AM101" t="s">
        <v>201</v>
      </c>
      <c r="AN101" t="s">
        <v>202</v>
      </c>
      <c r="AO101" t="s">
        <v>203</v>
      </c>
    </row>
    <row r="102" spans="1:41" ht="15.75" outlineLevel="1" x14ac:dyDescent="0.25">
      <c r="A102" s="58">
        <f t="shared" ca="1" si="178"/>
        <v>0</v>
      </c>
      <c r="B102" s="68" t="s">
        <v>204</v>
      </c>
      <c r="C102" s="322"/>
      <c r="D102" s="60">
        <f t="shared" ca="1" si="179"/>
        <v>0</v>
      </c>
      <c r="E102" s="61">
        <f t="shared" ca="1" si="163"/>
        <v>0</v>
      </c>
      <c r="F102" s="62">
        <f t="shared" ca="1" si="180"/>
        <v>0</v>
      </c>
      <c r="G102" s="62">
        <f t="shared" ca="1" si="164"/>
        <v>0</v>
      </c>
      <c r="H102" s="62">
        <f t="shared" ca="1" si="165"/>
        <v>0</v>
      </c>
      <c r="I102" s="62">
        <f t="shared" ca="1" si="166"/>
        <v>0</v>
      </c>
      <c r="J102" s="62">
        <f t="shared" ca="1" si="167"/>
        <v>0</v>
      </c>
      <c r="K102" s="62">
        <f t="shared" ca="1" si="168"/>
        <v>0</v>
      </c>
      <c r="L102" s="62">
        <f t="shared" ca="1" si="169"/>
        <v>0</v>
      </c>
      <c r="M102" s="62">
        <f t="shared" ca="1" si="170"/>
        <v>0</v>
      </c>
      <c r="N102" s="62">
        <f t="shared" ca="1" si="171"/>
        <v>0</v>
      </c>
      <c r="O102" s="62">
        <f t="shared" ca="1" si="172"/>
        <v>0</v>
      </c>
      <c r="P102" s="62">
        <f t="shared" ca="1" si="173"/>
        <v>0</v>
      </c>
      <c r="Q102" s="62">
        <f t="shared" ca="1" si="174"/>
        <v>0</v>
      </c>
      <c r="R102" s="62">
        <f t="shared" ca="1" si="175"/>
        <v>0</v>
      </c>
      <c r="S102" s="62">
        <f t="shared" ca="1" si="176"/>
        <v>0</v>
      </c>
      <c r="T102" s="62">
        <f t="shared" ca="1" si="177"/>
        <v>0</v>
      </c>
      <c r="V102" t="str">
        <f t="shared" si="181"/>
        <v>Name_9</v>
      </c>
      <c r="W102" t="s">
        <v>78</v>
      </c>
      <c r="Y102" s="38" t="s">
        <v>205</v>
      </c>
      <c r="Z102" s="38" t="s">
        <v>206</v>
      </c>
      <c r="AA102" t="s">
        <v>207</v>
      </c>
      <c r="AB102" t="s">
        <v>208</v>
      </c>
      <c r="AC102" t="s">
        <v>209</v>
      </c>
      <c r="AD102" t="s">
        <v>210</v>
      </c>
      <c r="AE102" t="s">
        <v>211</v>
      </c>
      <c r="AF102" t="s">
        <v>212</v>
      </c>
      <c r="AG102" t="s">
        <v>213</v>
      </c>
      <c r="AH102" t="s">
        <v>214</v>
      </c>
      <c r="AI102" t="s">
        <v>215</v>
      </c>
      <c r="AJ102" t="s">
        <v>216</v>
      </c>
      <c r="AK102" t="s">
        <v>217</v>
      </c>
      <c r="AL102" t="s">
        <v>218</v>
      </c>
      <c r="AM102" t="s">
        <v>219</v>
      </c>
      <c r="AN102" t="s">
        <v>220</v>
      </c>
      <c r="AO102" t="s">
        <v>221</v>
      </c>
    </row>
    <row r="103" spans="1:41" ht="15.75" outlineLevel="1" x14ac:dyDescent="0.25">
      <c r="A103" s="58">
        <f t="shared" ca="1" si="178"/>
        <v>0</v>
      </c>
      <c r="B103" s="69" t="s">
        <v>32</v>
      </c>
      <c r="C103" s="70">
        <f ca="1">INDIRECT($V103&amp;"!"&amp;X103)</f>
        <v>0</v>
      </c>
      <c r="D103" s="60">
        <f t="shared" ca="1" si="179"/>
        <v>0</v>
      </c>
      <c r="E103" s="61">
        <f t="shared" ca="1" si="163"/>
        <v>0</v>
      </c>
      <c r="F103" s="62">
        <f t="shared" ca="1" si="180"/>
        <v>0</v>
      </c>
      <c r="G103" s="62">
        <f t="shared" ca="1" si="164"/>
        <v>0</v>
      </c>
      <c r="H103" s="62">
        <f t="shared" ca="1" si="165"/>
        <v>0</v>
      </c>
      <c r="I103" s="62">
        <f t="shared" ca="1" si="166"/>
        <v>0</v>
      </c>
      <c r="J103" s="62">
        <f t="shared" ca="1" si="167"/>
        <v>0</v>
      </c>
      <c r="K103" s="62">
        <f t="shared" ca="1" si="168"/>
        <v>0</v>
      </c>
      <c r="L103" s="62">
        <f t="shared" ca="1" si="169"/>
        <v>0</v>
      </c>
      <c r="M103" s="62">
        <f t="shared" ca="1" si="170"/>
        <v>0</v>
      </c>
      <c r="N103" s="62">
        <f t="shared" ca="1" si="171"/>
        <v>0</v>
      </c>
      <c r="O103" s="62">
        <f t="shared" ca="1" si="172"/>
        <v>0</v>
      </c>
      <c r="P103" s="62">
        <f t="shared" ca="1" si="173"/>
        <v>0</v>
      </c>
      <c r="Q103" s="62">
        <f t="shared" ca="1" si="174"/>
        <v>0</v>
      </c>
      <c r="R103" s="62">
        <f t="shared" ca="1" si="175"/>
        <v>0</v>
      </c>
      <c r="S103" s="62">
        <f t="shared" ca="1" si="176"/>
        <v>0</v>
      </c>
      <c r="T103" s="62">
        <f t="shared" ca="1" si="177"/>
        <v>0</v>
      </c>
      <c r="V103" t="str">
        <f t="shared" si="181"/>
        <v>Name_9</v>
      </c>
      <c r="W103" t="s">
        <v>78</v>
      </c>
      <c r="X103" t="s">
        <v>222</v>
      </c>
      <c r="Y103" s="38" t="s">
        <v>223</v>
      </c>
      <c r="Z103" s="38" t="s">
        <v>224</v>
      </c>
      <c r="AA103" t="s">
        <v>225</v>
      </c>
      <c r="AB103" t="s">
        <v>226</v>
      </c>
      <c r="AC103" t="s">
        <v>227</v>
      </c>
      <c r="AD103" t="s">
        <v>228</v>
      </c>
      <c r="AE103" t="s">
        <v>229</v>
      </c>
      <c r="AF103" t="s">
        <v>230</v>
      </c>
      <c r="AG103" t="s">
        <v>231</v>
      </c>
      <c r="AH103" t="s">
        <v>232</v>
      </c>
      <c r="AI103" t="s">
        <v>233</v>
      </c>
      <c r="AJ103" t="s">
        <v>234</v>
      </c>
      <c r="AK103" t="s">
        <v>235</v>
      </c>
      <c r="AL103" t="s">
        <v>236</v>
      </c>
      <c r="AM103" t="s">
        <v>237</v>
      </c>
      <c r="AN103" t="s">
        <v>238</v>
      </c>
      <c r="AO103" t="s">
        <v>239</v>
      </c>
    </row>
    <row r="104" spans="1:41" s="75" customFormat="1" ht="15.75" outlineLevel="1" x14ac:dyDescent="0.25">
      <c r="A104" s="58">
        <f t="shared" ca="1" si="178"/>
        <v>0</v>
      </c>
      <c r="B104" s="71" t="s">
        <v>56</v>
      </c>
      <c r="C104" s="72">
        <f t="shared" ref="C104:T104" ca="1" si="182">SUM(C95:C103)</f>
        <v>0</v>
      </c>
      <c r="D104" s="73">
        <f t="shared" ca="1" si="182"/>
        <v>0</v>
      </c>
      <c r="E104" s="74">
        <f t="shared" ca="1" si="182"/>
        <v>0</v>
      </c>
      <c r="F104" s="74">
        <f t="shared" ca="1" si="182"/>
        <v>0</v>
      </c>
      <c r="G104" s="74">
        <f t="shared" ca="1" si="182"/>
        <v>0</v>
      </c>
      <c r="H104" s="74">
        <f t="shared" ca="1" si="182"/>
        <v>0</v>
      </c>
      <c r="I104" s="74">
        <f t="shared" ca="1" si="182"/>
        <v>0</v>
      </c>
      <c r="J104" s="74">
        <f t="shared" ca="1" si="182"/>
        <v>0</v>
      </c>
      <c r="K104" s="74">
        <f t="shared" ca="1" si="182"/>
        <v>0</v>
      </c>
      <c r="L104" s="74">
        <f t="shared" ca="1" si="182"/>
        <v>0</v>
      </c>
      <c r="M104" s="74">
        <f t="shared" ca="1" si="182"/>
        <v>0</v>
      </c>
      <c r="N104" s="74">
        <f t="shared" ca="1" si="182"/>
        <v>0</v>
      </c>
      <c r="O104" s="74">
        <f t="shared" ca="1" si="182"/>
        <v>0</v>
      </c>
      <c r="P104" s="74">
        <f t="shared" ca="1" si="182"/>
        <v>0</v>
      </c>
      <c r="Q104" s="74">
        <f t="shared" ca="1" si="182"/>
        <v>0</v>
      </c>
      <c r="R104" s="74">
        <f t="shared" ca="1" si="182"/>
        <v>0</v>
      </c>
      <c r="S104" s="74">
        <f t="shared" ca="1" si="182"/>
        <v>0</v>
      </c>
      <c r="T104" s="74">
        <f t="shared" ca="1" si="182"/>
        <v>0</v>
      </c>
      <c r="Y104" s="76"/>
      <c r="Z104" s="76"/>
    </row>
    <row r="105" spans="1:41" ht="15.75" x14ac:dyDescent="0.25">
      <c r="A105" s="54" t="s">
        <v>248</v>
      </c>
      <c r="B105" s="56"/>
      <c r="C105" s="77"/>
      <c r="D105" s="56"/>
      <c r="E105" s="78"/>
      <c r="F105" s="56"/>
      <c r="G105" s="56"/>
      <c r="H105" s="56"/>
      <c r="I105" s="56"/>
      <c r="J105" s="56"/>
      <c r="K105" s="56"/>
      <c r="L105" s="56"/>
      <c r="M105" s="56"/>
      <c r="N105" s="56"/>
      <c r="O105" s="56"/>
      <c r="P105" s="56"/>
      <c r="Q105" s="56"/>
      <c r="R105" s="56"/>
      <c r="S105" s="56"/>
      <c r="T105" s="56"/>
    </row>
    <row r="106" spans="1:41" ht="15.75" outlineLevel="1" x14ac:dyDescent="0.25">
      <c r="A106" s="58">
        <f ca="1">INDIRECT($V106&amp;"!"&amp;W106)</f>
        <v>0</v>
      </c>
      <c r="B106" s="59" t="s">
        <v>28</v>
      </c>
      <c r="C106" s="322">
        <f ca="1">INDIRECT($V106&amp;"!"&amp;X106)</f>
        <v>0</v>
      </c>
      <c r="D106" s="60">
        <f ca="1">INDIRECT($V106&amp;"!"&amp;Y106)</f>
        <v>0</v>
      </c>
      <c r="E106" s="61">
        <f t="shared" ref="E106:E114" ca="1" si="183">SUM(F106:T106)</f>
        <v>0</v>
      </c>
      <c r="F106" s="62">
        <f ca="1">ROUND(INDIRECT($V106&amp;"!"&amp;AA106)/215*12,2)</f>
        <v>0</v>
      </c>
      <c r="G106" s="62">
        <f t="shared" ref="G106:G114" ca="1" si="184">ROUND(INDIRECT($V106&amp;"!"&amp;AB106)/215*12,2)</f>
        <v>0</v>
      </c>
      <c r="H106" s="62">
        <f t="shared" ref="H106:H114" ca="1" si="185">ROUND(INDIRECT($V106&amp;"!"&amp;AC106)/215*12,2)</f>
        <v>0</v>
      </c>
      <c r="I106" s="62">
        <f t="shared" ref="I106:I114" ca="1" si="186">ROUND(INDIRECT($V106&amp;"!"&amp;AD106)/215*12,2)</f>
        <v>0</v>
      </c>
      <c r="J106" s="62">
        <f t="shared" ref="J106:J114" ca="1" si="187">ROUND(INDIRECT($V106&amp;"!"&amp;AE106)/215*12,2)</f>
        <v>0</v>
      </c>
      <c r="K106" s="62">
        <f t="shared" ref="K106:K114" ca="1" si="188">ROUND(INDIRECT($V106&amp;"!"&amp;AF106)/215*12,2)</f>
        <v>0</v>
      </c>
      <c r="L106" s="62">
        <f t="shared" ref="L106:L114" ca="1" si="189">ROUND(INDIRECT($V106&amp;"!"&amp;AG106)/215*12,2)</f>
        <v>0</v>
      </c>
      <c r="M106" s="62">
        <f t="shared" ref="M106:M114" ca="1" si="190">ROUND(INDIRECT($V106&amp;"!"&amp;AH106)/215*12,2)</f>
        <v>0</v>
      </c>
      <c r="N106" s="62">
        <f t="shared" ref="N106:N114" ca="1" si="191">ROUND(INDIRECT($V106&amp;"!"&amp;AI106)/215*12,2)</f>
        <v>0</v>
      </c>
      <c r="O106" s="62">
        <f t="shared" ref="O106:O114" ca="1" si="192">ROUND(INDIRECT($V106&amp;"!"&amp;AJ106)/215*12,2)</f>
        <v>0</v>
      </c>
      <c r="P106" s="62">
        <f t="shared" ref="P106:P114" ca="1" si="193">ROUND(INDIRECT($V106&amp;"!"&amp;AK106)/215*12,2)</f>
        <v>0</v>
      </c>
      <c r="Q106" s="62">
        <f t="shared" ref="Q106:Q114" ca="1" si="194">ROUND(INDIRECT($V106&amp;"!"&amp;AL106)/215*12,2)</f>
        <v>0</v>
      </c>
      <c r="R106" s="62">
        <f t="shared" ref="R106:R114" ca="1" si="195">ROUND(INDIRECT($V106&amp;"!"&amp;AM106)/215*12,2)</f>
        <v>0</v>
      </c>
      <c r="S106" s="62">
        <f t="shared" ref="S106:S114" ca="1" si="196">ROUND(INDIRECT($V106&amp;"!"&amp;AN106)/215*12,2)</f>
        <v>0</v>
      </c>
      <c r="T106" s="62">
        <f t="shared" ref="T106:T114" ca="1" si="197">ROUND(INDIRECT($V106&amp;"!"&amp;AO106)/215*12,2)</f>
        <v>0</v>
      </c>
      <c r="U106" s="79"/>
      <c r="V106" t="str">
        <f>A105</f>
        <v>Name_10</v>
      </c>
      <c r="W106" t="s">
        <v>78</v>
      </c>
      <c r="X106" t="s">
        <v>79</v>
      </c>
      <c r="Y106" s="38" t="s">
        <v>80</v>
      </c>
      <c r="Z106" s="38" t="s">
        <v>81</v>
      </c>
      <c r="AA106" t="s">
        <v>32</v>
      </c>
      <c r="AB106" t="s">
        <v>82</v>
      </c>
      <c r="AC106" t="s">
        <v>83</v>
      </c>
      <c r="AD106" t="s">
        <v>84</v>
      </c>
      <c r="AE106" t="s">
        <v>85</v>
      </c>
      <c r="AF106" t="s">
        <v>86</v>
      </c>
      <c r="AG106" t="s">
        <v>87</v>
      </c>
      <c r="AH106" t="s">
        <v>88</v>
      </c>
      <c r="AI106" t="s">
        <v>89</v>
      </c>
      <c r="AJ106" t="s">
        <v>90</v>
      </c>
      <c r="AK106" t="s">
        <v>91</v>
      </c>
      <c r="AL106" t="s">
        <v>92</v>
      </c>
      <c r="AM106" t="s">
        <v>93</v>
      </c>
      <c r="AN106" t="s">
        <v>94</v>
      </c>
      <c r="AO106" t="s">
        <v>95</v>
      </c>
    </row>
    <row r="107" spans="1:41" ht="15.75" outlineLevel="1" x14ac:dyDescent="0.25">
      <c r="A107" s="58">
        <f t="shared" ref="A107:A115" ca="1" si="198">INDIRECT($V106&amp;"!"&amp;W106)</f>
        <v>0</v>
      </c>
      <c r="B107" s="63" t="s">
        <v>96</v>
      </c>
      <c r="C107" s="322"/>
      <c r="D107" s="60">
        <f t="shared" ref="D107:D114" ca="1" si="199">INDIRECT($V107&amp;"!"&amp;Y107)</f>
        <v>0</v>
      </c>
      <c r="E107" s="61">
        <f t="shared" ca="1" si="183"/>
        <v>0</v>
      </c>
      <c r="F107" s="62">
        <f t="shared" ref="F107:F114" ca="1" si="200">ROUND(INDIRECT($V107&amp;"!"&amp;AA107)/215*12,2)</f>
        <v>0</v>
      </c>
      <c r="G107" s="62">
        <f t="shared" ca="1" si="184"/>
        <v>0</v>
      </c>
      <c r="H107" s="62">
        <f t="shared" ca="1" si="185"/>
        <v>0</v>
      </c>
      <c r="I107" s="62">
        <f t="shared" ca="1" si="186"/>
        <v>0</v>
      </c>
      <c r="J107" s="62">
        <f t="shared" ca="1" si="187"/>
        <v>0</v>
      </c>
      <c r="K107" s="62">
        <f t="shared" ca="1" si="188"/>
        <v>0</v>
      </c>
      <c r="L107" s="62">
        <f t="shared" ca="1" si="189"/>
        <v>0</v>
      </c>
      <c r="M107" s="62">
        <f t="shared" ca="1" si="190"/>
        <v>0</v>
      </c>
      <c r="N107" s="62">
        <f t="shared" ca="1" si="191"/>
        <v>0</v>
      </c>
      <c r="O107" s="62">
        <f t="shared" ca="1" si="192"/>
        <v>0</v>
      </c>
      <c r="P107" s="62">
        <f t="shared" ca="1" si="193"/>
        <v>0</v>
      </c>
      <c r="Q107" s="62">
        <f t="shared" ca="1" si="194"/>
        <v>0</v>
      </c>
      <c r="R107" s="62">
        <f t="shared" ca="1" si="195"/>
        <v>0</v>
      </c>
      <c r="S107" s="62">
        <f t="shared" ca="1" si="196"/>
        <v>0</v>
      </c>
      <c r="T107" s="62">
        <f t="shared" ca="1" si="197"/>
        <v>0</v>
      </c>
      <c r="U107" s="79"/>
      <c r="V107" t="str">
        <f t="shared" ref="V107:V114" si="201">V106</f>
        <v>Name_10</v>
      </c>
      <c r="W107" t="s">
        <v>78</v>
      </c>
      <c r="Y107" s="38" t="s">
        <v>97</v>
      </c>
      <c r="Z107" s="38" t="s">
        <v>98</v>
      </c>
      <c r="AA107" t="s">
        <v>99</v>
      </c>
      <c r="AB107" t="s">
        <v>100</v>
      </c>
      <c r="AC107" t="s">
        <v>101</v>
      </c>
      <c r="AD107" t="s">
        <v>102</v>
      </c>
      <c r="AE107" t="s">
        <v>103</v>
      </c>
      <c r="AF107" t="s">
        <v>104</v>
      </c>
      <c r="AG107" t="s">
        <v>105</v>
      </c>
      <c r="AH107" t="s">
        <v>106</v>
      </c>
      <c r="AI107" t="s">
        <v>107</v>
      </c>
      <c r="AJ107" t="s">
        <v>108</v>
      </c>
      <c r="AK107" t="s">
        <v>109</v>
      </c>
      <c r="AL107" t="s">
        <v>110</v>
      </c>
      <c r="AM107" t="s">
        <v>111</v>
      </c>
      <c r="AN107" t="s">
        <v>112</v>
      </c>
      <c r="AO107" t="s">
        <v>113</v>
      </c>
    </row>
    <row r="108" spans="1:41" ht="15.75" outlineLevel="1" x14ac:dyDescent="0.25">
      <c r="A108" s="58">
        <f t="shared" ca="1" si="198"/>
        <v>0</v>
      </c>
      <c r="B108" s="64" t="s">
        <v>29</v>
      </c>
      <c r="C108" s="322">
        <f ca="1">INDIRECT($V108&amp;"!"&amp;X108)</f>
        <v>0</v>
      </c>
      <c r="D108" s="60">
        <f t="shared" ca="1" si="199"/>
        <v>0</v>
      </c>
      <c r="E108" s="61">
        <f t="shared" ca="1" si="183"/>
        <v>0</v>
      </c>
      <c r="F108" s="62">
        <f t="shared" ca="1" si="200"/>
        <v>0</v>
      </c>
      <c r="G108" s="62">
        <f t="shared" ca="1" si="184"/>
        <v>0</v>
      </c>
      <c r="H108" s="62">
        <f t="shared" ca="1" si="185"/>
        <v>0</v>
      </c>
      <c r="I108" s="62">
        <f t="shared" ca="1" si="186"/>
        <v>0</v>
      </c>
      <c r="J108" s="62">
        <f t="shared" ca="1" si="187"/>
        <v>0</v>
      </c>
      <c r="K108" s="62">
        <f t="shared" ca="1" si="188"/>
        <v>0</v>
      </c>
      <c r="L108" s="62">
        <f t="shared" ca="1" si="189"/>
        <v>0</v>
      </c>
      <c r="M108" s="62">
        <f t="shared" ca="1" si="190"/>
        <v>0</v>
      </c>
      <c r="N108" s="62">
        <f t="shared" ca="1" si="191"/>
        <v>0</v>
      </c>
      <c r="O108" s="62">
        <f t="shared" ca="1" si="192"/>
        <v>0</v>
      </c>
      <c r="P108" s="62">
        <f t="shared" ca="1" si="193"/>
        <v>0</v>
      </c>
      <c r="Q108" s="62">
        <f t="shared" ca="1" si="194"/>
        <v>0</v>
      </c>
      <c r="R108" s="62">
        <f t="shared" ca="1" si="195"/>
        <v>0</v>
      </c>
      <c r="S108" s="62">
        <f t="shared" ca="1" si="196"/>
        <v>0</v>
      </c>
      <c r="T108" s="62">
        <f t="shared" ca="1" si="197"/>
        <v>0</v>
      </c>
      <c r="U108" s="79"/>
      <c r="V108" t="str">
        <f t="shared" si="201"/>
        <v>Name_10</v>
      </c>
      <c r="W108" t="s">
        <v>78</v>
      </c>
      <c r="X108" t="s">
        <v>114</v>
      </c>
      <c r="Y108" s="38" t="s">
        <v>115</v>
      </c>
      <c r="Z108" s="38" t="s">
        <v>116</v>
      </c>
      <c r="AA108" t="s">
        <v>117</v>
      </c>
      <c r="AB108" t="s">
        <v>118</v>
      </c>
      <c r="AC108" t="s">
        <v>119</v>
      </c>
      <c r="AD108" t="s">
        <v>120</v>
      </c>
      <c r="AE108" t="s">
        <v>121</v>
      </c>
      <c r="AF108" t="s">
        <v>122</v>
      </c>
      <c r="AG108" t="s">
        <v>123</v>
      </c>
      <c r="AH108" t="s">
        <v>124</v>
      </c>
      <c r="AI108" t="s">
        <v>125</v>
      </c>
      <c r="AJ108" t="s">
        <v>126</v>
      </c>
      <c r="AK108" t="s">
        <v>127</v>
      </c>
      <c r="AL108" t="s">
        <v>128</v>
      </c>
      <c r="AM108" t="s">
        <v>129</v>
      </c>
      <c r="AN108" t="s">
        <v>130</v>
      </c>
      <c r="AO108" t="s">
        <v>131</v>
      </c>
    </row>
    <row r="109" spans="1:41" ht="15.75" outlineLevel="1" x14ac:dyDescent="0.25">
      <c r="A109" s="58">
        <f t="shared" ca="1" si="198"/>
        <v>0</v>
      </c>
      <c r="B109" s="65" t="s">
        <v>132</v>
      </c>
      <c r="C109" s="322"/>
      <c r="D109" s="60">
        <f t="shared" ca="1" si="199"/>
        <v>0</v>
      </c>
      <c r="E109" s="61">
        <f t="shared" ca="1" si="183"/>
        <v>0</v>
      </c>
      <c r="F109" s="62">
        <f t="shared" ca="1" si="200"/>
        <v>0</v>
      </c>
      <c r="G109" s="62">
        <f t="shared" ca="1" si="184"/>
        <v>0</v>
      </c>
      <c r="H109" s="62">
        <f t="shared" ca="1" si="185"/>
        <v>0</v>
      </c>
      <c r="I109" s="62">
        <f t="shared" ca="1" si="186"/>
        <v>0</v>
      </c>
      <c r="J109" s="62">
        <f t="shared" ca="1" si="187"/>
        <v>0</v>
      </c>
      <c r="K109" s="62">
        <f t="shared" ca="1" si="188"/>
        <v>0</v>
      </c>
      <c r="L109" s="62">
        <f t="shared" ca="1" si="189"/>
        <v>0</v>
      </c>
      <c r="M109" s="62">
        <f t="shared" ca="1" si="190"/>
        <v>0</v>
      </c>
      <c r="N109" s="62">
        <f t="shared" ca="1" si="191"/>
        <v>0</v>
      </c>
      <c r="O109" s="62">
        <f t="shared" ca="1" si="192"/>
        <v>0</v>
      </c>
      <c r="P109" s="62">
        <f t="shared" ca="1" si="193"/>
        <v>0</v>
      </c>
      <c r="Q109" s="62">
        <f t="shared" ca="1" si="194"/>
        <v>0</v>
      </c>
      <c r="R109" s="62">
        <f t="shared" ca="1" si="195"/>
        <v>0</v>
      </c>
      <c r="S109" s="62">
        <f t="shared" ca="1" si="196"/>
        <v>0</v>
      </c>
      <c r="T109" s="62">
        <f t="shared" ca="1" si="197"/>
        <v>0</v>
      </c>
      <c r="U109" s="79"/>
      <c r="V109" t="str">
        <f t="shared" si="201"/>
        <v>Name_10</v>
      </c>
      <c r="W109" t="s">
        <v>78</v>
      </c>
      <c r="Y109" s="38" t="s">
        <v>133</v>
      </c>
      <c r="Z109" s="38" t="s">
        <v>134</v>
      </c>
      <c r="AA109" t="s">
        <v>135</v>
      </c>
      <c r="AB109" t="s">
        <v>136</v>
      </c>
      <c r="AC109" t="s">
        <v>137</v>
      </c>
      <c r="AD109" t="s">
        <v>138</v>
      </c>
      <c r="AE109" t="s">
        <v>139</v>
      </c>
      <c r="AF109" t="s">
        <v>140</v>
      </c>
      <c r="AG109" t="s">
        <v>141</v>
      </c>
      <c r="AH109" t="s">
        <v>142</v>
      </c>
      <c r="AI109" t="s">
        <v>143</v>
      </c>
      <c r="AJ109" t="s">
        <v>144</v>
      </c>
      <c r="AK109" t="s">
        <v>145</v>
      </c>
      <c r="AL109" t="s">
        <v>146</v>
      </c>
      <c r="AM109" t="s">
        <v>147</v>
      </c>
      <c r="AN109" t="s">
        <v>148</v>
      </c>
      <c r="AO109" t="s">
        <v>149</v>
      </c>
    </row>
    <row r="110" spans="1:41" ht="15.75" outlineLevel="1" x14ac:dyDescent="0.25">
      <c r="A110" s="58">
        <f t="shared" ca="1" si="198"/>
        <v>0</v>
      </c>
      <c r="B110" s="66" t="s">
        <v>30</v>
      </c>
      <c r="C110" s="322">
        <f ca="1">INDIRECT($V110&amp;"!"&amp;X110)</f>
        <v>0</v>
      </c>
      <c r="D110" s="60">
        <f t="shared" ca="1" si="199"/>
        <v>0</v>
      </c>
      <c r="E110" s="61">
        <f t="shared" ca="1" si="183"/>
        <v>0</v>
      </c>
      <c r="F110" s="62">
        <f t="shared" ca="1" si="200"/>
        <v>0</v>
      </c>
      <c r="G110" s="62">
        <f t="shared" ca="1" si="184"/>
        <v>0</v>
      </c>
      <c r="H110" s="62">
        <f t="shared" ca="1" si="185"/>
        <v>0</v>
      </c>
      <c r="I110" s="62">
        <f t="shared" ca="1" si="186"/>
        <v>0</v>
      </c>
      <c r="J110" s="62">
        <f t="shared" ca="1" si="187"/>
        <v>0</v>
      </c>
      <c r="K110" s="62">
        <f t="shared" ca="1" si="188"/>
        <v>0</v>
      </c>
      <c r="L110" s="62">
        <f t="shared" ca="1" si="189"/>
        <v>0</v>
      </c>
      <c r="M110" s="62">
        <f t="shared" ca="1" si="190"/>
        <v>0</v>
      </c>
      <c r="N110" s="62">
        <f t="shared" ca="1" si="191"/>
        <v>0</v>
      </c>
      <c r="O110" s="62">
        <f t="shared" ca="1" si="192"/>
        <v>0</v>
      </c>
      <c r="P110" s="62">
        <f t="shared" ca="1" si="193"/>
        <v>0</v>
      </c>
      <c r="Q110" s="62">
        <f t="shared" ca="1" si="194"/>
        <v>0</v>
      </c>
      <c r="R110" s="62">
        <f t="shared" ca="1" si="195"/>
        <v>0</v>
      </c>
      <c r="S110" s="62">
        <f t="shared" ca="1" si="196"/>
        <v>0</v>
      </c>
      <c r="T110" s="62">
        <f t="shared" ca="1" si="197"/>
        <v>0</v>
      </c>
      <c r="U110" s="79"/>
      <c r="V110" t="str">
        <f t="shared" si="201"/>
        <v>Name_10</v>
      </c>
      <c r="W110" t="s">
        <v>78</v>
      </c>
      <c r="X110" t="s">
        <v>150</v>
      </c>
      <c r="Y110" s="38" t="s">
        <v>151</v>
      </c>
      <c r="Z110" s="38" t="s">
        <v>152</v>
      </c>
      <c r="AA110" t="s">
        <v>153</v>
      </c>
      <c r="AB110" t="s">
        <v>154</v>
      </c>
      <c r="AC110" t="s">
        <v>155</v>
      </c>
      <c r="AD110" t="s">
        <v>156</v>
      </c>
      <c r="AE110" t="s">
        <v>157</v>
      </c>
      <c r="AF110" t="s">
        <v>158</v>
      </c>
      <c r="AG110" t="s">
        <v>159</v>
      </c>
      <c r="AH110" t="s">
        <v>160</v>
      </c>
      <c r="AI110" t="s">
        <v>161</v>
      </c>
      <c r="AJ110" t="s">
        <v>162</v>
      </c>
      <c r="AK110" t="s">
        <v>163</v>
      </c>
      <c r="AL110" t="s">
        <v>164</v>
      </c>
      <c r="AM110" t="s">
        <v>165</v>
      </c>
      <c r="AN110" t="s">
        <v>166</v>
      </c>
      <c r="AO110" t="s">
        <v>167</v>
      </c>
    </row>
    <row r="111" spans="1:41" ht="15.75" outlineLevel="1" x14ac:dyDescent="0.25">
      <c r="A111" s="58">
        <f t="shared" ca="1" si="198"/>
        <v>0</v>
      </c>
      <c r="B111" s="67" t="s">
        <v>168</v>
      </c>
      <c r="C111" s="322"/>
      <c r="D111" s="60">
        <f t="shared" ca="1" si="199"/>
        <v>0</v>
      </c>
      <c r="E111" s="61">
        <f t="shared" ca="1" si="183"/>
        <v>0</v>
      </c>
      <c r="F111" s="62">
        <f t="shared" ca="1" si="200"/>
        <v>0</v>
      </c>
      <c r="G111" s="62">
        <f t="shared" ca="1" si="184"/>
        <v>0</v>
      </c>
      <c r="H111" s="62">
        <f t="shared" ca="1" si="185"/>
        <v>0</v>
      </c>
      <c r="I111" s="62">
        <f t="shared" ca="1" si="186"/>
        <v>0</v>
      </c>
      <c r="J111" s="62">
        <f t="shared" ca="1" si="187"/>
        <v>0</v>
      </c>
      <c r="K111" s="62">
        <f t="shared" ca="1" si="188"/>
        <v>0</v>
      </c>
      <c r="L111" s="62">
        <f t="shared" ca="1" si="189"/>
        <v>0</v>
      </c>
      <c r="M111" s="62">
        <f t="shared" ca="1" si="190"/>
        <v>0</v>
      </c>
      <c r="N111" s="62">
        <f t="shared" ca="1" si="191"/>
        <v>0</v>
      </c>
      <c r="O111" s="62">
        <f t="shared" ca="1" si="192"/>
        <v>0</v>
      </c>
      <c r="P111" s="62">
        <f t="shared" ca="1" si="193"/>
        <v>0</v>
      </c>
      <c r="Q111" s="62">
        <f t="shared" ca="1" si="194"/>
        <v>0</v>
      </c>
      <c r="R111" s="62">
        <f t="shared" ca="1" si="195"/>
        <v>0</v>
      </c>
      <c r="S111" s="62">
        <f t="shared" ca="1" si="196"/>
        <v>0</v>
      </c>
      <c r="T111" s="62">
        <f t="shared" ca="1" si="197"/>
        <v>0</v>
      </c>
      <c r="U111" s="79"/>
      <c r="V111" t="str">
        <f t="shared" si="201"/>
        <v>Name_10</v>
      </c>
      <c r="W111" t="s">
        <v>78</v>
      </c>
      <c r="Y111" s="38" t="s">
        <v>169</v>
      </c>
      <c r="Z111" s="38" t="s">
        <v>170</v>
      </c>
      <c r="AA111" t="s">
        <v>171</v>
      </c>
      <c r="AB111" t="s">
        <v>172</v>
      </c>
      <c r="AC111" t="s">
        <v>173</v>
      </c>
      <c r="AD111" t="s">
        <v>174</v>
      </c>
      <c r="AE111" t="s">
        <v>175</v>
      </c>
      <c r="AF111" t="s">
        <v>176</v>
      </c>
      <c r="AG111" t="s">
        <v>177</v>
      </c>
      <c r="AH111" t="s">
        <v>178</v>
      </c>
      <c r="AI111" t="s">
        <v>179</v>
      </c>
      <c r="AJ111" t="s">
        <v>180</v>
      </c>
      <c r="AK111" t="s">
        <v>181</v>
      </c>
      <c r="AL111" t="s">
        <v>182</v>
      </c>
      <c r="AM111" t="s">
        <v>183</v>
      </c>
      <c r="AN111" t="s">
        <v>184</v>
      </c>
      <c r="AO111" t="s">
        <v>185</v>
      </c>
    </row>
    <row r="112" spans="1:41" ht="15.75" outlineLevel="1" x14ac:dyDescent="0.25">
      <c r="A112" s="58">
        <f t="shared" ca="1" si="198"/>
        <v>0</v>
      </c>
      <c r="B112" s="68" t="s">
        <v>31</v>
      </c>
      <c r="C112" s="322">
        <f ca="1">INDIRECT($V112&amp;"!"&amp;X112)</f>
        <v>0</v>
      </c>
      <c r="D112" s="60">
        <f t="shared" ca="1" si="199"/>
        <v>0</v>
      </c>
      <c r="E112" s="61">
        <f t="shared" ca="1" si="183"/>
        <v>0</v>
      </c>
      <c r="F112" s="62">
        <f t="shared" ca="1" si="200"/>
        <v>0</v>
      </c>
      <c r="G112" s="62">
        <f t="shared" ca="1" si="184"/>
        <v>0</v>
      </c>
      <c r="H112" s="62">
        <f t="shared" ca="1" si="185"/>
        <v>0</v>
      </c>
      <c r="I112" s="62">
        <f t="shared" ca="1" si="186"/>
        <v>0</v>
      </c>
      <c r="J112" s="62">
        <f t="shared" ca="1" si="187"/>
        <v>0</v>
      </c>
      <c r="K112" s="62">
        <f t="shared" ca="1" si="188"/>
        <v>0</v>
      </c>
      <c r="L112" s="62">
        <f t="shared" ca="1" si="189"/>
        <v>0</v>
      </c>
      <c r="M112" s="62">
        <f t="shared" ca="1" si="190"/>
        <v>0</v>
      </c>
      <c r="N112" s="62">
        <f t="shared" ca="1" si="191"/>
        <v>0</v>
      </c>
      <c r="O112" s="62">
        <f t="shared" ca="1" si="192"/>
        <v>0</v>
      </c>
      <c r="P112" s="62">
        <f t="shared" ca="1" si="193"/>
        <v>0</v>
      </c>
      <c r="Q112" s="62">
        <f t="shared" ca="1" si="194"/>
        <v>0</v>
      </c>
      <c r="R112" s="62">
        <f t="shared" ca="1" si="195"/>
        <v>0</v>
      </c>
      <c r="S112" s="62">
        <f t="shared" ca="1" si="196"/>
        <v>0</v>
      </c>
      <c r="T112" s="62">
        <f t="shared" ca="1" si="197"/>
        <v>0</v>
      </c>
      <c r="U112" s="79"/>
      <c r="V112" t="str">
        <f t="shared" si="201"/>
        <v>Name_10</v>
      </c>
      <c r="W112" t="s">
        <v>78</v>
      </c>
      <c r="X112" t="s">
        <v>186</v>
      </c>
      <c r="Y112" s="38" t="s">
        <v>187</v>
      </c>
      <c r="Z112" s="38" t="s">
        <v>188</v>
      </c>
      <c r="AA112" t="s">
        <v>189</v>
      </c>
      <c r="AB112" t="s">
        <v>190</v>
      </c>
      <c r="AC112" t="s">
        <v>191</v>
      </c>
      <c r="AD112" t="s">
        <v>192</v>
      </c>
      <c r="AE112" t="s">
        <v>193</v>
      </c>
      <c r="AF112" t="s">
        <v>194</v>
      </c>
      <c r="AG112" t="s">
        <v>195</v>
      </c>
      <c r="AH112" t="s">
        <v>196</v>
      </c>
      <c r="AI112" t="s">
        <v>197</v>
      </c>
      <c r="AJ112" t="s">
        <v>198</v>
      </c>
      <c r="AK112" t="s">
        <v>199</v>
      </c>
      <c r="AL112" t="s">
        <v>200</v>
      </c>
      <c r="AM112" t="s">
        <v>201</v>
      </c>
      <c r="AN112" t="s">
        <v>202</v>
      </c>
      <c r="AO112" t="s">
        <v>203</v>
      </c>
    </row>
    <row r="113" spans="1:41" ht="15.75" outlineLevel="1" x14ac:dyDescent="0.25">
      <c r="A113" s="58">
        <f t="shared" ca="1" si="198"/>
        <v>0</v>
      </c>
      <c r="B113" s="68" t="s">
        <v>204</v>
      </c>
      <c r="C113" s="322"/>
      <c r="D113" s="60">
        <f t="shared" ca="1" si="199"/>
        <v>0</v>
      </c>
      <c r="E113" s="61">
        <f t="shared" ca="1" si="183"/>
        <v>0</v>
      </c>
      <c r="F113" s="62">
        <f t="shared" ca="1" si="200"/>
        <v>0</v>
      </c>
      <c r="G113" s="62">
        <f t="shared" ca="1" si="184"/>
        <v>0</v>
      </c>
      <c r="H113" s="62">
        <f t="shared" ca="1" si="185"/>
        <v>0</v>
      </c>
      <c r="I113" s="62">
        <f t="shared" ca="1" si="186"/>
        <v>0</v>
      </c>
      <c r="J113" s="62">
        <f t="shared" ca="1" si="187"/>
        <v>0</v>
      </c>
      <c r="K113" s="62">
        <f t="shared" ca="1" si="188"/>
        <v>0</v>
      </c>
      <c r="L113" s="62">
        <f t="shared" ca="1" si="189"/>
        <v>0</v>
      </c>
      <c r="M113" s="62">
        <f t="shared" ca="1" si="190"/>
        <v>0</v>
      </c>
      <c r="N113" s="62">
        <f t="shared" ca="1" si="191"/>
        <v>0</v>
      </c>
      <c r="O113" s="62">
        <f t="shared" ca="1" si="192"/>
        <v>0</v>
      </c>
      <c r="P113" s="62">
        <f t="shared" ca="1" si="193"/>
        <v>0</v>
      </c>
      <c r="Q113" s="62">
        <f t="shared" ca="1" si="194"/>
        <v>0</v>
      </c>
      <c r="R113" s="62">
        <f t="shared" ca="1" si="195"/>
        <v>0</v>
      </c>
      <c r="S113" s="62">
        <f t="shared" ca="1" si="196"/>
        <v>0</v>
      </c>
      <c r="T113" s="62">
        <f t="shared" ca="1" si="197"/>
        <v>0</v>
      </c>
      <c r="U113" s="79"/>
      <c r="V113" t="str">
        <f t="shared" si="201"/>
        <v>Name_10</v>
      </c>
      <c r="W113" t="s">
        <v>78</v>
      </c>
      <c r="Y113" s="38" t="s">
        <v>205</v>
      </c>
      <c r="Z113" s="38" t="s">
        <v>206</v>
      </c>
      <c r="AA113" t="s">
        <v>207</v>
      </c>
      <c r="AB113" t="s">
        <v>208</v>
      </c>
      <c r="AC113" t="s">
        <v>209</v>
      </c>
      <c r="AD113" t="s">
        <v>210</v>
      </c>
      <c r="AE113" t="s">
        <v>211</v>
      </c>
      <c r="AF113" t="s">
        <v>212</v>
      </c>
      <c r="AG113" t="s">
        <v>213</v>
      </c>
      <c r="AH113" t="s">
        <v>214</v>
      </c>
      <c r="AI113" t="s">
        <v>215</v>
      </c>
      <c r="AJ113" t="s">
        <v>216</v>
      </c>
      <c r="AK113" t="s">
        <v>217</v>
      </c>
      <c r="AL113" t="s">
        <v>218</v>
      </c>
      <c r="AM113" t="s">
        <v>219</v>
      </c>
      <c r="AN113" t="s">
        <v>220</v>
      </c>
      <c r="AO113" t="s">
        <v>221</v>
      </c>
    </row>
    <row r="114" spans="1:41" ht="15.75" outlineLevel="1" x14ac:dyDescent="0.25">
      <c r="A114" s="58">
        <f t="shared" ca="1" si="198"/>
        <v>0</v>
      </c>
      <c r="B114" s="69" t="s">
        <v>32</v>
      </c>
      <c r="C114" s="70">
        <f ca="1">INDIRECT($V114&amp;"!"&amp;X114)</f>
        <v>0</v>
      </c>
      <c r="D114" s="60">
        <f t="shared" ca="1" si="199"/>
        <v>0</v>
      </c>
      <c r="E114" s="61">
        <f t="shared" ca="1" si="183"/>
        <v>0</v>
      </c>
      <c r="F114" s="62">
        <f t="shared" ca="1" si="200"/>
        <v>0</v>
      </c>
      <c r="G114" s="62">
        <f t="shared" ca="1" si="184"/>
        <v>0</v>
      </c>
      <c r="H114" s="62">
        <f t="shared" ca="1" si="185"/>
        <v>0</v>
      </c>
      <c r="I114" s="62">
        <f t="shared" ca="1" si="186"/>
        <v>0</v>
      </c>
      <c r="J114" s="62">
        <f t="shared" ca="1" si="187"/>
        <v>0</v>
      </c>
      <c r="K114" s="62">
        <f t="shared" ca="1" si="188"/>
        <v>0</v>
      </c>
      <c r="L114" s="62">
        <f t="shared" ca="1" si="189"/>
        <v>0</v>
      </c>
      <c r="M114" s="62">
        <f t="shared" ca="1" si="190"/>
        <v>0</v>
      </c>
      <c r="N114" s="62">
        <f t="shared" ca="1" si="191"/>
        <v>0</v>
      </c>
      <c r="O114" s="62">
        <f t="shared" ca="1" si="192"/>
        <v>0</v>
      </c>
      <c r="P114" s="62">
        <f t="shared" ca="1" si="193"/>
        <v>0</v>
      </c>
      <c r="Q114" s="62">
        <f t="shared" ca="1" si="194"/>
        <v>0</v>
      </c>
      <c r="R114" s="62">
        <f t="shared" ca="1" si="195"/>
        <v>0</v>
      </c>
      <c r="S114" s="62">
        <f t="shared" ca="1" si="196"/>
        <v>0</v>
      </c>
      <c r="T114" s="62">
        <f t="shared" ca="1" si="197"/>
        <v>0</v>
      </c>
      <c r="U114" s="79"/>
      <c r="V114" t="str">
        <f t="shared" si="201"/>
        <v>Name_10</v>
      </c>
      <c r="W114" t="s">
        <v>78</v>
      </c>
      <c r="X114" t="s">
        <v>222</v>
      </c>
      <c r="Y114" s="38" t="s">
        <v>223</v>
      </c>
      <c r="Z114" s="38" t="s">
        <v>224</v>
      </c>
      <c r="AA114" t="s">
        <v>225</v>
      </c>
      <c r="AB114" t="s">
        <v>226</v>
      </c>
      <c r="AC114" t="s">
        <v>227</v>
      </c>
      <c r="AD114" t="s">
        <v>228</v>
      </c>
      <c r="AE114" t="s">
        <v>229</v>
      </c>
      <c r="AF114" t="s">
        <v>230</v>
      </c>
      <c r="AG114" t="s">
        <v>231</v>
      </c>
      <c r="AH114" t="s">
        <v>232</v>
      </c>
      <c r="AI114" t="s">
        <v>233</v>
      </c>
      <c r="AJ114" t="s">
        <v>234</v>
      </c>
      <c r="AK114" t="s">
        <v>235</v>
      </c>
      <c r="AL114" t="s">
        <v>236</v>
      </c>
      <c r="AM114" t="s">
        <v>237</v>
      </c>
      <c r="AN114" t="s">
        <v>238</v>
      </c>
      <c r="AO114" t="s">
        <v>239</v>
      </c>
    </row>
    <row r="115" spans="1:41" s="75" customFormat="1" ht="15.75" outlineLevel="1" x14ac:dyDescent="0.25">
      <c r="A115" s="58">
        <f t="shared" ca="1" si="198"/>
        <v>0</v>
      </c>
      <c r="B115" s="71" t="s">
        <v>56</v>
      </c>
      <c r="C115" s="72">
        <f t="shared" ref="C115:T115" ca="1" si="202">SUM(C106:C114)</f>
        <v>0</v>
      </c>
      <c r="D115" s="73">
        <f t="shared" ca="1" si="202"/>
        <v>0</v>
      </c>
      <c r="E115" s="74">
        <f t="shared" ca="1" si="202"/>
        <v>0</v>
      </c>
      <c r="F115" s="74">
        <f t="shared" ca="1" si="202"/>
        <v>0</v>
      </c>
      <c r="G115" s="74">
        <f t="shared" ca="1" si="202"/>
        <v>0</v>
      </c>
      <c r="H115" s="74">
        <f t="shared" ca="1" si="202"/>
        <v>0</v>
      </c>
      <c r="I115" s="74">
        <f t="shared" ca="1" si="202"/>
        <v>0</v>
      </c>
      <c r="J115" s="74">
        <f t="shared" ca="1" si="202"/>
        <v>0</v>
      </c>
      <c r="K115" s="74">
        <f t="shared" ca="1" si="202"/>
        <v>0</v>
      </c>
      <c r="L115" s="74">
        <f t="shared" ca="1" si="202"/>
        <v>0</v>
      </c>
      <c r="M115" s="74">
        <f t="shared" ca="1" si="202"/>
        <v>0</v>
      </c>
      <c r="N115" s="74">
        <f t="shared" ca="1" si="202"/>
        <v>0</v>
      </c>
      <c r="O115" s="74">
        <f t="shared" ca="1" si="202"/>
        <v>0</v>
      </c>
      <c r="P115" s="74">
        <f t="shared" ca="1" si="202"/>
        <v>0</v>
      </c>
      <c r="Q115" s="74">
        <f t="shared" ca="1" si="202"/>
        <v>0</v>
      </c>
      <c r="R115" s="74">
        <f t="shared" ca="1" si="202"/>
        <v>0</v>
      </c>
      <c r="S115" s="74">
        <f t="shared" ca="1" si="202"/>
        <v>0</v>
      </c>
      <c r="T115" s="74">
        <f t="shared" ca="1" si="202"/>
        <v>0</v>
      </c>
      <c r="U115" s="80"/>
      <c r="Y115" s="76"/>
      <c r="Z115" s="76"/>
    </row>
  </sheetData>
  <mergeCells count="40">
    <mergeCell ref="C101:C102"/>
    <mergeCell ref="C106:C107"/>
    <mergeCell ref="C108:C109"/>
    <mergeCell ref="C110:C111"/>
    <mergeCell ref="C112:C113"/>
    <mergeCell ref="C88:C89"/>
    <mergeCell ref="C90:C91"/>
    <mergeCell ref="C95:C96"/>
    <mergeCell ref="C97:C98"/>
    <mergeCell ref="C99:C100"/>
    <mergeCell ref="C75:C76"/>
    <mergeCell ref="C77:C78"/>
    <mergeCell ref="C79:C80"/>
    <mergeCell ref="C84:C85"/>
    <mergeCell ref="C86:C87"/>
    <mergeCell ref="C62:C63"/>
    <mergeCell ref="C64:C65"/>
    <mergeCell ref="C66:C67"/>
    <mergeCell ref="C68:C69"/>
    <mergeCell ref="C73:C74"/>
    <mergeCell ref="C46:C47"/>
    <mergeCell ref="C51:C52"/>
    <mergeCell ref="C53:C54"/>
    <mergeCell ref="C55:C56"/>
    <mergeCell ref="C57:C58"/>
    <mergeCell ref="C33:C34"/>
    <mergeCell ref="C35:C36"/>
    <mergeCell ref="C40:C41"/>
    <mergeCell ref="C42:C43"/>
    <mergeCell ref="C44:C45"/>
    <mergeCell ref="C20:C21"/>
    <mergeCell ref="C22:C23"/>
    <mergeCell ref="C24:C25"/>
    <mergeCell ref="C29:C30"/>
    <mergeCell ref="C31:C32"/>
    <mergeCell ref="C7:C8"/>
    <mergeCell ref="C9:C10"/>
    <mergeCell ref="C11:C12"/>
    <mergeCell ref="C13:C14"/>
    <mergeCell ref="C18:C19"/>
  </mergeCells>
  <conditionalFormatting sqref="C7 C9 C11 C13 C15:C16">
    <cfRule type="cellIs" dxfId="1674" priority="11" operator="equal">
      <formula>0</formula>
    </cfRule>
  </conditionalFormatting>
  <conditionalFormatting sqref="C18 C20 C22 C24 C26:C27">
    <cfRule type="cellIs" dxfId="1673" priority="12" operator="equal">
      <formula>0</formula>
    </cfRule>
  </conditionalFormatting>
  <conditionalFormatting sqref="C29 C31 C33 C35 C37:C38">
    <cfRule type="cellIs" dxfId="1672" priority="13" operator="equal">
      <formula>0</formula>
    </cfRule>
  </conditionalFormatting>
  <conditionalFormatting sqref="C40 C42 C44 C46 C48:C49">
    <cfRule type="cellIs" dxfId="1671" priority="14" operator="equal">
      <formula>0</formula>
    </cfRule>
  </conditionalFormatting>
  <conditionalFormatting sqref="C51 C53 C55 C57 C59:C60">
    <cfRule type="cellIs" dxfId="1670" priority="15" operator="equal">
      <formula>0</formula>
    </cfRule>
  </conditionalFormatting>
  <conditionalFormatting sqref="C62 C64 C66 C68 C70:C71">
    <cfRule type="cellIs" dxfId="1669" priority="16" operator="equal">
      <formula>0</formula>
    </cfRule>
  </conditionalFormatting>
  <conditionalFormatting sqref="C73 C75 C77 C79 C81:C82">
    <cfRule type="cellIs" dxfId="1668" priority="17" operator="equal">
      <formula>0</formula>
    </cfRule>
  </conditionalFormatting>
  <conditionalFormatting sqref="C84 C86 C88 C90 C92:C93">
    <cfRule type="cellIs" dxfId="1667" priority="18" operator="equal">
      <formula>0</formula>
    </cfRule>
  </conditionalFormatting>
  <conditionalFormatting sqref="C95 C97 C99 C101 C103:C104">
    <cfRule type="cellIs" dxfId="1666" priority="19" operator="equal">
      <formula>0</formula>
    </cfRule>
  </conditionalFormatting>
  <conditionalFormatting sqref="C106 C108 C110 C112 C114:C115">
    <cfRule type="cellIs" dxfId="1665" priority="20" operator="equal">
      <formula>0</formula>
    </cfRule>
  </conditionalFormatting>
  <conditionalFormatting sqref="D7:E16">
    <cfRule type="cellIs" dxfId="1664" priority="21" operator="equal">
      <formula>0</formula>
    </cfRule>
  </conditionalFormatting>
  <conditionalFormatting sqref="D18:E27">
    <cfRule type="cellIs" dxfId="1663" priority="22" operator="equal">
      <formula>0</formula>
    </cfRule>
  </conditionalFormatting>
  <conditionalFormatting sqref="D29:E38">
    <cfRule type="cellIs" dxfId="1662" priority="23" operator="equal">
      <formula>0</formula>
    </cfRule>
  </conditionalFormatting>
  <conditionalFormatting sqref="D40:E49">
    <cfRule type="cellIs" dxfId="1661" priority="24" operator="equal">
      <formula>0</formula>
    </cfRule>
  </conditionalFormatting>
  <conditionalFormatting sqref="D51:E60">
    <cfRule type="cellIs" dxfId="1660" priority="25" operator="equal">
      <formula>0</formula>
    </cfRule>
  </conditionalFormatting>
  <conditionalFormatting sqref="D62:E71">
    <cfRule type="cellIs" dxfId="1659" priority="26" operator="equal">
      <formula>0</formula>
    </cfRule>
  </conditionalFormatting>
  <conditionalFormatting sqref="D73:E82">
    <cfRule type="cellIs" dxfId="1658" priority="27" operator="equal">
      <formula>0</formula>
    </cfRule>
  </conditionalFormatting>
  <conditionalFormatting sqref="D84:E93">
    <cfRule type="cellIs" dxfId="1657" priority="28" operator="equal">
      <formula>0</formula>
    </cfRule>
  </conditionalFormatting>
  <conditionalFormatting sqref="D95:E104">
    <cfRule type="cellIs" dxfId="1656" priority="29" operator="equal">
      <formula>0</formula>
    </cfRule>
  </conditionalFormatting>
  <conditionalFormatting sqref="D106:E115">
    <cfRule type="cellIs" dxfId="1655" priority="30" operator="equal">
      <formula>0</formula>
    </cfRule>
  </conditionalFormatting>
  <conditionalFormatting sqref="E16:T16">
    <cfRule type="cellIs" dxfId="1654" priority="31" operator="equal">
      <formula>0</formula>
    </cfRule>
  </conditionalFormatting>
  <conditionalFormatting sqref="E27:T27">
    <cfRule type="cellIs" dxfId="1653" priority="32" operator="equal">
      <formula>0</formula>
    </cfRule>
  </conditionalFormatting>
  <conditionalFormatting sqref="E38:T38">
    <cfRule type="cellIs" dxfId="1652" priority="33" operator="equal">
      <formula>0</formula>
    </cfRule>
  </conditionalFormatting>
  <conditionalFormatting sqref="E49:T49">
    <cfRule type="cellIs" dxfId="1651" priority="34" operator="equal">
      <formula>0</formula>
    </cfRule>
  </conditionalFormatting>
  <conditionalFormatting sqref="E60:T60">
    <cfRule type="cellIs" dxfId="1650" priority="35" operator="equal">
      <formula>0</formula>
    </cfRule>
  </conditionalFormatting>
  <conditionalFormatting sqref="E71:T71">
    <cfRule type="cellIs" dxfId="1649" priority="36" operator="equal">
      <formula>0</formula>
    </cfRule>
  </conditionalFormatting>
  <conditionalFormatting sqref="E82:T82">
    <cfRule type="cellIs" dxfId="1648" priority="37" operator="equal">
      <formula>0</formula>
    </cfRule>
  </conditionalFormatting>
  <conditionalFormatting sqref="E93:T93">
    <cfRule type="cellIs" dxfId="1647" priority="38" operator="equal">
      <formula>0</formula>
    </cfRule>
  </conditionalFormatting>
  <conditionalFormatting sqref="E104:T104">
    <cfRule type="cellIs" dxfId="1646" priority="39" operator="equal">
      <formula>0</formula>
    </cfRule>
  </conditionalFormatting>
  <conditionalFormatting sqref="E115:U115">
    <cfRule type="cellIs" dxfId="1645" priority="40" operator="equal">
      <formula>0</formula>
    </cfRule>
  </conditionalFormatting>
  <conditionalFormatting sqref="F4:T4">
    <cfRule type="cellIs" dxfId="1644" priority="41" operator="greaterThan">
      <formula>0</formula>
    </cfRule>
    <cfRule type="cellIs" dxfId="1643" priority="42" operator="lessThan">
      <formula>0</formula>
    </cfRule>
  </conditionalFormatting>
  <conditionalFormatting sqref="F7:T15">
    <cfRule type="cellIs" dxfId="1642" priority="43" operator="equal">
      <formula>0</formula>
    </cfRule>
  </conditionalFormatting>
  <conditionalFormatting sqref="F18:T26">
    <cfRule type="cellIs" dxfId="1641" priority="9" operator="equal">
      <formula>0</formula>
    </cfRule>
  </conditionalFormatting>
  <conditionalFormatting sqref="F29:T37">
    <cfRule type="cellIs" dxfId="1640" priority="8" operator="equal">
      <formula>0</formula>
    </cfRule>
  </conditionalFormatting>
  <conditionalFormatting sqref="F40:T48">
    <cfRule type="cellIs" dxfId="1639" priority="7" operator="equal">
      <formula>0</formula>
    </cfRule>
  </conditionalFormatting>
  <conditionalFormatting sqref="F51:T59">
    <cfRule type="cellIs" dxfId="1638" priority="6" operator="equal">
      <formula>0</formula>
    </cfRule>
  </conditionalFormatting>
  <conditionalFormatting sqref="F62:T70">
    <cfRule type="cellIs" dxfId="1637" priority="5" operator="equal">
      <formula>0</formula>
    </cfRule>
  </conditionalFormatting>
  <conditionalFormatting sqref="F73:T81">
    <cfRule type="cellIs" dxfId="1636" priority="4" operator="equal">
      <formula>0</formula>
    </cfRule>
  </conditionalFormatting>
  <conditionalFormatting sqref="F84:T92">
    <cfRule type="cellIs" dxfId="1635" priority="3" operator="equal">
      <formula>0</formula>
    </cfRule>
  </conditionalFormatting>
  <conditionalFormatting sqref="F95:T103">
    <cfRule type="cellIs" dxfId="1634" priority="2" operator="equal">
      <formula>0</formula>
    </cfRule>
  </conditionalFormatting>
  <conditionalFormatting sqref="F106:U114">
    <cfRule type="cellIs" dxfId="1633" priority="1" operator="equal">
      <formula>0</formula>
    </cfRule>
  </conditionalFormatting>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9"/>
  <sheetViews>
    <sheetView showGridLines="0" zoomScaleNormal="100" workbookViewId="0">
      <pane xSplit="3" ySplit="1" topLeftCell="D2" activePane="bottomRight" state="frozen"/>
      <selection pane="topRight" activeCell="D1" sqref="D1"/>
      <selection pane="bottomLeft" activeCell="A2" sqref="A2"/>
      <selection pane="bottomRight" activeCell="D6" sqref="D6"/>
    </sheetView>
  </sheetViews>
  <sheetFormatPr baseColWidth="10" defaultColWidth="11.5546875" defaultRowHeight="15.75" customHeight="1" outlineLevelCol="1" x14ac:dyDescent="0.25"/>
  <cols>
    <col min="1" max="1" width="24.21875" customWidth="1"/>
    <col min="4" max="4" width="11.5546875" style="75"/>
    <col min="10" max="19" width="11.5546875" hidden="1" outlineLevel="1"/>
    <col min="20" max="20" width="11.5546875" collapsed="1"/>
  </cols>
  <sheetData>
    <row r="1" spans="1:19" ht="27.6" customHeight="1" x14ac:dyDescent="0.2">
      <c r="A1" s="39" t="str">
        <f>INDEX(languages!B6:C6,1,MATCH('Liesmich Readme'!$A$5,languages!$B$2:$C$2,0))</f>
        <v>PERSONNEL COSTS OVERVIEW PER REPORT</v>
      </c>
      <c r="B1" s="41"/>
      <c r="C1" s="41"/>
      <c r="D1" s="81" t="s">
        <v>56</v>
      </c>
      <c r="E1" s="81" t="s">
        <v>57</v>
      </c>
      <c r="F1" s="81" t="s">
        <v>58</v>
      </c>
      <c r="G1" s="81" t="s">
        <v>59</v>
      </c>
      <c r="H1" s="81" t="s">
        <v>60</v>
      </c>
      <c r="I1" s="81" t="s">
        <v>61</v>
      </c>
      <c r="J1" s="81" t="s">
        <v>62</v>
      </c>
      <c r="K1" s="81" t="s">
        <v>63</v>
      </c>
      <c r="L1" s="81" t="s">
        <v>64</v>
      </c>
      <c r="M1" s="81" t="s">
        <v>65</v>
      </c>
      <c r="N1" s="81" t="s">
        <v>66</v>
      </c>
      <c r="O1" s="81" t="s">
        <v>67</v>
      </c>
      <c r="P1" s="81" t="s">
        <v>68</v>
      </c>
      <c r="Q1" s="81" t="s">
        <v>69</v>
      </c>
      <c r="R1" s="81" t="s">
        <v>70</v>
      </c>
      <c r="S1" s="81" t="s">
        <v>71</v>
      </c>
    </row>
    <row r="2" spans="1:19" ht="15.75" customHeight="1" x14ac:dyDescent="0.2">
      <c r="A2" s="41"/>
      <c r="B2" s="323" t="s">
        <v>249</v>
      </c>
      <c r="C2" s="323"/>
      <c r="D2" s="45">
        <f>SUM(E2:S2)</f>
        <v>0</v>
      </c>
      <c r="E2" s="82">
        <f>'Basic project data'!G20</f>
        <v>0</v>
      </c>
      <c r="F2" s="45">
        <f>'Basic project data'!G21</f>
        <v>0</v>
      </c>
      <c r="G2" s="45">
        <f>'Basic project data'!G22</f>
        <v>0</v>
      </c>
      <c r="H2" s="45">
        <f>'Basic project data'!G23</f>
        <v>0</v>
      </c>
      <c r="I2" s="45">
        <f>'Basic project data'!G24</f>
        <v>0</v>
      </c>
      <c r="J2" s="83">
        <f>'Basic project data'!G25</f>
        <v>0</v>
      </c>
      <c r="K2" s="83">
        <f>'Basic project data'!G26</f>
        <v>0</v>
      </c>
      <c r="L2" s="83">
        <f>'Basic project data'!G27</f>
        <v>0</v>
      </c>
      <c r="M2" s="83">
        <f>'Basic project data'!G28</f>
        <v>0</v>
      </c>
      <c r="N2" s="83">
        <f>'Basic project data'!G29</f>
        <v>0</v>
      </c>
      <c r="O2" s="83">
        <f>'Basic project data'!G30</f>
        <v>0</v>
      </c>
      <c r="P2" s="83">
        <f>'Basic project data'!G31</f>
        <v>0</v>
      </c>
      <c r="Q2" s="83">
        <f>'Basic project data'!G32</f>
        <v>0</v>
      </c>
      <c r="R2" s="83">
        <f>'Basic project data'!G33</f>
        <v>0</v>
      </c>
      <c r="S2" s="83">
        <f>'Basic project data'!G34</f>
        <v>0</v>
      </c>
    </row>
    <row r="3" spans="1:19" s="84" customFormat="1" ht="15.75" customHeight="1" x14ac:dyDescent="0.2">
      <c r="A3" s="41"/>
      <c r="B3" s="323" t="s">
        <v>250</v>
      </c>
      <c r="C3" s="323" t="s">
        <v>251</v>
      </c>
      <c r="D3" s="45">
        <f t="shared" ref="D3:S3" ca="1" si="0">SUMIF($A:$A,"TOTAL",D:D)</f>
        <v>0</v>
      </c>
      <c r="E3" s="45">
        <f t="shared" ca="1" si="0"/>
        <v>0</v>
      </c>
      <c r="F3" s="45">
        <f t="shared" ca="1" si="0"/>
        <v>0</v>
      </c>
      <c r="G3" s="45">
        <f t="shared" ca="1" si="0"/>
        <v>0</v>
      </c>
      <c r="H3" s="45">
        <f t="shared" ca="1" si="0"/>
        <v>0</v>
      </c>
      <c r="I3" s="45">
        <f t="shared" ca="1" si="0"/>
        <v>0</v>
      </c>
      <c r="J3" s="45">
        <f t="shared" ca="1" si="0"/>
        <v>0</v>
      </c>
      <c r="K3" s="45">
        <f t="shared" ca="1" si="0"/>
        <v>0</v>
      </c>
      <c r="L3" s="45">
        <f t="shared" ca="1" si="0"/>
        <v>0</v>
      </c>
      <c r="M3" s="45">
        <f t="shared" ca="1" si="0"/>
        <v>0</v>
      </c>
      <c r="N3" s="45">
        <f t="shared" ca="1" si="0"/>
        <v>0</v>
      </c>
      <c r="O3" s="45">
        <f t="shared" ca="1" si="0"/>
        <v>0</v>
      </c>
      <c r="P3" s="45">
        <f t="shared" ca="1" si="0"/>
        <v>0</v>
      </c>
      <c r="Q3" s="45">
        <f t="shared" ca="1" si="0"/>
        <v>0</v>
      </c>
      <c r="R3" s="45">
        <f t="shared" ca="1" si="0"/>
        <v>0</v>
      </c>
      <c r="S3" s="45">
        <f t="shared" ca="1" si="0"/>
        <v>0</v>
      </c>
    </row>
    <row r="4" spans="1:19" s="86" customFormat="1" ht="15.75" customHeight="1" x14ac:dyDescent="0.25">
      <c r="A4" s="41"/>
      <c r="B4" s="323" t="s">
        <v>73</v>
      </c>
      <c r="C4" s="323" t="s">
        <v>252</v>
      </c>
      <c r="D4" s="85">
        <f t="shared" ref="D4:S4" ca="1" si="1">D2-D3</f>
        <v>0</v>
      </c>
      <c r="E4" s="85">
        <f t="shared" ca="1" si="1"/>
        <v>0</v>
      </c>
      <c r="F4" s="85">
        <f t="shared" ca="1" si="1"/>
        <v>0</v>
      </c>
      <c r="G4" s="85">
        <f t="shared" ca="1" si="1"/>
        <v>0</v>
      </c>
      <c r="H4" s="85">
        <f t="shared" ca="1" si="1"/>
        <v>0</v>
      </c>
      <c r="I4" s="85">
        <f t="shared" ca="1" si="1"/>
        <v>0</v>
      </c>
      <c r="J4" s="85">
        <f t="shared" ca="1" si="1"/>
        <v>0</v>
      </c>
      <c r="K4" s="85">
        <f t="shared" ca="1" si="1"/>
        <v>0</v>
      </c>
      <c r="L4" s="85">
        <f t="shared" ca="1" si="1"/>
        <v>0</v>
      </c>
      <c r="M4" s="85">
        <f t="shared" ca="1" si="1"/>
        <v>0</v>
      </c>
      <c r="N4" s="85">
        <f t="shared" ca="1" si="1"/>
        <v>0</v>
      </c>
      <c r="O4" s="85">
        <f t="shared" ca="1" si="1"/>
        <v>0</v>
      </c>
      <c r="P4" s="85">
        <f t="shared" ca="1" si="1"/>
        <v>0</v>
      </c>
      <c r="Q4" s="85">
        <f t="shared" ca="1" si="1"/>
        <v>0</v>
      </c>
      <c r="R4" s="85">
        <f t="shared" ca="1" si="1"/>
        <v>0</v>
      </c>
      <c r="S4" s="85">
        <f t="shared" ca="1" si="1"/>
        <v>0</v>
      </c>
    </row>
    <row r="5" spans="1:19" s="92" customFormat="1" ht="7.15" customHeight="1" x14ac:dyDescent="0.25">
      <c r="A5" s="87"/>
      <c r="B5" s="88"/>
      <c r="C5" s="89"/>
      <c r="D5" s="90"/>
      <c r="E5" s="91"/>
      <c r="F5" s="90"/>
      <c r="G5" s="90"/>
      <c r="H5" s="90"/>
      <c r="I5" s="90"/>
      <c r="J5" s="90"/>
      <c r="K5" s="90"/>
      <c r="L5" s="90"/>
      <c r="M5" s="90"/>
      <c r="N5" s="90"/>
      <c r="O5" s="90"/>
      <c r="P5" s="90"/>
      <c r="Q5" s="90"/>
      <c r="R5" s="90"/>
      <c r="S5" s="90"/>
    </row>
    <row r="6" spans="1:19" x14ac:dyDescent="0.25">
      <c r="A6" s="93" t="s">
        <v>253</v>
      </c>
      <c r="B6" s="324" t="s">
        <v>28</v>
      </c>
      <c r="C6" s="60">
        <f ca="1">SUMIFS('Overview employees'!D:D,'Overview employees'!B:B,'Overview reports'!$B$6,'Overview employees'!A:A,'Overview reports'!$A6)</f>
        <v>0</v>
      </c>
      <c r="D6" s="94">
        <f t="shared" ref="D6:D37" ca="1" si="2">SUM(E6:S6)</f>
        <v>0</v>
      </c>
      <c r="E6" s="95">
        <f ca="1">SUMIFS('Overview employees'!F:F,'Overview employees'!$B:$B,'Overview reports'!$B$6,'Overview employees'!$A:$A,'Overview reports'!$A6)</f>
        <v>0</v>
      </c>
      <c r="F6" s="96">
        <f ca="1">SUMIFS('Overview employees'!G:G,'Overview employees'!$B:$B,'Overview reports'!$B$6,'Overview employees'!$A:$A,'Overview reports'!$A6)</f>
        <v>0</v>
      </c>
      <c r="G6" s="96">
        <f ca="1">SUMIFS('Overview employees'!H:H,'Overview employees'!$B:$B,'Overview reports'!$B$6,'Overview employees'!$A:$A,'Overview reports'!$A6)</f>
        <v>0</v>
      </c>
      <c r="H6" s="96">
        <f ca="1">SUMIFS('Overview employees'!I:I,'Overview employees'!$B:$B,'Overview reports'!$B$6,'Overview employees'!$A:$A,'Overview reports'!$A6)</f>
        <v>0</v>
      </c>
      <c r="I6" s="96">
        <f ca="1">SUMIFS('Overview employees'!J:J,'Overview employees'!$B:$B,'Overview reports'!$B$6,'Overview employees'!$A:$A,'Overview reports'!$A6)</f>
        <v>0</v>
      </c>
      <c r="J6" s="96">
        <f ca="1">SUMIFS('Overview employees'!K:K,'Overview employees'!$B:$B,'Overview reports'!$B$6,'Overview employees'!$A:$A,'Overview reports'!$A6)</f>
        <v>0</v>
      </c>
      <c r="K6" s="96">
        <f ca="1">SUMIFS('Overview employees'!L:L,'Overview employees'!$B:$B,'Overview reports'!$B$6,'Overview employees'!$A:$A,'Overview reports'!$A6)</f>
        <v>0</v>
      </c>
      <c r="L6" s="96">
        <f ca="1">SUMIFS('Overview employees'!M:M,'Overview employees'!$B:$B,'Overview reports'!$B$6,'Overview employees'!$A:$A,'Overview reports'!$A6)</f>
        <v>0</v>
      </c>
      <c r="M6" s="96">
        <f ca="1">SUMIFS('Overview employees'!N:N,'Overview employees'!$B:$B,'Overview reports'!$B$6,'Overview employees'!$A:$A,'Overview reports'!$A6)</f>
        <v>0</v>
      </c>
      <c r="N6" s="96">
        <f ca="1">SUMIFS('Overview employees'!O:O,'Overview employees'!$B:$B,'Overview reports'!$B$6,'Overview employees'!$A:$A,'Overview reports'!$A6)</f>
        <v>0</v>
      </c>
      <c r="O6" s="96">
        <f ca="1">SUMIFS('Overview employees'!P:P,'Overview employees'!$B:$B,'Overview reports'!$B$6,'Overview employees'!$A:$A,'Overview reports'!$A6)</f>
        <v>0</v>
      </c>
      <c r="P6" s="96">
        <f ca="1">SUMIFS('Overview employees'!Q:Q,'Overview employees'!$B:$B,'Overview reports'!$B$6,'Overview employees'!$A:$A,'Overview reports'!$A6)</f>
        <v>0</v>
      </c>
      <c r="Q6" s="96">
        <f ca="1">SUMIFS('Overview employees'!R:R,'Overview employees'!$B:$B,'Overview reports'!$B$6,'Overview employees'!$A:$A,'Overview reports'!$A6)</f>
        <v>0</v>
      </c>
      <c r="R6" s="96">
        <f ca="1">SUMIFS('Overview employees'!S:S,'Overview employees'!$B:$B,'Overview reports'!$B$6,'Overview employees'!$A:$A,'Overview reports'!$A6)</f>
        <v>0</v>
      </c>
      <c r="S6" s="96">
        <f ca="1">SUMIFS('Overview employees'!T:T,'Overview employees'!$B:$B,'Overview reports'!$B$6,'Overview employees'!$A:$A,'Overview reports'!$A6)</f>
        <v>0</v>
      </c>
    </row>
    <row r="7" spans="1:19" x14ac:dyDescent="0.25">
      <c r="A7" s="97" t="s">
        <v>254</v>
      </c>
      <c r="B7" s="324"/>
      <c r="C7" s="98">
        <f ca="1">SUMIFS('Overview employees'!D:D,'Overview employees'!B:B,'Overview reports'!$B$6,'Overview employees'!A:A,'Overview reports'!$A7)</f>
        <v>0</v>
      </c>
      <c r="D7" s="94">
        <f t="shared" ca="1" si="2"/>
        <v>0</v>
      </c>
      <c r="E7" s="99">
        <f ca="1">SUMIFS('Overview employees'!F:F,'Overview employees'!$B:$B,'Overview reports'!$B$6,'Overview employees'!$A:$A,'Overview reports'!$A7)</f>
        <v>0</v>
      </c>
      <c r="F7" s="99">
        <f ca="1">SUMIFS('Overview employees'!G:G,'Overview employees'!$B:$B,'Overview reports'!$B$6,'Overview employees'!$A:$A,'Overview reports'!$A7)</f>
        <v>0</v>
      </c>
      <c r="G7" s="99">
        <f ca="1">SUMIFS('Overview employees'!H:H,'Overview employees'!$B:$B,'Overview reports'!$B$6,'Overview employees'!$A:$A,'Overview reports'!$A7)</f>
        <v>0</v>
      </c>
      <c r="H7" s="99">
        <f ca="1">SUMIFS('Overview employees'!I:I,'Overview employees'!$B:$B,'Overview reports'!$B$6,'Overview employees'!$A:$A,'Overview reports'!$A7)</f>
        <v>0</v>
      </c>
      <c r="I7" s="99">
        <f ca="1">SUMIFS('Overview employees'!J:J,'Overview employees'!$B:$B,'Overview reports'!$B$6,'Overview employees'!$A:$A,'Overview reports'!$A7)</f>
        <v>0</v>
      </c>
      <c r="J7" s="99">
        <f ca="1">SUMIFS('Overview employees'!K:K,'Overview employees'!$B:$B,'Overview reports'!$B$6,'Overview employees'!$A:$A,'Overview reports'!$A7)</f>
        <v>0</v>
      </c>
      <c r="K7" s="99">
        <f ca="1">SUMIFS('Overview employees'!L:L,'Overview employees'!$B:$B,'Overview reports'!$B$6,'Overview employees'!$A:$A,'Overview reports'!$A7)</f>
        <v>0</v>
      </c>
      <c r="L7" s="99">
        <f ca="1">SUMIFS('Overview employees'!M:M,'Overview employees'!$B:$B,'Overview reports'!$B$6,'Overview employees'!$A:$A,'Overview reports'!$A7)</f>
        <v>0</v>
      </c>
      <c r="M7" s="99">
        <f ca="1">SUMIFS('Overview employees'!N:N,'Overview employees'!$B:$B,'Overview reports'!$B$6,'Overview employees'!$A:$A,'Overview reports'!$A7)</f>
        <v>0</v>
      </c>
      <c r="N7" s="99">
        <f ca="1">SUMIFS('Overview employees'!O:O,'Overview employees'!$B:$B,'Overview reports'!$B$6,'Overview employees'!$A:$A,'Overview reports'!$A7)</f>
        <v>0</v>
      </c>
      <c r="O7" s="99">
        <f ca="1">SUMIFS('Overview employees'!P:P,'Overview employees'!$B:$B,'Overview reports'!$B$6,'Overview employees'!$A:$A,'Overview reports'!$A7)</f>
        <v>0</v>
      </c>
      <c r="P7" s="99">
        <f ca="1">SUMIFS('Overview employees'!Q:Q,'Overview employees'!$B:$B,'Overview reports'!$B$6,'Overview employees'!$A:$A,'Overview reports'!$A7)</f>
        <v>0</v>
      </c>
      <c r="Q7" s="99">
        <f ca="1">SUMIFS('Overview employees'!R:R,'Overview employees'!$B:$B,'Overview reports'!$B$6,'Overview employees'!$A:$A,'Overview reports'!$A7)</f>
        <v>0</v>
      </c>
      <c r="R7" s="99">
        <f ca="1">SUMIFS('Overview employees'!S:S,'Overview employees'!$B:$B,'Overview reports'!$B$6,'Overview employees'!$A:$A,'Overview reports'!$A7)</f>
        <v>0</v>
      </c>
      <c r="S7" s="99">
        <f ca="1">SUMIFS('Overview employees'!T:T,'Overview employees'!$B:$B,'Overview reports'!$B$6,'Overview employees'!$A:$A,'Overview reports'!$A7)</f>
        <v>0</v>
      </c>
    </row>
    <row r="8" spans="1:19" x14ac:dyDescent="0.25">
      <c r="A8" s="93" t="s">
        <v>255</v>
      </c>
      <c r="B8" s="324"/>
      <c r="C8" s="98">
        <f ca="1">SUMIFS('Overview employees'!D:D,'Overview employees'!B:B,'Overview reports'!$B$6,'Overview employees'!A:A,'Overview reports'!$A8)</f>
        <v>0</v>
      </c>
      <c r="D8" s="94">
        <f t="shared" ca="1" si="2"/>
        <v>0</v>
      </c>
      <c r="E8" s="99">
        <f ca="1">SUMIFS('Overview employees'!F:F,'Overview employees'!$B:$B,'Overview reports'!$B$6,'Overview employees'!$A:$A,'Overview reports'!$A8)</f>
        <v>0</v>
      </c>
      <c r="F8" s="99">
        <f ca="1">SUMIFS('Overview employees'!G:G,'Overview employees'!$B:$B,'Overview reports'!$B$6,'Overview employees'!$A:$A,'Overview reports'!$A8)</f>
        <v>0</v>
      </c>
      <c r="G8" s="99">
        <f ca="1">SUMIFS('Overview employees'!H:H,'Overview employees'!$B:$B,'Overview reports'!$B$6,'Overview employees'!$A:$A,'Overview reports'!$A8)</f>
        <v>0</v>
      </c>
      <c r="H8" s="99">
        <f ca="1">SUMIFS('Overview employees'!I:I,'Overview employees'!$B:$B,'Overview reports'!$B$6,'Overview employees'!$A:$A,'Overview reports'!$A8)</f>
        <v>0</v>
      </c>
      <c r="I8" s="99">
        <f ca="1">SUMIFS('Overview employees'!J:J,'Overview employees'!$B:$B,'Overview reports'!$B$6,'Overview employees'!$A:$A,'Overview reports'!$A8)</f>
        <v>0</v>
      </c>
      <c r="J8" s="99">
        <f ca="1">SUMIFS('Overview employees'!K:K,'Overview employees'!$B:$B,'Overview reports'!$B$6,'Overview employees'!$A:$A,'Overview reports'!$A8)</f>
        <v>0</v>
      </c>
      <c r="K8" s="99">
        <f ca="1">SUMIFS('Overview employees'!L:L,'Overview employees'!$B:$B,'Overview reports'!$B$6,'Overview employees'!$A:$A,'Overview reports'!$A8)</f>
        <v>0</v>
      </c>
      <c r="L8" s="99">
        <f ca="1">SUMIFS('Overview employees'!M:M,'Overview employees'!$B:$B,'Overview reports'!$B$6,'Overview employees'!$A:$A,'Overview reports'!$A8)</f>
        <v>0</v>
      </c>
      <c r="M8" s="99">
        <f ca="1">SUMIFS('Overview employees'!N:N,'Overview employees'!$B:$B,'Overview reports'!$B$6,'Overview employees'!$A:$A,'Overview reports'!$A8)</f>
        <v>0</v>
      </c>
      <c r="N8" s="99">
        <f ca="1">SUMIFS('Overview employees'!O:O,'Overview employees'!$B:$B,'Overview reports'!$B$6,'Overview employees'!$A:$A,'Overview reports'!$A8)</f>
        <v>0</v>
      </c>
      <c r="O8" s="99">
        <f ca="1">SUMIFS('Overview employees'!P:P,'Overview employees'!$B:$B,'Overview reports'!$B$6,'Overview employees'!$A:$A,'Overview reports'!$A8)</f>
        <v>0</v>
      </c>
      <c r="P8" s="99">
        <f ca="1">SUMIFS('Overview employees'!Q:Q,'Overview employees'!$B:$B,'Overview reports'!$B$6,'Overview employees'!$A:$A,'Overview reports'!$A8)</f>
        <v>0</v>
      </c>
      <c r="Q8" s="99">
        <f ca="1">SUMIFS('Overview employees'!R:R,'Overview employees'!$B:$B,'Overview reports'!$B$6,'Overview employees'!$A:$A,'Overview reports'!$A8)</f>
        <v>0</v>
      </c>
      <c r="R8" s="99">
        <f ca="1">SUMIFS('Overview employees'!S:S,'Overview employees'!$B:$B,'Overview reports'!$B$6,'Overview employees'!$A:$A,'Overview reports'!$A8)</f>
        <v>0</v>
      </c>
      <c r="S8" s="99">
        <f ca="1">SUMIFS('Overview employees'!T:T,'Overview employees'!$B:$B,'Overview reports'!$B$6,'Overview employees'!$A:$A,'Overview reports'!$A8)</f>
        <v>0</v>
      </c>
    </row>
    <row r="9" spans="1:19" x14ac:dyDescent="0.25">
      <c r="A9" s="93" t="s">
        <v>256</v>
      </c>
      <c r="B9" s="324"/>
      <c r="C9" s="98">
        <f ca="1">SUMIFS('Overview employees'!D:D,'Overview employees'!B:B,'Overview reports'!$B$6,'Overview employees'!A:A,'Overview reports'!$A9)</f>
        <v>0</v>
      </c>
      <c r="D9" s="94">
        <f t="shared" ca="1" si="2"/>
        <v>0</v>
      </c>
      <c r="E9" s="99">
        <f ca="1">SUMIFS('Overview employees'!F:F,'Overview employees'!$B:$B,'Overview reports'!$B$6,'Overview employees'!$A:$A,'Overview reports'!$A9)</f>
        <v>0</v>
      </c>
      <c r="F9" s="99">
        <f ca="1">SUMIFS('Overview employees'!G:G,'Overview employees'!$B:$B,'Overview reports'!$B$6,'Overview employees'!$A:$A,'Overview reports'!$A9)</f>
        <v>0</v>
      </c>
      <c r="G9" s="99">
        <f ca="1">SUMIFS('Overview employees'!H:H,'Overview employees'!$B:$B,'Overview reports'!$B$6,'Overview employees'!$A:$A,'Overview reports'!$A9)</f>
        <v>0</v>
      </c>
      <c r="H9" s="99">
        <f ca="1">SUMIFS('Overview employees'!I:I,'Overview employees'!$B:$B,'Overview reports'!$B$6,'Overview employees'!$A:$A,'Overview reports'!$A9)</f>
        <v>0</v>
      </c>
      <c r="I9" s="99">
        <f ca="1">SUMIFS('Overview employees'!J:J,'Overview employees'!$B:$B,'Overview reports'!$B$6,'Overview employees'!$A:$A,'Overview reports'!$A9)</f>
        <v>0</v>
      </c>
      <c r="J9" s="99">
        <f ca="1">SUMIFS('Overview employees'!K:K,'Overview employees'!$B:$B,'Overview reports'!$B$6,'Overview employees'!$A:$A,'Overview reports'!$A9)</f>
        <v>0</v>
      </c>
      <c r="K9" s="99">
        <f ca="1">SUMIFS('Overview employees'!L:L,'Overview employees'!$B:$B,'Overview reports'!$B$6,'Overview employees'!$A:$A,'Overview reports'!$A9)</f>
        <v>0</v>
      </c>
      <c r="L9" s="99">
        <f ca="1">SUMIFS('Overview employees'!M:M,'Overview employees'!$B:$B,'Overview reports'!$B$6,'Overview employees'!$A:$A,'Overview reports'!$A9)</f>
        <v>0</v>
      </c>
      <c r="M9" s="99">
        <f ca="1">SUMIFS('Overview employees'!N:N,'Overview employees'!$B:$B,'Overview reports'!$B$6,'Overview employees'!$A:$A,'Overview reports'!$A9)</f>
        <v>0</v>
      </c>
      <c r="N9" s="99">
        <f ca="1">SUMIFS('Overview employees'!O:O,'Overview employees'!$B:$B,'Overview reports'!$B$6,'Overview employees'!$A:$A,'Overview reports'!$A9)</f>
        <v>0</v>
      </c>
      <c r="O9" s="99">
        <f ca="1">SUMIFS('Overview employees'!P:P,'Overview employees'!$B:$B,'Overview reports'!$B$6,'Overview employees'!$A:$A,'Overview reports'!$A9)</f>
        <v>0</v>
      </c>
      <c r="P9" s="99">
        <f ca="1">SUMIFS('Overview employees'!Q:Q,'Overview employees'!$B:$B,'Overview reports'!$B$6,'Overview employees'!$A:$A,'Overview reports'!$A9)</f>
        <v>0</v>
      </c>
      <c r="Q9" s="99">
        <f ca="1">SUMIFS('Overview employees'!R:R,'Overview employees'!$B:$B,'Overview reports'!$B$6,'Overview employees'!$A:$A,'Overview reports'!$A9)</f>
        <v>0</v>
      </c>
      <c r="R9" s="99">
        <f ca="1">SUMIFS('Overview employees'!S:S,'Overview employees'!$B:$B,'Overview reports'!$B$6,'Overview employees'!$A:$A,'Overview reports'!$A9)</f>
        <v>0</v>
      </c>
      <c r="S9" s="99">
        <f ca="1">SUMIFS('Overview employees'!T:T,'Overview employees'!$B:$B,'Overview reports'!$B$6,'Overview employees'!$A:$A,'Overview reports'!$A9)</f>
        <v>0</v>
      </c>
    </row>
    <row r="10" spans="1:19" x14ac:dyDescent="0.25">
      <c r="A10" s="100" t="s">
        <v>257</v>
      </c>
      <c r="B10" s="324"/>
      <c r="C10" s="98">
        <f ca="1">SUMIFS('Overview employees'!D:D,'Overview employees'!B:B,'Overview reports'!$B$6,'Overview employees'!A:A,'Overview reports'!$A10)</f>
        <v>0</v>
      </c>
      <c r="D10" s="94">
        <f t="shared" ca="1" si="2"/>
        <v>0</v>
      </c>
      <c r="E10" s="99">
        <f ca="1">SUMIFS('Overview employees'!F:F,'Overview employees'!$B:$B,'Overview reports'!$B$6,'Overview employees'!$A:$A,'Overview reports'!$A10)</f>
        <v>0</v>
      </c>
      <c r="F10" s="99">
        <f ca="1">SUMIFS('Overview employees'!G:G,'Overview employees'!$B:$B,'Overview reports'!$B$6,'Overview employees'!$A:$A,'Overview reports'!$A10)</f>
        <v>0</v>
      </c>
      <c r="G10" s="99">
        <f ca="1">SUMIFS('Overview employees'!H:H,'Overview employees'!$B:$B,'Overview reports'!$B$6,'Overview employees'!$A:$A,'Overview reports'!$A10)</f>
        <v>0</v>
      </c>
      <c r="H10" s="99">
        <f ca="1">SUMIFS('Overview employees'!I:I,'Overview employees'!$B:$B,'Overview reports'!$B$6,'Overview employees'!$A:$A,'Overview reports'!$A10)</f>
        <v>0</v>
      </c>
      <c r="I10" s="99">
        <f ca="1">SUMIFS('Overview employees'!J:J,'Overview employees'!$B:$B,'Overview reports'!$B$6,'Overview employees'!$A:$A,'Overview reports'!$A10)</f>
        <v>0</v>
      </c>
      <c r="J10" s="99">
        <f ca="1">SUMIFS('Overview employees'!K:K,'Overview employees'!$B:$B,'Overview reports'!$B$6,'Overview employees'!$A:$A,'Overview reports'!$A10)</f>
        <v>0</v>
      </c>
      <c r="K10" s="99">
        <f ca="1">SUMIFS('Overview employees'!L:L,'Overview employees'!$B:$B,'Overview reports'!$B$6,'Overview employees'!$A:$A,'Overview reports'!$A10)</f>
        <v>0</v>
      </c>
      <c r="L10" s="99">
        <f ca="1">SUMIFS('Overview employees'!M:M,'Overview employees'!$B:$B,'Overview reports'!$B$6,'Overview employees'!$A:$A,'Overview reports'!$A10)</f>
        <v>0</v>
      </c>
      <c r="M10" s="99">
        <f ca="1">SUMIFS('Overview employees'!N:N,'Overview employees'!$B:$B,'Overview reports'!$B$6,'Overview employees'!$A:$A,'Overview reports'!$A10)</f>
        <v>0</v>
      </c>
      <c r="N10" s="99">
        <f ca="1">SUMIFS('Overview employees'!O:O,'Overview employees'!$B:$B,'Overview reports'!$B$6,'Overview employees'!$A:$A,'Overview reports'!$A10)</f>
        <v>0</v>
      </c>
      <c r="O10" s="99">
        <f ca="1">SUMIFS('Overview employees'!P:P,'Overview employees'!$B:$B,'Overview reports'!$B$6,'Overview employees'!$A:$A,'Overview reports'!$A10)</f>
        <v>0</v>
      </c>
      <c r="P10" s="99">
        <f ca="1">SUMIFS('Overview employees'!Q:Q,'Overview employees'!$B:$B,'Overview reports'!$B$6,'Overview employees'!$A:$A,'Overview reports'!$A10)</f>
        <v>0</v>
      </c>
      <c r="Q10" s="99">
        <f ca="1">SUMIFS('Overview employees'!R:R,'Overview employees'!$B:$B,'Overview reports'!$B$6,'Overview employees'!$A:$A,'Overview reports'!$A10)</f>
        <v>0</v>
      </c>
      <c r="R10" s="99">
        <f ca="1">SUMIFS('Overview employees'!S:S,'Overview employees'!$B:$B,'Overview reports'!$B$6,'Overview employees'!$A:$A,'Overview reports'!$A10)</f>
        <v>0</v>
      </c>
      <c r="S10" s="99">
        <f ca="1">SUMIFS('Overview employees'!T:T,'Overview employees'!$B:$B,'Overview reports'!$B$6,'Overview employees'!$A:$A,'Overview reports'!$A10)</f>
        <v>0</v>
      </c>
    </row>
    <row r="11" spans="1:19" s="75" customFormat="1" x14ac:dyDescent="0.25">
      <c r="A11" s="101" t="s">
        <v>56</v>
      </c>
      <c r="B11" s="324"/>
      <c r="C11" s="102">
        <f ca="1">SUM(C6:C10)</f>
        <v>0</v>
      </c>
      <c r="D11" s="103">
        <f t="shared" ca="1" si="2"/>
        <v>0</v>
      </c>
      <c r="E11" s="104">
        <f t="shared" ref="E11:S11" ca="1" si="3">SUM(E6:E10)</f>
        <v>0</v>
      </c>
      <c r="F11" s="104">
        <f t="shared" ca="1" si="3"/>
        <v>0</v>
      </c>
      <c r="G11" s="104">
        <f t="shared" ca="1" si="3"/>
        <v>0</v>
      </c>
      <c r="H11" s="104">
        <f t="shared" ca="1" si="3"/>
        <v>0</v>
      </c>
      <c r="I11" s="104">
        <f t="shared" ca="1" si="3"/>
        <v>0</v>
      </c>
      <c r="J11" s="104">
        <f t="shared" ca="1" si="3"/>
        <v>0</v>
      </c>
      <c r="K11" s="104">
        <f t="shared" ca="1" si="3"/>
        <v>0</v>
      </c>
      <c r="L11" s="104">
        <f t="shared" ca="1" si="3"/>
        <v>0</v>
      </c>
      <c r="M11" s="104">
        <f t="shared" ca="1" si="3"/>
        <v>0</v>
      </c>
      <c r="N11" s="104">
        <f t="shared" ca="1" si="3"/>
        <v>0</v>
      </c>
      <c r="O11" s="104">
        <f t="shared" ca="1" si="3"/>
        <v>0</v>
      </c>
      <c r="P11" s="104">
        <f t="shared" ca="1" si="3"/>
        <v>0</v>
      </c>
      <c r="Q11" s="104">
        <f t="shared" ca="1" si="3"/>
        <v>0</v>
      </c>
      <c r="R11" s="104">
        <f t="shared" ca="1" si="3"/>
        <v>0</v>
      </c>
      <c r="S11" s="104">
        <f t="shared" ca="1" si="3"/>
        <v>0</v>
      </c>
    </row>
    <row r="12" spans="1:19" x14ac:dyDescent="0.25">
      <c r="A12" s="93" t="s">
        <v>253</v>
      </c>
      <c r="B12" s="324" t="s">
        <v>96</v>
      </c>
      <c r="C12" s="105">
        <f ca="1">SUMIFS('Overview employees'!D:D,'Overview employees'!B:B,'Overview reports'!$B$12,'Overview employees'!A:A,'Overview reports'!$A12)</f>
        <v>0</v>
      </c>
      <c r="D12" s="106">
        <f t="shared" ca="1" si="2"/>
        <v>0</v>
      </c>
      <c r="E12" s="107">
        <f ca="1">SUMIFS('Overview employees'!F:F,'Overview employees'!$B:$B,'Overview reports'!$B$12,'Overview employees'!$A:$A,'Overview reports'!$A12)</f>
        <v>0</v>
      </c>
      <c r="F12" s="107">
        <f ca="1">SUMIFS('Overview employees'!G:G,'Overview employees'!$B:$B,'Overview reports'!$B$12,'Overview employees'!$A:$A,'Overview reports'!$A12)</f>
        <v>0</v>
      </c>
      <c r="G12" s="107">
        <f ca="1">SUMIFS('Overview employees'!H:H,'Overview employees'!$B:$B,'Overview reports'!$B$12,'Overview employees'!$A:$A,'Overview reports'!$A12)</f>
        <v>0</v>
      </c>
      <c r="H12" s="107">
        <f ca="1">SUMIFS('Overview employees'!I:I,'Overview employees'!$B:$B,'Overview reports'!$B$12,'Overview employees'!$A:$A,'Overview reports'!$A12)</f>
        <v>0</v>
      </c>
      <c r="I12" s="107">
        <f ca="1">SUMIFS('Overview employees'!J:J,'Overview employees'!$B:$B,'Overview reports'!$B$12,'Overview employees'!$A:$A,'Overview reports'!$A12)</f>
        <v>0</v>
      </c>
      <c r="J12" s="107">
        <f ca="1">SUMIFS('Overview employees'!K:K,'Overview employees'!$B:$B,'Overview reports'!$B$12,'Overview employees'!$A:$A,'Overview reports'!$A12)</f>
        <v>0</v>
      </c>
      <c r="K12" s="107">
        <f ca="1">SUMIFS('Overview employees'!L:L,'Overview employees'!$B:$B,'Overview reports'!$B$12,'Overview employees'!$A:$A,'Overview reports'!$A12)</f>
        <v>0</v>
      </c>
      <c r="L12" s="107">
        <f ca="1">SUMIFS('Overview employees'!M:M,'Overview employees'!$B:$B,'Overview reports'!$B$12,'Overview employees'!$A:$A,'Overview reports'!$A12)</f>
        <v>0</v>
      </c>
      <c r="M12" s="107">
        <f ca="1">SUMIFS('Overview employees'!N:N,'Overview employees'!$B:$B,'Overview reports'!$B$12,'Overview employees'!$A:$A,'Overview reports'!$A12)</f>
        <v>0</v>
      </c>
      <c r="N12" s="107">
        <f ca="1">SUMIFS('Overview employees'!O:O,'Overview employees'!$B:$B,'Overview reports'!$B$12,'Overview employees'!$A:$A,'Overview reports'!$A12)</f>
        <v>0</v>
      </c>
      <c r="O12" s="107">
        <f ca="1">SUMIFS('Overview employees'!P:P,'Overview employees'!$B:$B,'Overview reports'!$B$12,'Overview employees'!$A:$A,'Overview reports'!$A12)</f>
        <v>0</v>
      </c>
      <c r="P12" s="107">
        <f ca="1">SUMIFS('Overview employees'!Q:Q,'Overview employees'!$B:$B,'Overview reports'!$B$12,'Overview employees'!$A:$A,'Overview reports'!$A12)</f>
        <v>0</v>
      </c>
      <c r="Q12" s="107">
        <f ca="1">SUMIFS('Overview employees'!R:R,'Overview employees'!$B:$B,'Overview reports'!$B$12,'Overview employees'!$A:$A,'Overview reports'!$A12)</f>
        <v>0</v>
      </c>
      <c r="R12" s="107">
        <f ca="1">SUMIFS('Overview employees'!S:S,'Overview employees'!$B:$B,'Overview reports'!$B$12,'Overview employees'!$A:$A,'Overview reports'!$A12)</f>
        <v>0</v>
      </c>
      <c r="S12" s="107">
        <f ca="1">SUMIFS('Overview employees'!T:T,'Overview employees'!$B:$B,'Overview reports'!$B$12,'Overview employees'!$A:$A,'Overview reports'!$A12)</f>
        <v>0</v>
      </c>
    </row>
    <row r="13" spans="1:19" x14ac:dyDescent="0.25">
      <c r="A13" s="97" t="s">
        <v>254</v>
      </c>
      <c r="B13" s="324"/>
      <c r="C13" s="98">
        <f ca="1">SUMIFS('Overview employees'!D:D,'Overview employees'!B:B,'Overview reports'!$B$12,'Overview employees'!A:A,'Overview reports'!$A13)</f>
        <v>0</v>
      </c>
      <c r="D13" s="94">
        <f t="shared" ca="1" si="2"/>
        <v>0</v>
      </c>
      <c r="E13" s="99">
        <f ca="1">SUMIFS('Overview employees'!F:F,'Overview employees'!$B:$B,'Overview reports'!$B$12,'Overview employees'!$A:$A,'Overview reports'!$A13)</f>
        <v>0</v>
      </c>
      <c r="F13" s="99">
        <f ca="1">SUMIFS('Overview employees'!G:G,'Overview employees'!$B:$B,'Overview reports'!$B$12,'Overview employees'!$A:$A,'Overview reports'!$A13)</f>
        <v>0</v>
      </c>
      <c r="G13" s="99">
        <f ca="1">SUMIFS('Overview employees'!H:H,'Overview employees'!$B:$B,'Overview reports'!$B$12,'Overview employees'!$A:$A,'Overview reports'!$A13)</f>
        <v>0</v>
      </c>
      <c r="H13" s="99">
        <f ca="1">SUMIFS('Overview employees'!I:I,'Overview employees'!$B:$B,'Overview reports'!$B$12,'Overview employees'!$A:$A,'Overview reports'!$A13)</f>
        <v>0</v>
      </c>
      <c r="I13" s="99">
        <f ca="1">SUMIFS('Overview employees'!J:J,'Overview employees'!$B:$B,'Overview reports'!$B$12,'Overview employees'!$A:$A,'Overview reports'!$A13)</f>
        <v>0</v>
      </c>
      <c r="J13" s="99">
        <f ca="1">SUMIFS('Overview employees'!K:K,'Overview employees'!$B:$B,'Overview reports'!$B$12,'Overview employees'!$A:$A,'Overview reports'!$A13)</f>
        <v>0</v>
      </c>
      <c r="K13" s="99">
        <f ca="1">SUMIFS('Overview employees'!L:L,'Overview employees'!$B:$B,'Overview reports'!$B$12,'Overview employees'!$A:$A,'Overview reports'!$A13)</f>
        <v>0</v>
      </c>
      <c r="L13" s="99">
        <f ca="1">SUMIFS('Overview employees'!M:M,'Overview employees'!$B:$B,'Overview reports'!$B$12,'Overview employees'!$A:$A,'Overview reports'!$A13)</f>
        <v>0</v>
      </c>
      <c r="M13" s="99">
        <f ca="1">SUMIFS('Overview employees'!N:N,'Overview employees'!$B:$B,'Overview reports'!$B$12,'Overview employees'!$A:$A,'Overview reports'!$A13)</f>
        <v>0</v>
      </c>
      <c r="N13" s="99">
        <f ca="1">SUMIFS('Overview employees'!O:O,'Overview employees'!$B:$B,'Overview reports'!$B$12,'Overview employees'!$A:$A,'Overview reports'!$A13)</f>
        <v>0</v>
      </c>
      <c r="O13" s="99">
        <f ca="1">SUMIFS('Overview employees'!P:P,'Overview employees'!$B:$B,'Overview reports'!$B$12,'Overview employees'!$A:$A,'Overview reports'!$A13)</f>
        <v>0</v>
      </c>
      <c r="P13" s="99">
        <f ca="1">SUMIFS('Overview employees'!Q:Q,'Overview employees'!$B:$B,'Overview reports'!$B$12,'Overview employees'!$A:$A,'Overview reports'!$A13)</f>
        <v>0</v>
      </c>
      <c r="Q13" s="99">
        <f ca="1">SUMIFS('Overview employees'!R:R,'Overview employees'!$B:$B,'Overview reports'!$B$12,'Overview employees'!$A:$A,'Overview reports'!$A13)</f>
        <v>0</v>
      </c>
      <c r="R13" s="99">
        <f ca="1">SUMIFS('Overview employees'!S:S,'Overview employees'!$B:$B,'Overview reports'!$B$12,'Overview employees'!$A:$A,'Overview reports'!$A13)</f>
        <v>0</v>
      </c>
      <c r="S13" s="99">
        <f ca="1">SUMIFS('Overview employees'!T:T,'Overview employees'!$B:$B,'Overview reports'!$B$12,'Overview employees'!$A:$A,'Overview reports'!$A13)</f>
        <v>0</v>
      </c>
    </row>
    <row r="14" spans="1:19" x14ac:dyDescent="0.25">
      <c r="A14" s="93" t="s">
        <v>255</v>
      </c>
      <c r="B14" s="324"/>
      <c r="C14" s="98">
        <f ca="1">SUMIFS('Overview employees'!D:D,'Overview employees'!B:B,'Overview reports'!$B$12,'Overview employees'!A:A,'Overview reports'!$A14)</f>
        <v>0</v>
      </c>
      <c r="D14" s="94">
        <f t="shared" ca="1" si="2"/>
        <v>0</v>
      </c>
      <c r="E14" s="99">
        <f ca="1">SUMIFS('Overview employees'!F:F,'Overview employees'!$B:$B,'Overview reports'!$B$12,'Overview employees'!$A:$A,'Overview reports'!$A14)</f>
        <v>0</v>
      </c>
      <c r="F14" s="99">
        <f ca="1">SUMIFS('Overview employees'!G:G,'Overview employees'!$B:$B,'Overview reports'!$B$12,'Overview employees'!$A:$A,'Overview reports'!$A14)</f>
        <v>0</v>
      </c>
      <c r="G14" s="99">
        <f ca="1">SUMIFS('Overview employees'!H:H,'Overview employees'!$B:$B,'Overview reports'!$B$12,'Overview employees'!$A:$A,'Overview reports'!$A14)</f>
        <v>0</v>
      </c>
      <c r="H14" s="99">
        <f ca="1">SUMIFS('Overview employees'!I:I,'Overview employees'!$B:$B,'Overview reports'!$B$12,'Overview employees'!$A:$A,'Overview reports'!$A14)</f>
        <v>0</v>
      </c>
      <c r="I14" s="99">
        <f ca="1">SUMIFS('Overview employees'!J:J,'Overview employees'!$B:$B,'Overview reports'!$B$12,'Overview employees'!$A:$A,'Overview reports'!$A14)</f>
        <v>0</v>
      </c>
      <c r="J14" s="99">
        <f ca="1">SUMIFS('Overview employees'!K:K,'Overview employees'!$B:$B,'Overview reports'!$B$12,'Overview employees'!$A:$A,'Overview reports'!$A14)</f>
        <v>0</v>
      </c>
      <c r="K14" s="99">
        <f ca="1">SUMIFS('Overview employees'!L:L,'Overview employees'!$B:$B,'Overview reports'!$B$12,'Overview employees'!$A:$A,'Overview reports'!$A14)</f>
        <v>0</v>
      </c>
      <c r="L14" s="99">
        <f ca="1">SUMIFS('Overview employees'!M:M,'Overview employees'!$B:$B,'Overview reports'!$B$12,'Overview employees'!$A:$A,'Overview reports'!$A14)</f>
        <v>0</v>
      </c>
      <c r="M14" s="99">
        <f ca="1">SUMIFS('Overview employees'!N:N,'Overview employees'!$B:$B,'Overview reports'!$B$12,'Overview employees'!$A:$A,'Overview reports'!$A14)</f>
        <v>0</v>
      </c>
      <c r="N14" s="99">
        <f ca="1">SUMIFS('Overview employees'!O:O,'Overview employees'!$B:$B,'Overview reports'!$B$12,'Overview employees'!$A:$A,'Overview reports'!$A14)</f>
        <v>0</v>
      </c>
      <c r="O14" s="99">
        <f ca="1">SUMIFS('Overview employees'!P:P,'Overview employees'!$B:$B,'Overview reports'!$B$12,'Overview employees'!$A:$A,'Overview reports'!$A14)</f>
        <v>0</v>
      </c>
      <c r="P14" s="99">
        <f ca="1">SUMIFS('Overview employees'!Q:Q,'Overview employees'!$B:$B,'Overview reports'!$B$12,'Overview employees'!$A:$A,'Overview reports'!$A14)</f>
        <v>0</v>
      </c>
      <c r="Q14" s="99">
        <f ca="1">SUMIFS('Overview employees'!R:R,'Overview employees'!$B:$B,'Overview reports'!$B$12,'Overview employees'!$A:$A,'Overview reports'!$A14)</f>
        <v>0</v>
      </c>
      <c r="R14" s="99">
        <f ca="1">SUMIFS('Overview employees'!S:S,'Overview employees'!$B:$B,'Overview reports'!$B$12,'Overview employees'!$A:$A,'Overview reports'!$A14)</f>
        <v>0</v>
      </c>
      <c r="S14" s="99">
        <f ca="1">SUMIFS('Overview employees'!T:T,'Overview employees'!$B:$B,'Overview reports'!$B$12,'Overview employees'!$A:$A,'Overview reports'!$A14)</f>
        <v>0</v>
      </c>
    </row>
    <row r="15" spans="1:19" x14ac:dyDescent="0.25">
      <c r="A15" s="93" t="s">
        <v>256</v>
      </c>
      <c r="B15" s="324"/>
      <c r="C15" s="98">
        <f ca="1">SUMIFS('Overview employees'!D:D,'Overview employees'!B:B,'Overview reports'!$B$12,'Overview employees'!A:A,'Overview reports'!$A15)</f>
        <v>0</v>
      </c>
      <c r="D15" s="94">
        <f t="shared" ca="1" si="2"/>
        <v>0</v>
      </c>
      <c r="E15" s="99">
        <f ca="1">SUMIFS('Overview employees'!F:F,'Overview employees'!$B:$B,'Overview reports'!$B$12,'Overview employees'!$A:$A,'Overview reports'!$A15)</f>
        <v>0</v>
      </c>
      <c r="F15" s="99">
        <f ca="1">SUMIFS('Overview employees'!G:G,'Overview employees'!$B:$B,'Overview reports'!$B$12,'Overview employees'!$A:$A,'Overview reports'!$A15)</f>
        <v>0</v>
      </c>
      <c r="G15" s="99">
        <f ca="1">SUMIFS('Overview employees'!H:H,'Overview employees'!$B:$B,'Overview reports'!$B$12,'Overview employees'!$A:$A,'Overview reports'!$A15)</f>
        <v>0</v>
      </c>
      <c r="H15" s="99">
        <f ca="1">SUMIFS('Overview employees'!I:I,'Overview employees'!$B:$B,'Overview reports'!$B$12,'Overview employees'!$A:$A,'Overview reports'!$A15)</f>
        <v>0</v>
      </c>
      <c r="I15" s="99">
        <f ca="1">SUMIFS('Overview employees'!J:J,'Overview employees'!$B:$B,'Overview reports'!$B$12,'Overview employees'!$A:$A,'Overview reports'!$A15)</f>
        <v>0</v>
      </c>
      <c r="J15" s="99">
        <f ca="1">SUMIFS('Overview employees'!K:K,'Overview employees'!$B:$B,'Overview reports'!$B$12,'Overview employees'!$A:$A,'Overview reports'!$A15)</f>
        <v>0</v>
      </c>
      <c r="K15" s="99">
        <f ca="1">SUMIFS('Overview employees'!L:L,'Overview employees'!$B:$B,'Overview reports'!$B$12,'Overview employees'!$A:$A,'Overview reports'!$A15)</f>
        <v>0</v>
      </c>
      <c r="L15" s="99">
        <f ca="1">SUMIFS('Overview employees'!M:M,'Overview employees'!$B:$B,'Overview reports'!$B$12,'Overview employees'!$A:$A,'Overview reports'!$A15)</f>
        <v>0</v>
      </c>
      <c r="M15" s="99">
        <f ca="1">SUMIFS('Overview employees'!N:N,'Overview employees'!$B:$B,'Overview reports'!$B$12,'Overview employees'!$A:$A,'Overview reports'!$A15)</f>
        <v>0</v>
      </c>
      <c r="N15" s="99">
        <f ca="1">SUMIFS('Overview employees'!O:O,'Overview employees'!$B:$B,'Overview reports'!$B$12,'Overview employees'!$A:$A,'Overview reports'!$A15)</f>
        <v>0</v>
      </c>
      <c r="O15" s="99">
        <f ca="1">SUMIFS('Overview employees'!P:P,'Overview employees'!$B:$B,'Overview reports'!$B$12,'Overview employees'!$A:$A,'Overview reports'!$A15)</f>
        <v>0</v>
      </c>
      <c r="P15" s="99">
        <f ca="1">SUMIFS('Overview employees'!Q:Q,'Overview employees'!$B:$B,'Overview reports'!$B$12,'Overview employees'!$A:$A,'Overview reports'!$A15)</f>
        <v>0</v>
      </c>
      <c r="Q15" s="99">
        <f ca="1">SUMIFS('Overview employees'!R:R,'Overview employees'!$B:$B,'Overview reports'!$B$12,'Overview employees'!$A:$A,'Overview reports'!$A15)</f>
        <v>0</v>
      </c>
      <c r="R15" s="99">
        <f ca="1">SUMIFS('Overview employees'!S:S,'Overview employees'!$B:$B,'Overview reports'!$B$12,'Overview employees'!$A:$A,'Overview reports'!$A15)</f>
        <v>0</v>
      </c>
      <c r="S15" s="99">
        <f ca="1">SUMIFS('Overview employees'!T:T,'Overview employees'!$B:$B,'Overview reports'!$B$12,'Overview employees'!$A:$A,'Overview reports'!$A15)</f>
        <v>0</v>
      </c>
    </row>
    <row r="16" spans="1:19" x14ac:dyDescent="0.25">
      <c r="A16" s="100" t="s">
        <v>257</v>
      </c>
      <c r="B16" s="324"/>
      <c r="C16" s="98">
        <f ca="1">SUMIFS('Overview employees'!D:D,'Overview employees'!B:B,'Overview reports'!$B$12,'Overview employees'!A:A,'Overview reports'!$A16)</f>
        <v>0</v>
      </c>
      <c r="D16" s="94">
        <f t="shared" ca="1" si="2"/>
        <v>0</v>
      </c>
      <c r="E16" s="99">
        <f ca="1">SUMIFS('Overview employees'!F:F,'Overview employees'!$B:$B,'Overview reports'!$B$12,'Overview employees'!$A:$A,'Overview reports'!$A16)</f>
        <v>0</v>
      </c>
      <c r="F16" s="99">
        <f ca="1">SUMIFS('Overview employees'!G:G,'Overview employees'!$B:$B,'Overview reports'!$B$12,'Overview employees'!$A:$A,'Overview reports'!$A16)</f>
        <v>0</v>
      </c>
      <c r="G16" s="99">
        <f ca="1">SUMIFS('Overview employees'!H:H,'Overview employees'!$B:$B,'Overview reports'!$B$12,'Overview employees'!$A:$A,'Overview reports'!$A16)</f>
        <v>0</v>
      </c>
      <c r="H16" s="99">
        <f ca="1">SUMIFS('Overview employees'!I:I,'Overview employees'!$B:$B,'Overview reports'!$B$12,'Overview employees'!$A:$A,'Overview reports'!$A16)</f>
        <v>0</v>
      </c>
      <c r="I16" s="99">
        <f ca="1">SUMIFS('Overview employees'!J:J,'Overview employees'!$B:$B,'Overview reports'!$B$12,'Overview employees'!$A:$A,'Overview reports'!$A16)</f>
        <v>0</v>
      </c>
      <c r="J16" s="99">
        <f ca="1">SUMIFS('Overview employees'!K:K,'Overview employees'!$B:$B,'Overview reports'!$B$12,'Overview employees'!$A:$A,'Overview reports'!$A16)</f>
        <v>0</v>
      </c>
      <c r="K16" s="99">
        <f ca="1">SUMIFS('Overview employees'!L:L,'Overview employees'!$B:$B,'Overview reports'!$B$12,'Overview employees'!$A:$A,'Overview reports'!$A16)</f>
        <v>0</v>
      </c>
      <c r="L16" s="99">
        <f ca="1">SUMIFS('Overview employees'!M:M,'Overview employees'!$B:$B,'Overview reports'!$B$12,'Overview employees'!$A:$A,'Overview reports'!$A16)</f>
        <v>0</v>
      </c>
      <c r="M16" s="99">
        <f ca="1">SUMIFS('Overview employees'!N:N,'Overview employees'!$B:$B,'Overview reports'!$B$12,'Overview employees'!$A:$A,'Overview reports'!$A16)</f>
        <v>0</v>
      </c>
      <c r="N16" s="99">
        <f ca="1">SUMIFS('Overview employees'!O:O,'Overview employees'!$B:$B,'Overview reports'!$B$12,'Overview employees'!$A:$A,'Overview reports'!$A16)</f>
        <v>0</v>
      </c>
      <c r="O16" s="99">
        <f ca="1">SUMIFS('Overview employees'!P:P,'Overview employees'!$B:$B,'Overview reports'!$B$12,'Overview employees'!$A:$A,'Overview reports'!$A16)</f>
        <v>0</v>
      </c>
      <c r="P16" s="99">
        <f ca="1">SUMIFS('Overview employees'!Q:Q,'Overview employees'!$B:$B,'Overview reports'!$B$12,'Overview employees'!$A:$A,'Overview reports'!$A16)</f>
        <v>0</v>
      </c>
      <c r="Q16" s="99">
        <f ca="1">SUMIFS('Overview employees'!R:R,'Overview employees'!$B:$B,'Overview reports'!$B$12,'Overview employees'!$A:$A,'Overview reports'!$A16)</f>
        <v>0</v>
      </c>
      <c r="R16" s="99">
        <f ca="1">SUMIFS('Overview employees'!S:S,'Overview employees'!$B:$B,'Overview reports'!$B$12,'Overview employees'!$A:$A,'Overview reports'!$A16)</f>
        <v>0</v>
      </c>
      <c r="S16" s="99">
        <f ca="1">SUMIFS('Overview employees'!T:T,'Overview employees'!$B:$B,'Overview reports'!$B$12,'Overview employees'!$A:$A,'Overview reports'!$A16)</f>
        <v>0</v>
      </c>
    </row>
    <row r="17" spans="1:19" s="75" customFormat="1" x14ac:dyDescent="0.25">
      <c r="A17" s="101" t="s">
        <v>56</v>
      </c>
      <c r="B17" s="324"/>
      <c r="C17" s="102">
        <f ca="1">SUM(C12:C16)</f>
        <v>0</v>
      </c>
      <c r="D17" s="103">
        <f t="shared" ca="1" si="2"/>
        <v>0</v>
      </c>
      <c r="E17" s="104">
        <f t="shared" ref="E17:S17" ca="1" si="4">SUM(E12:E16)</f>
        <v>0</v>
      </c>
      <c r="F17" s="104">
        <f t="shared" ca="1" si="4"/>
        <v>0</v>
      </c>
      <c r="G17" s="104">
        <f t="shared" ca="1" si="4"/>
        <v>0</v>
      </c>
      <c r="H17" s="104">
        <f t="shared" ca="1" si="4"/>
        <v>0</v>
      </c>
      <c r="I17" s="104">
        <f t="shared" ca="1" si="4"/>
        <v>0</v>
      </c>
      <c r="J17" s="104">
        <f t="shared" ca="1" si="4"/>
        <v>0</v>
      </c>
      <c r="K17" s="104">
        <f t="shared" ca="1" si="4"/>
        <v>0</v>
      </c>
      <c r="L17" s="104">
        <f t="shared" ca="1" si="4"/>
        <v>0</v>
      </c>
      <c r="M17" s="104">
        <f t="shared" ca="1" si="4"/>
        <v>0</v>
      </c>
      <c r="N17" s="104">
        <f t="shared" ca="1" si="4"/>
        <v>0</v>
      </c>
      <c r="O17" s="104">
        <f t="shared" ca="1" si="4"/>
        <v>0</v>
      </c>
      <c r="P17" s="104">
        <f t="shared" ca="1" si="4"/>
        <v>0</v>
      </c>
      <c r="Q17" s="104">
        <f t="shared" ca="1" si="4"/>
        <v>0</v>
      </c>
      <c r="R17" s="104">
        <f t="shared" ca="1" si="4"/>
        <v>0</v>
      </c>
      <c r="S17" s="104">
        <f t="shared" ca="1" si="4"/>
        <v>0</v>
      </c>
    </row>
    <row r="18" spans="1:19" x14ac:dyDescent="0.25">
      <c r="A18" s="93" t="s">
        <v>253</v>
      </c>
      <c r="B18" s="327" t="s">
        <v>29</v>
      </c>
      <c r="C18" s="105">
        <f ca="1">SUMIFS('Overview employees'!D:D,'Overview employees'!B:B,'Overview reports'!$B$18,'Overview employees'!A:A,'Overview reports'!$A18)</f>
        <v>0</v>
      </c>
      <c r="D18" s="106">
        <f t="shared" ca="1" si="2"/>
        <v>0</v>
      </c>
      <c r="E18" s="107">
        <f ca="1">SUMIFS('Overview employees'!F:F,'Overview employees'!$B:$B,'Overview reports'!$B$18,'Overview employees'!$A:$A,'Overview reports'!$A18)</f>
        <v>0</v>
      </c>
      <c r="F18" s="107">
        <f ca="1">SUMIFS('Overview employees'!G:G,'Overview employees'!$B:$B,'Overview reports'!$B$18,'Overview employees'!$A:$A,'Overview reports'!$A18)</f>
        <v>0</v>
      </c>
      <c r="G18" s="107">
        <f ca="1">SUMIFS('Overview employees'!H:H,'Overview employees'!$B:$B,'Overview reports'!$B$18,'Overview employees'!$A:$A,'Overview reports'!$A18)</f>
        <v>0</v>
      </c>
      <c r="H18" s="107">
        <f ca="1">SUMIFS('Overview employees'!I:I,'Overview employees'!$B:$B,'Overview reports'!$B$18,'Overview employees'!$A:$A,'Overview reports'!$A18)</f>
        <v>0</v>
      </c>
      <c r="I18" s="107">
        <f ca="1">SUMIFS('Overview employees'!J:J,'Overview employees'!$B:$B,'Overview reports'!$B$18,'Overview employees'!$A:$A,'Overview reports'!$A18)</f>
        <v>0</v>
      </c>
      <c r="J18" s="107">
        <f ca="1">SUMIFS('Overview employees'!K:K,'Overview employees'!$B:$B,'Overview reports'!$B$18,'Overview employees'!$A:$A,'Overview reports'!$A18)</f>
        <v>0</v>
      </c>
      <c r="K18" s="107">
        <f ca="1">SUMIFS('Overview employees'!L:L,'Overview employees'!$B:$B,'Overview reports'!$B$18,'Overview employees'!$A:$A,'Overview reports'!$A18)</f>
        <v>0</v>
      </c>
      <c r="L18" s="107">
        <f ca="1">SUMIFS('Overview employees'!M:M,'Overview employees'!$B:$B,'Overview reports'!$B$18,'Overview employees'!$A:$A,'Overview reports'!$A18)</f>
        <v>0</v>
      </c>
      <c r="M18" s="107">
        <f ca="1">SUMIFS('Overview employees'!N:N,'Overview employees'!$B:$B,'Overview reports'!$B$18,'Overview employees'!$A:$A,'Overview reports'!$A18)</f>
        <v>0</v>
      </c>
      <c r="N18" s="107">
        <f ca="1">SUMIFS('Overview employees'!O:O,'Overview employees'!$B:$B,'Overview reports'!$B$18,'Overview employees'!$A:$A,'Overview reports'!$A18)</f>
        <v>0</v>
      </c>
      <c r="O18" s="107">
        <f ca="1">SUMIFS('Overview employees'!P:P,'Overview employees'!$B:$B,'Overview reports'!$B$18,'Overview employees'!$A:$A,'Overview reports'!$A18)</f>
        <v>0</v>
      </c>
      <c r="P18" s="107">
        <f ca="1">SUMIFS('Overview employees'!Q:Q,'Overview employees'!$B:$B,'Overview reports'!$B$18,'Overview employees'!$A:$A,'Overview reports'!$A18)</f>
        <v>0</v>
      </c>
      <c r="Q18" s="107">
        <f ca="1">SUMIFS('Overview employees'!R:R,'Overview employees'!$B:$B,'Overview reports'!$B$18,'Overview employees'!$A:$A,'Overview reports'!$A18)</f>
        <v>0</v>
      </c>
      <c r="R18" s="107">
        <f ca="1">SUMIFS('Overview employees'!S:S,'Overview employees'!$B:$B,'Overview reports'!$B$18,'Overview employees'!$A:$A,'Overview reports'!$A18)</f>
        <v>0</v>
      </c>
      <c r="S18" s="107">
        <f ca="1">SUMIFS('Overview employees'!T:T,'Overview employees'!$B:$B,'Overview reports'!$B$18,'Overview employees'!$A:$A,'Overview reports'!$A18)</f>
        <v>0</v>
      </c>
    </row>
    <row r="19" spans="1:19" x14ac:dyDescent="0.25">
      <c r="A19" s="97" t="s">
        <v>254</v>
      </c>
      <c r="B19" s="327"/>
      <c r="C19" s="98">
        <f ca="1">SUMIFS('Overview employees'!D:D,'Overview employees'!B:B,'Overview reports'!$B$18,'Overview employees'!A:A,'Overview reports'!$A19)</f>
        <v>0</v>
      </c>
      <c r="D19" s="94">
        <f t="shared" ca="1" si="2"/>
        <v>0</v>
      </c>
      <c r="E19" s="99">
        <f ca="1">SUMIFS('Overview employees'!F:F,'Overview employees'!$B:$B,'Overview reports'!$B$18,'Overview employees'!$A:$A,'Overview reports'!$A19)</f>
        <v>0</v>
      </c>
      <c r="F19" s="99">
        <f ca="1">SUMIFS('Overview employees'!G:G,'Overview employees'!$B:$B,'Overview reports'!$B$18,'Overview employees'!$A:$A,'Overview reports'!$A19)</f>
        <v>0</v>
      </c>
      <c r="G19" s="99">
        <f ca="1">SUMIFS('Overview employees'!H:H,'Overview employees'!$B:$B,'Overview reports'!$B$18,'Overview employees'!$A:$A,'Overview reports'!$A19)</f>
        <v>0</v>
      </c>
      <c r="H19" s="99">
        <f ca="1">SUMIFS('Overview employees'!I:I,'Overview employees'!$B:$B,'Overview reports'!$B$18,'Overview employees'!$A:$A,'Overview reports'!$A19)</f>
        <v>0</v>
      </c>
      <c r="I19" s="99">
        <f ca="1">SUMIFS('Overview employees'!J:J,'Overview employees'!$B:$B,'Overview reports'!$B$18,'Overview employees'!$A:$A,'Overview reports'!$A19)</f>
        <v>0</v>
      </c>
      <c r="J19" s="99">
        <f ca="1">SUMIFS('Overview employees'!K:K,'Overview employees'!$B:$B,'Overview reports'!$B$18,'Overview employees'!$A:$A,'Overview reports'!$A19)</f>
        <v>0</v>
      </c>
      <c r="K19" s="99">
        <f ca="1">SUMIFS('Overview employees'!L:L,'Overview employees'!$B:$B,'Overview reports'!$B$18,'Overview employees'!$A:$A,'Overview reports'!$A19)</f>
        <v>0</v>
      </c>
      <c r="L19" s="99">
        <f ca="1">SUMIFS('Overview employees'!M:M,'Overview employees'!$B:$B,'Overview reports'!$B$18,'Overview employees'!$A:$A,'Overview reports'!$A19)</f>
        <v>0</v>
      </c>
      <c r="M19" s="99">
        <f ca="1">SUMIFS('Overview employees'!N:N,'Overview employees'!$B:$B,'Overview reports'!$B$18,'Overview employees'!$A:$A,'Overview reports'!$A19)</f>
        <v>0</v>
      </c>
      <c r="N19" s="99">
        <f ca="1">SUMIFS('Overview employees'!O:O,'Overview employees'!$B:$B,'Overview reports'!$B$18,'Overview employees'!$A:$A,'Overview reports'!$A19)</f>
        <v>0</v>
      </c>
      <c r="O19" s="99">
        <f ca="1">SUMIFS('Overview employees'!P:P,'Overview employees'!$B:$B,'Overview reports'!$B$18,'Overview employees'!$A:$A,'Overview reports'!$A19)</f>
        <v>0</v>
      </c>
      <c r="P19" s="99">
        <f ca="1">SUMIFS('Overview employees'!Q:Q,'Overview employees'!$B:$B,'Overview reports'!$B$18,'Overview employees'!$A:$A,'Overview reports'!$A19)</f>
        <v>0</v>
      </c>
      <c r="Q19" s="99">
        <f ca="1">SUMIFS('Overview employees'!R:R,'Overview employees'!$B:$B,'Overview reports'!$B$18,'Overview employees'!$A:$A,'Overview reports'!$A19)</f>
        <v>0</v>
      </c>
      <c r="R19" s="99">
        <f ca="1">SUMIFS('Overview employees'!S:S,'Overview employees'!$B:$B,'Overview reports'!$B$18,'Overview employees'!$A:$A,'Overview reports'!$A19)</f>
        <v>0</v>
      </c>
      <c r="S19" s="99">
        <f ca="1">SUMIFS('Overview employees'!T:T,'Overview employees'!$B:$B,'Overview reports'!$B$18,'Overview employees'!$A:$A,'Overview reports'!$A19)</f>
        <v>0</v>
      </c>
    </row>
    <row r="20" spans="1:19" x14ac:dyDescent="0.25">
      <c r="A20" s="93" t="s">
        <v>255</v>
      </c>
      <c r="B20" s="327"/>
      <c r="C20" s="98">
        <f ca="1">SUMIFS('Overview employees'!D:D,'Overview employees'!B:B,'Overview reports'!$B$18,'Overview employees'!A:A,'Overview reports'!$A20)</f>
        <v>0</v>
      </c>
      <c r="D20" s="94">
        <f t="shared" ca="1" si="2"/>
        <v>0</v>
      </c>
      <c r="E20" s="99">
        <f ca="1">SUMIFS('Overview employees'!F:F,'Overview employees'!$B:$B,'Overview reports'!$B$18,'Overview employees'!$A:$A,'Overview reports'!$A20)</f>
        <v>0</v>
      </c>
      <c r="F20" s="99">
        <f ca="1">SUMIFS('Overview employees'!G:G,'Overview employees'!$B:$B,'Overview reports'!$B$18,'Overview employees'!$A:$A,'Overview reports'!$A20)</f>
        <v>0</v>
      </c>
      <c r="G20" s="99">
        <f ca="1">SUMIFS('Overview employees'!H:H,'Overview employees'!$B:$B,'Overview reports'!$B$18,'Overview employees'!$A:$A,'Overview reports'!$A20)</f>
        <v>0</v>
      </c>
      <c r="H20" s="99">
        <f ca="1">SUMIFS('Overview employees'!I:I,'Overview employees'!$B:$B,'Overview reports'!$B$18,'Overview employees'!$A:$A,'Overview reports'!$A20)</f>
        <v>0</v>
      </c>
      <c r="I20" s="99">
        <f ca="1">SUMIFS('Overview employees'!J:J,'Overview employees'!$B:$B,'Overview reports'!$B$18,'Overview employees'!$A:$A,'Overview reports'!$A20)</f>
        <v>0</v>
      </c>
      <c r="J20" s="99">
        <f ca="1">SUMIFS('Overview employees'!K:K,'Overview employees'!$B:$B,'Overview reports'!$B$18,'Overview employees'!$A:$A,'Overview reports'!$A20)</f>
        <v>0</v>
      </c>
      <c r="K20" s="99">
        <f ca="1">SUMIFS('Overview employees'!L:L,'Overview employees'!$B:$B,'Overview reports'!$B$18,'Overview employees'!$A:$A,'Overview reports'!$A20)</f>
        <v>0</v>
      </c>
      <c r="L20" s="99">
        <f ca="1">SUMIFS('Overview employees'!M:M,'Overview employees'!$B:$B,'Overview reports'!$B$18,'Overview employees'!$A:$A,'Overview reports'!$A20)</f>
        <v>0</v>
      </c>
      <c r="M20" s="99">
        <f ca="1">SUMIFS('Overview employees'!N:N,'Overview employees'!$B:$B,'Overview reports'!$B$18,'Overview employees'!$A:$A,'Overview reports'!$A20)</f>
        <v>0</v>
      </c>
      <c r="N20" s="99">
        <f ca="1">SUMIFS('Overview employees'!O:O,'Overview employees'!$B:$B,'Overview reports'!$B$18,'Overview employees'!$A:$A,'Overview reports'!$A20)</f>
        <v>0</v>
      </c>
      <c r="O20" s="99">
        <f ca="1">SUMIFS('Overview employees'!P:P,'Overview employees'!$B:$B,'Overview reports'!$B$18,'Overview employees'!$A:$A,'Overview reports'!$A20)</f>
        <v>0</v>
      </c>
      <c r="P20" s="99">
        <f ca="1">SUMIFS('Overview employees'!Q:Q,'Overview employees'!$B:$B,'Overview reports'!$B$18,'Overview employees'!$A:$A,'Overview reports'!$A20)</f>
        <v>0</v>
      </c>
      <c r="Q20" s="99">
        <f ca="1">SUMIFS('Overview employees'!R:R,'Overview employees'!$B:$B,'Overview reports'!$B$18,'Overview employees'!$A:$A,'Overview reports'!$A20)</f>
        <v>0</v>
      </c>
      <c r="R20" s="99">
        <f ca="1">SUMIFS('Overview employees'!S:S,'Overview employees'!$B:$B,'Overview reports'!$B$18,'Overview employees'!$A:$A,'Overview reports'!$A20)</f>
        <v>0</v>
      </c>
      <c r="S20" s="99">
        <f ca="1">SUMIFS('Overview employees'!T:T,'Overview employees'!$B:$B,'Overview reports'!$B$18,'Overview employees'!$A:$A,'Overview reports'!$A20)</f>
        <v>0</v>
      </c>
    </row>
    <row r="21" spans="1:19" x14ac:dyDescent="0.25">
      <c r="A21" s="93" t="s">
        <v>256</v>
      </c>
      <c r="B21" s="327"/>
      <c r="C21" s="98">
        <f ca="1">SUMIFS('Overview employees'!D:D,'Overview employees'!B:B,'Overview reports'!$B$18,'Overview employees'!A:A,'Overview reports'!$A21)</f>
        <v>0</v>
      </c>
      <c r="D21" s="94">
        <f t="shared" ca="1" si="2"/>
        <v>0</v>
      </c>
      <c r="E21" s="99">
        <f ca="1">SUMIFS('Overview employees'!F:F,'Overview employees'!$B:$B,'Overview reports'!$B$18,'Overview employees'!$A:$A,'Overview reports'!$A21)</f>
        <v>0</v>
      </c>
      <c r="F21" s="99">
        <f ca="1">SUMIFS('Overview employees'!G:G,'Overview employees'!$B:$B,'Overview reports'!$B$18,'Overview employees'!$A:$A,'Overview reports'!$A21)</f>
        <v>0</v>
      </c>
      <c r="G21" s="99">
        <f ca="1">SUMIFS('Overview employees'!H:H,'Overview employees'!$B:$B,'Overview reports'!$B$18,'Overview employees'!$A:$A,'Overview reports'!$A21)</f>
        <v>0</v>
      </c>
      <c r="H21" s="99">
        <f ca="1">SUMIFS('Overview employees'!I:I,'Overview employees'!$B:$B,'Overview reports'!$B$18,'Overview employees'!$A:$A,'Overview reports'!$A21)</f>
        <v>0</v>
      </c>
      <c r="I21" s="99">
        <f ca="1">SUMIFS('Overview employees'!J:J,'Overview employees'!$B:$B,'Overview reports'!$B$18,'Overview employees'!$A:$A,'Overview reports'!$A21)</f>
        <v>0</v>
      </c>
      <c r="J21" s="99">
        <f ca="1">SUMIFS('Overview employees'!K:K,'Overview employees'!$B:$B,'Overview reports'!$B$18,'Overview employees'!$A:$A,'Overview reports'!$A21)</f>
        <v>0</v>
      </c>
      <c r="K21" s="99">
        <f ca="1">SUMIFS('Overview employees'!L:L,'Overview employees'!$B:$B,'Overview reports'!$B$18,'Overview employees'!$A:$A,'Overview reports'!$A21)</f>
        <v>0</v>
      </c>
      <c r="L21" s="99">
        <f ca="1">SUMIFS('Overview employees'!M:M,'Overview employees'!$B:$B,'Overview reports'!$B$18,'Overview employees'!$A:$A,'Overview reports'!$A21)</f>
        <v>0</v>
      </c>
      <c r="M21" s="99">
        <f ca="1">SUMIFS('Overview employees'!N:N,'Overview employees'!$B:$B,'Overview reports'!$B$18,'Overview employees'!$A:$A,'Overview reports'!$A21)</f>
        <v>0</v>
      </c>
      <c r="N21" s="99">
        <f ca="1">SUMIFS('Overview employees'!O:O,'Overview employees'!$B:$B,'Overview reports'!$B$18,'Overview employees'!$A:$A,'Overview reports'!$A21)</f>
        <v>0</v>
      </c>
      <c r="O21" s="99">
        <f ca="1">SUMIFS('Overview employees'!P:P,'Overview employees'!$B:$B,'Overview reports'!$B$18,'Overview employees'!$A:$A,'Overview reports'!$A21)</f>
        <v>0</v>
      </c>
      <c r="P21" s="99">
        <f ca="1">SUMIFS('Overview employees'!Q:Q,'Overview employees'!$B:$B,'Overview reports'!$B$18,'Overview employees'!$A:$A,'Overview reports'!$A21)</f>
        <v>0</v>
      </c>
      <c r="Q21" s="99">
        <f ca="1">SUMIFS('Overview employees'!R:R,'Overview employees'!$B:$B,'Overview reports'!$B$18,'Overview employees'!$A:$A,'Overview reports'!$A21)</f>
        <v>0</v>
      </c>
      <c r="R21" s="99">
        <f ca="1">SUMIFS('Overview employees'!S:S,'Overview employees'!$B:$B,'Overview reports'!$B$18,'Overview employees'!$A:$A,'Overview reports'!$A21)</f>
        <v>0</v>
      </c>
      <c r="S21" s="99">
        <f ca="1">SUMIFS('Overview employees'!T:T,'Overview employees'!$B:$B,'Overview reports'!$B$18,'Overview employees'!$A:$A,'Overview reports'!$A21)</f>
        <v>0</v>
      </c>
    </row>
    <row r="22" spans="1:19" x14ac:dyDescent="0.25">
      <c r="A22" s="100" t="s">
        <v>257</v>
      </c>
      <c r="B22" s="327"/>
      <c r="C22" s="98">
        <f ca="1">SUMIFS('Overview employees'!D:D,'Overview employees'!B:B,'Overview reports'!$B$18,'Overview employees'!A:A,'Overview reports'!$A22)</f>
        <v>0</v>
      </c>
      <c r="D22" s="94">
        <f t="shared" ca="1" si="2"/>
        <v>0</v>
      </c>
      <c r="E22" s="99">
        <f ca="1">SUMIFS('Overview employees'!F:F,'Overview employees'!$B:$B,'Overview reports'!$B$18,'Overview employees'!$A:$A,'Overview reports'!$A22)</f>
        <v>0</v>
      </c>
      <c r="F22" s="99">
        <f ca="1">SUMIFS('Overview employees'!G:G,'Overview employees'!$B:$B,'Overview reports'!$B$18,'Overview employees'!$A:$A,'Overview reports'!$A22)</f>
        <v>0</v>
      </c>
      <c r="G22" s="99">
        <f ca="1">SUMIFS('Overview employees'!H:H,'Overview employees'!$B:$B,'Overview reports'!$B$18,'Overview employees'!$A:$A,'Overview reports'!$A22)</f>
        <v>0</v>
      </c>
      <c r="H22" s="99">
        <f ca="1">SUMIFS('Overview employees'!I:I,'Overview employees'!$B:$B,'Overview reports'!$B$18,'Overview employees'!$A:$A,'Overview reports'!$A22)</f>
        <v>0</v>
      </c>
      <c r="I22" s="99">
        <f ca="1">SUMIFS('Overview employees'!J:J,'Overview employees'!$B:$B,'Overview reports'!$B$18,'Overview employees'!$A:$A,'Overview reports'!$A22)</f>
        <v>0</v>
      </c>
      <c r="J22" s="99">
        <f ca="1">SUMIFS('Overview employees'!K:K,'Overview employees'!$B:$B,'Overview reports'!$B$18,'Overview employees'!$A:$A,'Overview reports'!$A22)</f>
        <v>0</v>
      </c>
      <c r="K22" s="99">
        <f ca="1">SUMIFS('Overview employees'!L:L,'Overview employees'!$B:$B,'Overview reports'!$B$18,'Overview employees'!$A:$A,'Overview reports'!$A22)</f>
        <v>0</v>
      </c>
      <c r="L22" s="99">
        <f ca="1">SUMIFS('Overview employees'!M:M,'Overview employees'!$B:$B,'Overview reports'!$B$18,'Overview employees'!$A:$A,'Overview reports'!$A22)</f>
        <v>0</v>
      </c>
      <c r="M22" s="99">
        <f ca="1">SUMIFS('Overview employees'!N:N,'Overview employees'!$B:$B,'Overview reports'!$B$18,'Overview employees'!$A:$A,'Overview reports'!$A22)</f>
        <v>0</v>
      </c>
      <c r="N22" s="99">
        <f ca="1">SUMIFS('Overview employees'!O:O,'Overview employees'!$B:$B,'Overview reports'!$B$18,'Overview employees'!$A:$A,'Overview reports'!$A22)</f>
        <v>0</v>
      </c>
      <c r="O22" s="99">
        <f ca="1">SUMIFS('Overview employees'!P:P,'Overview employees'!$B:$B,'Overview reports'!$B$18,'Overview employees'!$A:$A,'Overview reports'!$A22)</f>
        <v>0</v>
      </c>
      <c r="P22" s="99">
        <f ca="1">SUMIFS('Overview employees'!Q:Q,'Overview employees'!$B:$B,'Overview reports'!$B$18,'Overview employees'!$A:$A,'Overview reports'!$A22)</f>
        <v>0</v>
      </c>
      <c r="Q22" s="99">
        <f ca="1">SUMIFS('Overview employees'!R:R,'Overview employees'!$B:$B,'Overview reports'!$B$18,'Overview employees'!$A:$A,'Overview reports'!$A22)</f>
        <v>0</v>
      </c>
      <c r="R22" s="99">
        <f ca="1">SUMIFS('Overview employees'!S:S,'Overview employees'!$B:$B,'Overview reports'!$B$18,'Overview employees'!$A:$A,'Overview reports'!$A22)</f>
        <v>0</v>
      </c>
      <c r="S22" s="99">
        <f ca="1">SUMIFS('Overview employees'!T:T,'Overview employees'!$B:$B,'Overview reports'!$B$18,'Overview employees'!$A:$A,'Overview reports'!$A22)</f>
        <v>0</v>
      </c>
    </row>
    <row r="23" spans="1:19" s="75" customFormat="1" x14ac:dyDescent="0.25">
      <c r="A23" s="101" t="s">
        <v>56</v>
      </c>
      <c r="B23" s="327"/>
      <c r="C23" s="102">
        <f ca="1">SUM(C18:C22)</f>
        <v>0</v>
      </c>
      <c r="D23" s="103">
        <f t="shared" ca="1" si="2"/>
        <v>0</v>
      </c>
      <c r="E23" s="104">
        <f t="shared" ref="E23:S23" ca="1" si="5">SUM(E18:E22)</f>
        <v>0</v>
      </c>
      <c r="F23" s="104">
        <f t="shared" ca="1" si="5"/>
        <v>0</v>
      </c>
      <c r="G23" s="104">
        <f t="shared" ca="1" si="5"/>
        <v>0</v>
      </c>
      <c r="H23" s="104">
        <f t="shared" ca="1" si="5"/>
        <v>0</v>
      </c>
      <c r="I23" s="104">
        <f t="shared" ca="1" si="5"/>
        <v>0</v>
      </c>
      <c r="J23" s="104">
        <f t="shared" ca="1" si="5"/>
        <v>0</v>
      </c>
      <c r="K23" s="104">
        <f t="shared" ca="1" si="5"/>
        <v>0</v>
      </c>
      <c r="L23" s="104">
        <f t="shared" ca="1" si="5"/>
        <v>0</v>
      </c>
      <c r="M23" s="104">
        <f t="shared" ca="1" si="5"/>
        <v>0</v>
      </c>
      <c r="N23" s="104">
        <f t="shared" ca="1" si="5"/>
        <v>0</v>
      </c>
      <c r="O23" s="104">
        <f t="shared" ca="1" si="5"/>
        <v>0</v>
      </c>
      <c r="P23" s="104">
        <f t="shared" ca="1" si="5"/>
        <v>0</v>
      </c>
      <c r="Q23" s="104">
        <f t="shared" ca="1" si="5"/>
        <v>0</v>
      </c>
      <c r="R23" s="104">
        <f t="shared" ca="1" si="5"/>
        <v>0</v>
      </c>
      <c r="S23" s="104">
        <f t="shared" ca="1" si="5"/>
        <v>0</v>
      </c>
    </row>
    <row r="24" spans="1:19" x14ac:dyDescent="0.25">
      <c r="A24" s="93" t="s">
        <v>253</v>
      </c>
      <c r="B24" s="327" t="s">
        <v>132</v>
      </c>
      <c r="C24" s="105">
        <f ca="1">SUMIFS('Overview employees'!D:D,'Overview employees'!B:B,'Overview reports'!$B$24,'Overview employees'!A:A,'Overview reports'!$A24)</f>
        <v>0</v>
      </c>
      <c r="D24" s="106">
        <f t="shared" ca="1" si="2"/>
        <v>0</v>
      </c>
      <c r="E24" s="107">
        <f ca="1">SUMIFS('Overview employees'!F:F,'Overview employees'!$B:$B,'Overview reports'!$B$24,'Overview employees'!$A:$A,'Overview reports'!$A24)</f>
        <v>0</v>
      </c>
      <c r="F24" s="107">
        <f ca="1">SUMIFS('Overview employees'!G:G,'Overview employees'!$B:$B,'Overview reports'!$B$24,'Overview employees'!$A:$A,'Overview reports'!$A24)</f>
        <v>0</v>
      </c>
      <c r="G24" s="107">
        <f ca="1">SUMIFS('Overview employees'!H:H,'Overview employees'!$B:$B,'Overview reports'!$B$24,'Overview employees'!$A:$A,'Overview reports'!$A24)</f>
        <v>0</v>
      </c>
      <c r="H24" s="107">
        <f ca="1">SUMIFS('Overview employees'!I:I,'Overview employees'!$B:$B,'Overview reports'!$B$24,'Overview employees'!$A:$A,'Overview reports'!$A24)</f>
        <v>0</v>
      </c>
      <c r="I24" s="107">
        <f ca="1">SUMIFS('Overview employees'!J:J,'Overview employees'!$B:$B,'Overview reports'!$B$24,'Overview employees'!$A:$A,'Overview reports'!$A24)</f>
        <v>0</v>
      </c>
      <c r="J24" s="107">
        <f ca="1">SUMIFS('Overview employees'!K:K,'Overview employees'!$B:$B,'Overview reports'!$B$24,'Overview employees'!$A:$A,'Overview reports'!$A24)</f>
        <v>0</v>
      </c>
      <c r="K24" s="107">
        <f ca="1">SUMIFS('Overview employees'!L:L,'Overview employees'!$B:$B,'Overview reports'!$B$24,'Overview employees'!$A:$A,'Overview reports'!$A24)</f>
        <v>0</v>
      </c>
      <c r="L24" s="107">
        <f ca="1">SUMIFS('Overview employees'!M:M,'Overview employees'!$B:$B,'Overview reports'!$B$24,'Overview employees'!$A:$A,'Overview reports'!$A24)</f>
        <v>0</v>
      </c>
      <c r="M24" s="107">
        <f ca="1">SUMIFS('Overview employees'!N:N,'Overview employees'!$B:$B,'Overview reports'!$B$24,'Overview employees'!$A:$A,'Overview reports'!$A24)</f>
        <v>0</v>
      </c>
      <c r="N24" s="107">
        <f ca="1">SUMIFS('Overview employees'!O:O,'Overview employees'!$B:$B,'Overview reports'!$B$24,'Overview employees'!$A:$A,'Overview reports'!$A24)</f>
        <v>0</v>
      </c>
      <c r="O24" s="107">
        <f ca="1">SUMIFS('Overview employees'!P:P,'Overview employees'!$B:$B,'Overview reports'!$B$24,'Overview employees'!$A:$A,'Overview reports'!$A24)</f>
        <v>0</v>
      </c>
      <c r="P24" s="107">
        <f ca="1">SUMIFS('Overview employees'!Q:Q,'Overview employees'!$B:$B,'Overview reports'!$B$24,'Overview employees'!$A:$A,'Overview reports'!$A24)</f>
        <v>0</v>
      </c>
      <c r="Q24" s="107">
        <f ca="1">SUMIFS('Overview employees'!R:R,'Overview employees'!$B:$B,'Overview reports'!$B$24,'Overview employees'!$A:$A,'Overview reports'!$A24)</f>
        <v>0</v>
      </c>
      <c r="R24" s="107">
        <f ca="1">SUMIFS('Overview employees'!S:S,'Overview employees'!$B:$B,'Overview reports'!$B$24,'Overview employees'!$A:$A,'Overview reports'!$A24)</f>
        <v>0</v>
      </c>
      <c r="S24" s="107">
        <f ca="1">SUMIFS('Overview employees'!T:T,'Overview employees'!$B:$B,'Overview reports'!$B$24,'Overview employees'!$A:$A,'Overview reports'!$A24)</f>
        <v>0</v>
      </c>
    </row>
    <row r="25" spans="1:19" x14ac:dyDescent="0.25">
      <c r="A25" s="97" t="s">
        <v>254</v>
      </c>
      <c r="B25" s="327"/>
      <c r="C25" s="98">
        <f ca="1">SUMIFS('Overview employees'!D:D,'Overview employees'!B:B,'Overview reports'!$B$24,'Overview employees'!A:A,'Overview reports'!$A25)</f>
        <v>0</v>
      </c>
      <c r="D25" s="94">
        <f t="shared" ca="1" si="2"/>
        <v>0</v>
      </c>
      <c r="E25" s="99">
        <f ca="1">SUMIFS('Overview employees'!F:F,'Overview employees'!$B:$B,'Overview reports'!$B$24,'Overview employees'!$A:$A,'Overview reports'!$A25)</f>
        <v>0</v>
      </c>
      <c r="F25" s="99">
        <f ca="1">SUMIFS('Overview employees'!G:G,'Overview employees'!$B:$B,'Overview reports'!$B$24,'Overview employees'!$A:$A,'Overview reports'!$A25)</f>
        <v>0</v>
      </c>
      <c r="G25" s="99">
        <f ca="1">SUMIFS('Overview employees'!H:H,'Overview employees'!$B:$B,'Overview reports'!$B$24,'Overview employees'!$A:$A,'Overview reports'!$A25)</f>
        <v>0</v>
      </c>
      <c r="H25" s="99">
        <f ca="1">SUMIFS('Overview employees'!I:I,'Overview employees'!$B:$B,'Overview reports'!$B$24,'Overview employees'!$A:$A,'Overview reports'!$A25)</f>
        <v>0</v>
      </c>
      <c r="I25" s="99">
        <f ca="1">SUMIFS('Overview employees'!J:J,'Overview employees'!$B:$B,'Overview reports'!$B$24,'Overview employees'!$A:$A,'Overview reports'!$A25)</f>
        <v>0</v>
      </c>
      <c r="J25" s="99">
        <f ca="1">SUMIFS('Overview employees'!K:K,'Overview employees'!$B:$B,'Overview reports'!$B$24,'Overview employees'!$A:$A,'Overview reports'!$A25)</f>
        <v>0</v>
      </c>
      <c r="K25" s="99">
        <f ca="1">SUMIFS('Overview employees'!L:L,'Overview employees'!$B:$B,'Overview reports'!$B$24,'Overview employees'!$A:$A,'Overview reports'!$A25)</f>
        <v>0</v>
      </c>
      <c r="L25" s="99">
        <f ca="1">SUMIFS('Overview employees'!M:M,'Overview employees'!$B:$B,'Overview reports'!$B$24,'Overview employees'!$A:$A,'Overview reports'!$A25)</f>
        <v>0</v>
      </c>
      <c r="M25" s="99">
        <f ca="1">SUMIFS('Overview employees'!N:N,'Overview employees'!$B:$B,'Overview reports'!$B$24,'Overview employees'!$A:$A,'Overview reports'!$A25)</f>
        <v>0</v>
      </c>
      <c r="N25" s="99">
        <f ca="1">SUMIFS('Overview employees'!O:O,'Overview employees'!$B:$B,'Overview reports'!$B$24,'Overview employees'!$A:$A,'Overview reports'!$A25)</f>
        <v>0</v>
      </c>
      <c r="O25" s="99">
        <f ca="1">SUMIFS('Overview employees'!P:P,'Overview employees'!$B:$B,'Overview reports'!$B$24,'Overview employees'!$A:$A,'Overview reports'!$A25)</f>
        <v>0</v>
      </c>
      <c r="P25" s="99">
        <f ca="1">SUMIFS('Overview employees'!Q:Q,'Overview employees'!$B:$B,'Overview reports'!$B$24,'Overview employees'!$A:$A,'Overview reports'!$A25)</f>
        <v>0</v>
      </c>
      <c r="Q25" s="99">
        <f ca="1">SUMIFS('Overview employees'!R:R,'Overview employees'!$B:$B,'Overview reports'!$B$24,'Overview employees'!$A:$A,'Overview reports'!$A25)</f>
        <v>0</v>
      </c>
      <c r="R25" s="99">
        <f ca="1">SUMIFS('Overview employees'!S:S,'Overview employees'!$B:$B,'Overview reports'!$B$24,'Overview employees'!$A:$A,'Overview reports'!$A25)</f>
        <v>0</v>
      </c>
      <c r="S25" s="99">
        <f ca="1">SUMIFS('Overview employees'!T:T,'Overview employees'!$B:$B,'Overview reports'!$B$24,'Overview employees'!$A:$A,'Overview reports'!$A25)</f>
        <v>0</v>
      </c>
    </row>
    <row r="26" spans="1:19" x14ac:dyDescent="0.25">
      <c r="A26" s="93" t="s">
        <v>255</v>
      </c>
      <c r="B26" s="327"/>
      <c r="C26" s="98">
        <f ca="1">SUMIFS('Overview employees'!D:D,'Overview employees'!B:B,'Overview reports'!$B$24,'Overview employees'!A:A,'Overview reports'!$A26)</f>
        <v>0</v>
      </c>
      <c r="D26" s="94">
        <f t="shared" ca="1" si="2"/>
        <v>0</v>
      </c>
      <c r="E26" s="99">
        <f ca="1">SUMIFS('Overview employees'!F:F,'Overview employees'!$B:$B,'Overview reports'!$B$24,'Overview employees'!$A:$A,'Overview reports'!$A26)</f>
        <v>0</v>
      </c>
      <c r="F26" s="99">
        <f ca="1">SUMIFS('Overview employees'!G:G,'Overview employees'!$B:$B,'Overview reports'!$B$24,'Overview employees'!$A:$A,'Overview reports'!$A26)</f>
        <v>0</v>
      </c>
      <c r="G26" s="99">
        <f ca="1">SUMIFS('Overview employees'!H:H,'Overview employees'!$B:$B,'Overview reports'!$B$24,'Overview employees'!$A:$A,'Overview reports'!$A26)</f>
        <v>0</v>
      </c>
      <c r="H26" s="99">
        <f ca="1">SUMIFS('Overview employees'!I:I,'Overview employees'!$B:$B,'Overview reports'!$B$24,'Overview employees'!$A:$A,'Overview reports'!$A26)</f>
        <v>0</v>
      </c>
      <c r="I26" s="99">
        <f ca="1">SUMIFS('Overview employees'!J:J,'Overview employees'!$B:$B,'Overview reports'!$B$24,'Overview employees'!$A:$A,'Overview reports'!$A26)</f>
        <v>0</v>
      </c>
      <c r="J26" s="99">
        <f ca="1">SUMIFS('Overview employees'!K:K,'Overview employees'!$B:$B,'Overview reports'!$B$24,'Overview employees'!$A:$A,'Overview reports'!$A26)</f>
        <v>0</v>
      </c>
      <c r="K26" s="99">
        <f ca="1">SUMIFS('Overview employees'!L:L,'Overview employees'!$B:$B,'Overview reports'!$B$24,'Overview employees'!$A:$A,'Overview reports'!$A26)</f>
        <v>0</v>
      </c>
      <c r="L26" s="99">
        <f ca="1">SUMIFS('Overview employees'!M:M,'Overview employees'!$B:$B,'Overview reports'!$B$24,'Overview employees'!$A:$A,'Overview reports'!$A26)</f>
        <v>0</v>
      </c>
      <c r="M26" s="99">
        <f ca="1">SUMIFS('Overview employees'!N:N,'Overview employees'!$B:$B,'Overview reports'!$B$24,'Overview employees'!$A:$A,'Overview reports'!$A26)</f>
        <v>0</v>
      </c>
      <c r="N26" s="99">
        <f ca="1">SUMIFS('Overview employees'!O:O,'Overview employees'!$B:$B,'Overview reports'!$B$24,'Overview employees'!$A:$A,'Overview reports'!$A26)</f>
        <v>0</v>
      </c>
      <c r="O26" s="99">
        <f ca="1">SUMIFS('Overview employees'!P:P,'Overview employees'!$B:$B,'Overview reports'!$B$24,'Overview employees'!$A:$A,'Overview reports'!$A26)</f>
        <v>0</v>
      </c>
      <c r="P26" s="99">
        <f ca="1">SUMIFS('Overview employees'!Q:Q,'Overview employees'!$B:$B,'Overview reports'!$B$24,'Overview employees'!$A:$A,'Overview reports'!$A26)</f>
        <v>0</v>
      </c>
      <c r="Q26" s="99">
        <f ca="1">SUMIFS('Overview employees'!R:R,'Overview employees'!$B:$B,'Overview reports'!$B$24,'Overview employees'!$A:$A,'Overview reports'!$A26)</f>
        <v>0</v>
      </c>
      <c r="R26" s="99">
        <f ca="1">SUMIFS('Overview employees'!S:S,'Overview employees'!$B:$B,'Overview reports'!$B$24,'Overview employees'!$A:$A,'Overview reports'!$A26)</f>
        <v>0</v>
      </c>
      <c r="S26" s="99">
        <f ca="1">SUMIFS('Overview employees'!T:T,'Overview employees'!$B:$B,'Overview reports'!$B$24,'Overview employees'!$A:$A,'Overview reports'!$A26)</f>
        <v>0</v>
      </c>
    </row>
    <row r="27" spans="1:19" x14ac:dyDescent="0.25">
      <c r="A27" s="93" t="s">
        <v>256</v>
      </c>
      <c r="B27" s="327"/>
      <c r="C27" s="98">
        <f ca="1">SUMIFS('Overview employees'!D:D,'Overview employees'!B:B,'Overview reports'!$B$24,'Overview employees'!A:A,'Overview reports'!$A27)</f>
        <v>0</v>
      </c>
      <c r="D27" s="94">
        <f t="shared" ca="1" si="2"/>
        <v>0</v>
      </c>
      <c r="E27" s="99">
        <f ca="1">SUMIFS('Overview employees'!F:F,'Overview employees'!$B:$B,'Overview reports'!$B$24,'Overview employees'!$A:$A,'Overview reports'!$A27)</f>
        <v>0</v>
      </c>
      <c r="F27" s="99">
        <f ca="1">SUMIFS('Overview employees'!G:G,'Overview employees'!$B:$B,'Overview reports'!$B$24,'Overview employees'!$A:$A,'Overview reports'!$A27)</f>
        <v>0</v>
      </c>
      <c r="G27" s="99">
        <f ca="1">SUMIFS('Overview employees'!H:H,'Overview employees'!$B:$B,'Overview reports'!$B$24,'Overview employees'!$A:$A,'Overview reports'!$A27)</f>
        <v>0</v>
      </c>
      <c r="H27" s="99">
        <f ca="1">SUMIFS('Overview employees'!I:I,'Overview employees'!$B:$B,'Overview reports'!$B$24,'Overview employees'!$A:$A,'Overview reports'!$A27)</f>
        <v>0</v>
      </c>
      <c r="I27" s="99">
        <f ca="1">SUMIFS('Overview employees'!J:J,'Overview employees'!$B:$B,'Overview reports'!$B$24,'Overview employees'!$A:$A,'Overview reports'!$A27)</f>
        <v>0</v>
      </c>
      <c r="J27" s="99">
        <f ca="1">SUMIFS('Overview employees'!K:K,'Overview employees'!$B:$B,'Overview reports'!$B$24,'Overview employees'!$A:$A,'Overview reports'!$A27)</f>
        <v>0</v>
      </c>
      <c r="K27" s="99">
        <f ca="1">SUMIFS('Overview employees'!L:L,'Overview employees'!$B:$B,'Overview reports'!$B$24,'Overview employees'!$A:$A,'Overview reports'!$A27)</f>
        <v>0</v>
      </c>
      <c r="L27" s="99">
        <f ca="1">SUMIFS('Overview employees'!M:M,'Overview employees'!$B:$B,'Overview reports'!$B$24,'Overview employees'!$A:$A,'Overview reports'!$A27)</f>
        <v>0</v>
      </c>
      <c r="M27" s="99">
        <f ca="1">SUMIFS('Overview employees'!N:N,'Overview employees'!$B:$B,'Overview reports'!$B$24,'Overview employees'!$A:$A,'Overview reports'!$A27)</f>
        <v>0</v>
      </c>
      <c r="N27" s="99">
        <f ca="1">SUMIFS('Overview employees'!O:O,'Overview employees'!$B:$B,'Overview reports'!$B$24,'Overview employees'!$A:$A,'Overview reports'!$A27)</f>
        <v>0</v>
      </c>
      <c r="O27" s="99">
        <f ca="1">SUMIFS('Overview employees'!P:P,'Overview employees'!$B:$B,'Overview reports'!$B$24,'Overview employees'!$A:$A,'Overview reports'!$A27)</f>
        <v>0</v>
      </c>
      <c r="P27" s="99">
        <f ca="1">SUMIFS('Overview employees'!Q:Q,'Overview employees'!$B:$B,'Overview reports'!$B$24,'Overview employees'!$A:$A,'Overview reports'!$A27)</f>
        <v>0</v>
      </c>
      <c r="Q27" s="99">
        <f ca="1">SUMIFS('Overview employees'!R:R,'Overview employees'!$B:$B,'Overview reports'!$B$24,'Overview employees'!$A:$A,'Overview reports'!$A27)</f>
        <v>0</v>
      </c>
      <c r="R27" s="99">
        <f ca="1">SUMIFS('Overview employees'!S:S,'Overview employees'!$B:$B,'Overview reports'!$B$24,'Overview employees'!$A:$A,'Overview reports'!$A27)</f>
        <v>0</v>
      </c>
      <c r="S27" s="99">
        <f ca="1">SUMIFS('Overview employees'!T:T,'Overview employees'!$B:$B,'Overview reports'!$B$24,'Overview employees'!$A:$A,'Overview reports'!$A27)</f>
        <v>0</v>
      </c>
    </row>
    <row r="28" spans="1:19" x14ac:dyDescent="0.25">
      <c r="A28" s="100" t="s">
        <v>257</v>
      </c>
      <c r="B28" s="327"/>
      <c r="C28" s="98">
        <f ca="1">SUMIFS('Overview employees'!D:D,'Overview employees'!B:B,'Overview reports'!$B$24,'Overview employees'!A:A,'Overview reports'!$A28)</f>
        <v>0</v>
      </c>
      <c r="D28" s="94">
        <f t="shared" ca="1" si="2"/>
        <v>0</v>
      </c>
      <c r="E28" s="99">
        <f ca="1">SUMIFS('Overview employees'!F:F,'Overview employees'!$B:$B,'Overview reports'!$B$24,'Overview employees'!$A:$A,'Overview reports'!$A28)</f>
        <v>0</v>
      </c>
      <c r="F28" s="99">
        <f ca="1">SUMIFS('Overview employees'!G:G,'Overview employees'!$B:$B,'Overview reports'!$B$24,'Overview employees'!$A:$A,'Overview reports'!$A28)</f>
        <v>0</v>
      </c>
      <c r="G28" s="99">
        <f ca="1">SUMIFS('Overview employees'!H:H,'Overview employees'!$B:$B,'Overview reports'!$B$24,'Overview employees'!$A:$A,'Overview reports'!$A28)</f>
        <v>0</v>
      </c>
      <c r="H28" s="99">
        <f ca="1">SUMIFS('Overview employees'!I:I,'Overview employees'!$B:$B,'Overview reports'!$B$24,'Overview employees'!$A:$A,'Overview reports'!$A28)</f>
        <v>0</v>
      </c>
      <c r="I28" s="99">
        <f ca="1">SUMIFS('Overview employees'!J:J,'Overview employees'!$B:$B,'Overview reports'!$B$24,'Overview employees'!$A:$A,'Overview reports'!$A28)</f>
        <v>0</v>
      </c>
      <c r="J28" s="99">
        <f ca="1">SUMIFS('Overview employees'!K:K,'Overview employees'!$B:$B,'Overview reports'!$B$24,'Overview employees'!$A:$A,'Overview reports'!$A28)</f>
        <v>0</v>
      </c>
      <c r="K28" s="99">
        <f ca="1">SUMIFS('Overview employees'!L:L,'Overview employees'!$B:$B,'Overview reports'!$B$24,'Overview employees'!$A:$A,'Overview reports'!$A28)</f>
        <v>0</v>
      </c>
      <c r="L28" s="99">
        <f ca="1">SUMIFS('Overview employees'!M:M,'Overview employees'!$B:$B,'Overview reports'!$B$24,'Overview employees'!$A:$A,'Overview reports'!$A28)</f>
        <v>0</v>
      </c>
      <c r="M28" s="99">
        <f ca="1">SUMIFS('Overview employees'!N:N,'Overview employees'!$B:$B,'Overview reports'!$B$24,'Overview employees'!$A:$A,'Overview reports'!$A28)</f>
        <v>0</v>
      </c>
      <c r="N28" s="99">
        <f ca="1">SUMIFS('Overview employees'!O:O,'Overview employees'!$B:$B,'Overview reports'!$B$24,'Overview employees'!$A:$A,'Overview reports'!$A28)</f>
        <v>0</v>
      </c>
      <c r="O28" s="99">
        <f ca="1">SUMIFS('Overview employees'!P:P,'Overview employees'!$B:$B,'Overview reports'!$B$24,'Overview employees'!$A:$A,'Overview reports'!$A28)</f>
        <v>0</v>
      </c>
      <c r="P28" s="99">
        <f ca="1">SUMIFS('Overview employees'!Q:Q,'Overview employees'!$B:$B,'Overview reports'!$B$24,'Overview employees'!$A:$A,'Overview reports'!$A28)</f>
        <v>0</v>
      </c>
      <c r="Q28" s="99">
        <f ca="1">SUMIFS('Overview employees'!R:R,'Overview employees'!$B:$B,'Overview reports'!$B$24,'Overview employees'!$A:$A,'Overview reports'!$A28)</f>
        <v>0</v>
      </c>
      <c r="R28" s="99">
        <f ca="1">SUMIFS('Overview employees'!S:S,'Overview employees'!$B:$B,'Overview reports'!$B$24,'Overview employees'!$A:$A,'Overview reports'!$A28)</f>
        <v>0</v>
      </c>
      <c r="S28" s="99">
        <f ca="1">SUMIFS('Overview employees'!T:T,'Overview employees'!$B:$B,'Overview reports'!$B$24,'Overview employees'!$A:$A,'Overview reports'!$A28)</f>
        <v>0</v>
      </c>
    </row>
    <row r="29" spans="1:19" s="75" customFormat="1" x14ac:dyDescent="0.25">
      <c r="A29" s="101" t="s">
        <v>56</v>
      </c>
      <c r="B29" s="327"/>
      <c r="C29" s="102">
        <f ca="1">SUM(C24:C28)</f>
        <v>0</v>
      </c>
      <c r="D29" s="103">
        <f t="shared" ca="1" si="2"/>
        <v>0</v>
      </c>
      <c r="E29" s="104">
        <f t="shared" ref="E29:S29" ca="1" si="6">SUM(E24:E28)</f>
        <v>0</v>
      </c>
      <c r="F29" s="104">
        <f t="shared" ca="1" si="6"/>
        <v>0</v>
      </c>
      <c r="G29" s="104">
        <f t="shared" ca="1" si="6"/>
        <v>0</v>
      </c>
      <c r="H29" s="104">
        <f t="shared" ca="1" si="6"/>
        <v>0</v>
      </c>
      <c r="I29" s="104">
        <f t="shared" ca="1" si="6"/>
        <v>0</v>
      </c>
      <c r="J29" s="104">
        <f t="shared" ca="1" si="6"/>
        <v>0</v>
      </c>
      <c r="K29" s="104">
        <f t="shared" ca="1" si="6"/>
        <v>0</v>
      </c>
      <c r="L29" s="104">
        <f t="shared" ca="1" si="6"/>
        <v>0</v>
      </c>
      <c r="M29" s="104">
        <f t="shared" ca="1" si="6"/>
        <v>0</v>
      </c>
      <c r="N29" s="104">
        <f t="shared" ca="1" si="6"/>
        <v>0</v>
      </c>
      <c r="O29" s="104">
        <f t="shared" ca="1" si="6"/>
        <v>0</v>
      </c>
      <c r="P29" s="104">
        <f t="shared" ca="1" si="6"/>
        <v>0</v>
      </c>
      <c r="Q29" s="104">
        <f t="shared" ca="1" si="6"/>
        <v>0</v>
      </c>
      <c r="R29" s="104">
        <f t="shared" ca="1" si="6"/>
        <v>0</v>
      </c>
      <c r="S29" s="104">
        <f t="shared" ca="1" si="6"/>
        <v>0</v>
      </c>
    </row>
    <row r="30" spans="1:19" x14ac:dyDescent="0.25">
      <c r="A30" s="93" t="s">
        <v>253</v>
      </c>
      <c r="B30" s="328" t="s">
        <v>30</v>
      </c>
      <c r="C30" s="105">
        <f ca="1">SUMIFS('Overview employees'!D:D,'Overview employees'!B:B,'Overview reports'!$B$30,'Overview employees'!A:A,'Overview reports'!$A30)</f>
        <v>0</v>
      </c>
      <c r="D30" s="106">
        <f t="shared" ca="1" si="2"/>
        <v>0</v>
      </c>
      <c r="E30" s="107">
        <f ca="1">SUMIFS('Overview employees'!F:F,'Overview employees'!$B:$B,'Overview reports'!$B$30,'Overview employees'!$A:$A,'Overview reports'!$A30)</f>
        <v>0</v>
      </c>
      <c r="F30" s="107">
        <f ca="1">SUMIFS('Overview employees'!G:G,'Overview employees'!$B:$B,'Overview reports'!$B$30,'Overview employees'!$A:$A,'Overview reports'!$A30)</f>
        <v>0</v>
      </c>
      <c r="G30" s="107">
        <f ca="1">SUMIFS('Overview employees'!H:H,'Overview employees'!$B:$B,'Overview reports'!$B$30,'Overview employees'!$A:$A,'Overview reports'!$A30)</f>
        <v>0</v>
      </c>
      <c r="H30" s="107">
        <f ca="1">SUMIFS('Overview employees'!I:I,'Overview employees'!$B:$B,'Overview reports'!$B$30,'Overview employees'!$A:$A,'Overview reports'!$A30)</f>
        <v>0</v>
      </c>
      <c r="I30" s="107">
        <f ca="1">SUMIFS('Overview employees'!J:J,'Overview employees'!$B:$B,'Overview reports'!$B$30,'Overview employees'!$A:$A,'Overview reports'!$A30)</f>
        <v>0</v>
      </c>
      <c r="J30" s="107">
        <f ca="1">SUMIFS('Overview employees'!K:K,'Overview employees'!$B:$B,'Overview reports'!$B$30,'Overview employees'!$A:$A,'Overview reports'!$A30)</f>
        <v>0</v>
      </c>
      <c r="K30" s="107">
        <f ca="1">SUMIFS('Overview employees'!L:L,'Overview employees'!$B:$B,'Overview reports'!$B$30,'Overview employees'!$A:$A,'Overview reports'!$A30)</f>
        <v>0</v>
      </c>
      <c r="L30" s="107">
        <f ca="1">SUMIFS('Overview employees'!M:M,'Overview employees'!$B:$B,'Overview reports'!$B$30,'Overview employees'!$A:$A,'Overview reports'!$A30)</f>
        <v>0</v>
      </c>
      <c r="M30" s="107">
        <f ca="1">SUMIFS('Overview employees'!N:N,'Overview employees'!$B:$B,'Overview reports'!$B$30,'Overview employees'!$A:$A,'Overview reports'!$A30)</f>
        <v>0</v>
      </c>
      <c r="N30" s="107">
        <f ca="1">SUMIFS('Overview employees'!O:O,'Overview employees'!$B:$B,'Overview reports'!$B$30,'Overview employees'!$A:$A,'Overview reports'!$A30)</f>
        <v>0</v>
      </c>
      <c r="O30" s="107">
        <f ca="1">SUMIFS('Overview employees'!P:P,'Overview employees'!$B:$B,'Overview reports'!$B$30,'Overview employees'!$A:$A,'Overview reports'!$A30)</f>
        <v>0</v>
      </c>
      <c r="P30" s="107">
        <f ca="1">SUMIFS('Overview employees'!Q:Q,'Overview employees'!$B:$B,'Overview reports'!$B$30,'Overview employees'!$A:$A,'Overview reports'!$A30)</f>
        <v>0</v>
      </c>
      <c r="Q30" s="107">
        <f ca="1">SUMIFS('Overview employees'!R:R,'Overview employees'!$B:$B,'Overview reports'!$B$30,'Overview employees'!$A:$A,'Overview reports'!$A30)</f>
        <v>0</v>
      </c>
      <c r="R30" s="107">
        <f ca="1">SUMIFS('Overview employees'!S:S,'Overview employees'!$B:$B,'Overview reports'!$B$30,'Overview employees'!$A:$A,'Overview reports'!$A30)</f>
        <v>0</v>
      </c>
      <c r="S30" s="107">
        <f ca="1">SUMIFS('Overview employees'!T:T,'Overview employees'!$B:$B,'Overview reports'!$B$30,'Overview employees'!$A:$A,'Overview reports'!$A30)</f>
        <v>0</v>
      </c>
    </row>
    <row r="31" spans="1:19" x14ac:dyDescent="0.25">
      <c r="A31" s="97" t="s">
        <v>254</v>
      </c>
      <c r="B31" s="328"/>
      <c r="C31" s="98">
        <f ca="1">SUMIFS('Overview employees'!D:D,'Overview employees'!B:B,'Overview reports'!$B$30,'Overview employees'!A:A,'Overview reports'!$A31)</f>
        <v>0</v>
      </c>
      <c r="D31" s="94">
        <f t="shared" ca="1" si="2"/>
        <v>0</v>
      </c>
      <c r="E31" s="99">
        <f ca="1">SUMIFS('Overview employees'!F:F,'Overview employees'!$B:$B,'Overview reports'!$B$30,'Overview employees'!$A:$A,'Overview reports'!$A31)</f>
        <v>0</v>
      </c>
      <c r="F31" s="99">
        <f ca="1">SUMIFS('Overview employees'!G:G,'Overview employees'!$B:$B,'Overview reports'!$B$30,'Overview employees'!$A:$A,'Overview reports'!$A31)</f>
        <v>0</v>
      </c>
      <c r="G31" s="99">
        <f ca="1">SUMIFS('Overview employees'!H:H,'Overview employees'!$B:$B,'Overview reports'!$B$30,'Overview employees'!$A:$A,'Overview reports'!$A31)</f>
        <v>0</v>
      </c>
      <c r="H31" s="99">
        <f ca="1">SUMIFS('Overview employees'!I:I,'Overview employees'!$B:$B,'Overview reports'!$B$30,'Overview employees'!$A:$A,'Overview reports'!$A31)</f>
        <v>0</v>
      </c>
      <c r="I31" s="99">
        <f ca="1">SUMIFS('Overview employees'!J:J,'Overview employees'!$B:$B,'Overview reports'!$B$30,'Overview employees'!$A:$A,'Overview reports'!$A31)</f>
        <v>0</v>
      </c>
      <c r="J31" s="99">
        <f ca="1">SUMIFS('Overview employees'!K:K,'Overview employees'!$B:$B,'Overview reports'!$B$30,'Overview employees'!$A:$A,'Overview reports'!$A31)</f>
        <v>0</v>
      </c>
      <c r="K31" s="99">
        <f ca="1">SUMIFS('Overview employees'!L:L,'Overview employees'!$B:$B,'Overview reports'!$B$30,'Overview employees'!$A:$A,'Overview reports'!$A31)</f>
        <v>0</v>
      </c>
      <c r="L31" s="99">
        <f ca="1">SUMIFS('Overview employees'!M:M,'Overview employees'!$B:$B,'Overview reports'!$B$30,'Overview employees'!$A:$A,'Overview reports'!$A31)</f>
        <v>0</v>
      </c>
      <c r="M31" s="99">
        <f ca="1">SUMIFS('Overview employees'!N:N,'Overview employees'!$B:$B,'Overview reports'!$B$30,'Overview employees'!$A:$A,'Overview reports'!$A31)</f>
        <v>0</v>
      </c>
      <c r="N31" s="99">
        <f ca="1">SUMIFS('Overview employees'!O:O,'Overview employees'!$B:$B,'Overview reports'!$B$30,'Overview employees'!$A:$A,'Overview reports'!$A31)</f>
        <v>0</v>
      </c>
      <c r="O31" s="99">
        <f ca="1">SUMIFS('Overview employees'!P:P,'Overview employees'!$B:$B,'Overview reports'!$B$30,'Overview employees'!$A:$A,'Overview reports'!$A31)</f>
        <v>0</v>
      </c>
      <c r="P31" s="99">
        <f ca="1">SUMIFS('Overview employees'!Q:Q,'Overview employees'!$B:$B,'Overview reports'!$B$30,'Overview employees'!$A:$A,'Overview reports'!$A31)</f>
        <v>0</v>
      </c>
      <c r="Q31" s="99">
        <f ca="1">SUMIFS('Overview employees'!R:R,'Overview employees'!$B:$B,'Overview reports'!$B$30,'Overview employees'!$A:$A,'Overview reports'!$A31)</f>
        <v>0</v>
      </c>
      <c r="R31" s="99">
        <f ca="1">SUMIFS('Overview employees'!S:S,'Overview employees'!$B:$B,'Overview reports'!$B$30,'Overview employees'!$A:$A,'Overview reports'!$A31)</f>
        <v>0</v>
      </c>
      <c r="S31" s="99">
        <f ca="1">SUMIFS('Overview employees'!T:T,'Overview employees'!$B:$B,'Overview reports'!$B$30,'Overview employees'!$A:$A,'Overview reports'!$A31)</f>
        <v>0</v>
      </c>
    </row>
    <row r="32" spans="1:19" x14ac:dyDescent="0.25">
      <c r="A32" s="93" t="s">
        <v>255</v>
      </c>
      <c r="B32" s="328"/>
      <c r="C32" s="98">
        <f ca="1">SUMIFS('Overview employees'!D:D,'Overview employees'!B:B,'Overview reports'!$B$30,'Overview employees'!A:A,'Overview reports'!$A32)</f>
        <v>0</v>
      </c>
      <c r="D32" s="94">
        <f t="shared" ca="1" si="2"/>
        <v>0</v>
      </c>
      <c r="E32" s="99">
        <f ca="1">SUMIFS('Overview employees'!F:F,'Overview employees'!$B:$B,'Overview reports'!$B$30,'Overview employees'!$A:$A,'Overview reports'!$A32)</f>
        <v>0</v>
      </c>
      <c r="F32" s="99">
        <f ca="1">SUMIFS('Overview employees'!G:G,'Overview employees'!$B:$B,'Overview reports'!$B$30,'Overview employees'!$A:$A,'Overview reports'!$A32)</f>
        <v>0</v>
      </c>
      <c r="G32" s="99">
        <f ca="1">SUMIFS('Overview employees'!H:H,'Overview employees'!$B:$B,'Overview reports'!$B$30,'Overview employees'!$A:$A,'Overview reports'!$A32)</f>
        <v>0</v>
      </c>
      <c r="H32" s="99">
        <f ca="1">SUMIFS('Overview employees'!I:I,'Overview employees'!$B:$B,'Overview reports'!$B$30,'Overview employees'!$A:$A,'Overview reports'!$A32)</f>
        <v>0</v>
      </c>
      <c r="I32" s="99">
        <f ca="1">SUMIFS('Overview employees'!J:J,'Overview employees'!$B:$B,'Overview reports'!$B$30,'Overview employees'!$A:$A,'Overview reports'!$A32)</f>
        <v>0</v>
      </c>
      <c r="J32" s="99">
        <f ca="1">SUMIFS('Overview employees'!K:K,'Overview employees'!$B:$B,'Overview reports'!$B$30,'Overview employees'!$A:$A,'Overview reports'!$A32)</f>
        <v>0</v>
      </c>
      <c r="K32" s="99">
        <f ca="1">SUMIFS('Overview employees'!L:L,'Overview employees'!$B:$B,'Overview reports'!$B$30,'Overview employees'!$A:$A,'Overview reports'!$A32)</f>
        <v>0</v>
      </c>
      <c r="L32" s="99">
        <f ca="1">SUMIFS('Overview employees'!M:M,'Overview employees'!$B:$B,'Overview reports'!$B$30,'Overview employees'!$A:$A,'Overview reports'!$A32)</f>
        <v>0</v>
      </c>
      <c r="M32" s="99">
        <f ca="1">SUMIFS('Overview employees'!N:N,'Overview employees'!$B:$B,'Overview reports'!$B$30,'Overview employees'!$A:$A,'Overview reports'!$A32)</f>
        <v>0</v>
      </c>
      <c r="N32" s="99">
        <f ca="1">SUMIFS('Overview employees'!O:O,'Overview employees'!$B:$B,'Overview reports'!$B$30,'Overview employees'!$A:$A,'Overview reports'!$A32)</f>
        <v>0</v>
      </c>
      <c r="O32" s="99">
        <f ca="1">SUMIFS('Overview employees'!P:P,'Overview employees'!$B:$B,'Overview reports'!$B$30,'Overview employees'!$A:$A,'Overview reports'!$A32)</f>
        <v>0</v>
      </c>
      <c r="P32" s="99">
        <f ca="1">SUMIFS('Overview employees'!Q:Q,'Overview employees'!$B:$B,'Overview reports'!$B$30,'Overview employees'!$A:$A,'Overview reports'!$A32)</f>
        <v>0</v>
      </c>
      <c r="Q32" s="99">
        <f ca="1">SUMIFS('Overview employees'!R:R,'Overview employees'!$B:$B,'Overview reports'!$B$30,'Overview employees'!$A:$A,'Overview reports'!$A32)</f>
        <v>0</v>
      </c>
      <c r="R32" s="99">
        <f ca="1">SUMIFS('Overview employees'!S:S,'Overview employees'!$B:$B,'Overview reports'!$B$30,'Overview employees'!$A:$A,'Overview reports'!$A32)</f>
        <v>0</v>
      </c>
      <c r="S32" s="99">
        <f ca="1">SUMIFS('Overview employees'!T:T,'Overview employees'!$B:$B,'Overview reports'!$B$30,'Overview employees'!$A:$A,'Overview reports'!$A32)</f>
        <v>0</v>
      </c>
    </row>
    <row r="33" spans="1:19" x14ac:dyDescent="0.25">
      <c r="A33" s="93" t="s">
        <v>256</v>
      </c>
      <c r="B33" s="328"/>
      <c r="C33" s="98">
        <f ca="1">SUMIFS('Overview employees'!D:D,'Overview employees'!B:B,'Overview reports'!$B$30,'Overview employees'!A:A,'Overview reports'!$A33)</f>
        <v>0</v>
      </c>
      <c r="D33" s="94">
        <f t="shared" ca="1" si="2"/>
        <v>0</v>
      </c>
      <c r="E33" s="99">
        <f ca="1">SUMIFS('Overview employees'!F:F,'Overview employees'!$B:$B,'Overview reports'!$B$30,'Overview employees'!$A:$A,'Overview reports'!$A33)</f>
        <v>0</v>
      </c>
      <c r="F33" s="99">
        <f ca="1">SUMIFS('Overview employees'!G:G,'Overview employees'!$B:$B,'Overview reports'!$B$30,'Overview employees'!$A:$A,'Overview reports'!$A33)</f>
        <v>0</v>
      </c>
      <c r="G33" s="99">
        <f ca="1">SUMIFS('Overview employees'!H:H,'Overview employees'!$B:$B,'Overview reports'!$B$30,'Overview employees'!$A:$A,'Overview reports'!$A33)</f>
        <v>0</v>
      </c>
      <c r="H33" s="99">
        <f ca="1">SUMIFS('Overview employees'!I:I,'Overview employees'!$B:$B,'Overview reports'!$B$30,'Overview employees'!$A:$A,'Overview reports'!$A33)</f>
        <v>0</v>
      </c>
      <c r="I33" s="99">
        <f ca="1">SUMIFS('Overview employees'!J:J,'Overview employees'!$B:$B,'Overview reports'!$B$30,'Overview employees'!$A:$A,'Overview reports'!$A33)</f>
        <v>0</v>
      </c>
      <c r="J33" s="99">
        <f ca="1">SUMIFS('Overview employees'!K:K,'Overview employees'!$B:$B,'Overview reports'!$B$30,'Overview employees'!$A:$A,'Overview reports'!$A33)</f>
        <v>0</v>
      </c>
      <c r="K33" s="99">
        <f ca="1">SUMIFS('Overview employees'!L:L,'Overview employees'!$B:$B,'Overview reports'!$B$30,'Overview employees'!$A:$A,'Overview reports'!$A33)</f>
        <v>0</v>
      </c>
      <c r="L33" s="99">
        <f ca="1">SUMIFS('Overview employees'!M:M,'Overview employees'!$B:$B,'Overview reports'!$B$30,'Overview employees'!$A:$A,'Overview reports'!$A33)</f>
        <v>0</v>
      </c>
      <c r="M33" s="99">
        <f ca="1">SUMIFS('Overview employees'!N:N,'Overview employees'!$B:$B,'Overview reports'!$B$30,'Overview employees'!$A:$A,'Overview reports'!$A33)</f>
        <v>0</v>
      </c>
      <c r="N33" s="99">
        <f ca="1">SUMIFS('Overview employees'!O:O,'Overview employees'!$B:$B,'Overview reports'!$B$30,'Overview employees'!$A:$A,'Overview reports'!$A33)</f>
        <v>0</v>
      </c>
      <c r="O33" s="99">
        <f ca="1">SUMIFS('Overview employees'!P:P,'Overview employees'!$B:$B,'Overview reports'!$B$30,'Overview employees'!$A:$A,'Overview reports'!$A33)</f>
        <v>0</v>
      </c>
      <c r="P33" s="99">
        <f ca="1">SUMIFS('Overview employees'!Q:Q,'Overview employees'!$B:$B,'Overview reports'!$B$30,'Overview employees'!$A:$A,'Overview reports'!$A33)</f>
        <v>0</v>
      </c>
      <c r="Q33" s="99">
        <f ca="1">SUMIFS('Overview employees'!R:R,'Overview employees'!$B:$B,'Overview reports'!$B$30,'Overview employees'!$A:$A,'Overview reports'!$A33)</f>
        <v>0</v>
      </c>
      <c r="R33" s="99">
        <f ca="1">SUMIFS('Overview employees'!S:S,'Overview employees'!$B:$B,'Overview reports'!$B$30,'Overview employees'!$A:$A,'Overview reports'!$A33)</f>
        <v>0</v>
      </c>
      <c r="S33" s="99">
        <f ca="1">SUMIFS('Overview employees'!T:T,'Overview employees'!$B:$B,'Overview reports'!$B$30,'Overview employees'!$A:$A,'Overview reports'!$A33)</f>
        <v>0</v>
      </c>
    </row>
    <row r="34" spans="1:19" x14ac:dyDescent="0.25">
      <c r="A34" s="100" t="s">
        <v>257</v>
      </c>
      <c r="B34" s="328"/>
      <c r="C34" s="98">
        <f ca="1">SUMIFS('Overview employees'!D:D,'Overview employees'!B:B,'Overview reports'!$B$30,'Overview employees'!A:A,'Overview reports'!$A34)</f>
        <v>0</v>
      </c>
      <c r="D34" s="94">
        <f t="shared" ca="1" si="2"/>
        <v>0</v>
      </c>
      <c r="E34" s="99">
        <f ca="1">SUMIFS('Overview employees'!F:F,'Overview employees'!$B:$B,'Overview reports'!$B$30,'Overview employees'!$A:$A,'Overview reports'!$A34)</f>
        <v>0</v>
      </c>
      <c r="F34" s="99">
        <f ca="1">SUMIFS('Overview employees'!G:G,'Overview employees'!$B:$B,'Overview reports'!$B$30,'Overview employees'!$A:$A,'Overview reports'!$A34)</f>
        <v>0</v>
      </c>
      <c r="G34" s="99">
        <f ca="1">SUMIFS('Overview employees'!H:H,'Overview employees'!$B:$B,'Overview reports'!$B$30,'Overview employees'!$A:$A,'Overview reports'!$A34)</f>
        <v>0</v>
      </c>
      <c r="H34" s="99">
        <f ca="1">SUMIFS('Overview employees'!I:I,'Overview employees'!$B:$B,'Overview reports'!$B$30,'Overview employees'!$A:$A,'Overview reports'!$A34)</f>
        <v>0</v>
      </c>
      <c r="I34" s="99">
        <f ca="1">SUMIFS('Overview employees'!J:J,'Overview employees'!$B:$B,'Overview reports'!$B$30,'Overview employees'!$A:$A,'Overview reports'!$A34)</f>
        <v>0</v>
      </c>
      <c r="J34" s="99">
        <f ca="1">SUMIFS('Overview employees'!K:K,'Overview employees'!$B:$B,'Overview reports'!$B$30,'Overview employees'!$A:$A,'Overview reports'!$A34)</f>
        <v>0</v>
      </c>
      <c r="K34" s="99">
        <f ca="1">SUMIFS('Overview employees'!L:L,'Overview employees'!$B:$B,'Overview reports'!$B$30,'Overview employees'!$A:$A,'Overview reports'!$A34)</f>
        <v>0</v>
      </c>
      <c r="L34" s="99">
        <f ca="1">SUMIFS('Overview employees'!M:M,'Overview employees'!$B:$B,'Overview reports'!$B$30,'Overview employees'!$A:$A,'Overview reports'!$A34)</f>
        <v>0</v>
      </c>
      <c r="M34" s="99">
        <f ca="1">SUMIFS('Overview employees'!N:N,'Overview employees'!$B:$B,'Overview reports'!$B$30,'Overview employees'!$A:$A,'Overview reports'!$A34)</f>
        <v>0</v>
      </c>
      <c r="N34" s="99">
        <f ca="1">SUMIFS('Overview employees'!O:O,'Overview employees'!$B:$B,'Overview reports'!$B$30,'Overview employees'!$A:$A,'Overview reports'!$A34)</f>
        <v>0</v>
      </c>
      <c r="O34" s="99">
        <f ca="1">SUMIFS('Overview employees'!P:P,'Overview employees'!$B:$B,'Overview reports'!$B$30,'Overview employees'!$A:$A,'Overview reports'!$A34)</f>
        <v>0</v>
      </c>
      <c r="P34" s="99">
        <f ca="1">SUMIFS('Overview employees'!Q:Q,'Overview employees'!$B:$B,'Overview reports'!$B$30,'Overview employees'!$A:$A,'Overview reports'!$A34)</f>
        <v>0</v>
      </c>
      <c r="Q34" s="99">
        <f ca="1">SUMIFS('Overview employees'!R:R,'Overview employees'!$B:$B,'Overview reports'!$B$30,'Overview employees'!$A:$A,'Overview reports'!$A34)</f>
        <v>0</v>
      </c>
      <c r="R34" s="99">
        <f ca="1">SUMIFS('Overview employees'!S:S,'Overview employees'!$B:$B,'Overview reports'!$B$30,'Overview employees'!$A:$A,'Overview reports'!$A34)</f>
        <v>0</v>
      </c>
      <c r="S34" s="99">
        <f ca="1">SUMIFS('Overview employees'!T:T,'Overview employees'!$B:$B,'Overview reports'!$B$30,'Overview employees'!$A:$A,'Overview reports'!$A34)</f>
        <v>0</v>
      </c>
    </row>
    <row r="35" spans="1:19" s="75" customFormat="1" x14ac:dyDescent="0.25">
      <c r="A35" s="101" t="s">
        <v>56</v>
      </c>
      <c r="B35" s="328"/>
      <c r="C35" s="102">
        <f ca="1">SUM(C30:C34)</f>
        <v>0</v>
      </c>
      <c r="D35" s="103">
        <f t="shared" ca="1" si="2"/>
        <v>0</v>
      </c>
      <c r="E35" s="104">
        <f t="shared" ref="E35:S35" ca="1" si="7">SUM(E30:E34)</f>
        <v>0</v>
      </c>
      <c r="F35" s="104">
        <f t="shared" ca="1" si="7"/>
        <v>0</v>
      </c>
      <c r="G35" s="104">
        <f t="shared" ca="1" si="7"/>
        <v>0</v>
      </c>
      <c r="H35" s="104">
        <f t="shared" ca="1" si="7"/>
        <v>0</v>
      </c>
      <c r="I35" s="104">
        <f t="shared" ca="1" si="7"/>
        <v>0</v>
      </c>
      <c r="J35" s="104">
        <f t="shared" ca="1" si="7"/>
        <v>0</v>
      </c>
      <c r="K35" s="104">
        <f t="shared" ca="1" si="7"/>
        <v>0</v>
      </c>
      <c r="L35" s="104">
        <f t="shared" ca="1" si="7"/>
        <v>0</v>
      </c>
      <c r="M35" s="104">
        <f t="shared" ca="1" si="7"/>
        <v>0</v>
      </c>
      <c r="N35" s="104">
        <f t="shared" ca="1" si="7"/>
        <v>0</v>
      </c>
      <c r="O35" s="104">
        <f t="shared" ca="1" si="7"/>
        <v>0</v>
      </c>
      <c r="P35" s="104">
        <f t="shared" ca="1" si="7"/>
        <v>0</v>
      </c>
      <c r="Q35" s="104">
        <f t="shared" ca="1" si="7"/>
        <v>0</v>
      </c>
      <c r="R35" s="104">
        <f t="shared" ca="1" si="7"/>
        <v>0</v>
      </c>
      <c r="S35" s="104">
        <f t="shared" ca="1" si="7"/>
        <v>0</v>
      </c>
    </row>
    <row r="36" spans="1:19" x14ac:dyDescent="0.25">
      <c r="A36" s="93" t="s">
        <v>253</v>
      </c>
      <c r="B36" s="328" t="s">
        <v>168</v>
      </c>
      <c r="C36" s="105">
        <f ca="1">SUMIFS('Overview employees'!D:D,'Overview employees'!B:B,'Overview reports'!$B$36,'Overview employees'!A:A,'Overview reports'!$A36)</f>
        <v>0</v>
      </c>
      <c r="D36" s="106">
        <f t="shared" ca="1" si="2"/>
        <v>0</v>
      </c>
      <c r="E36" s="107">
        <f ca="1">SUMIFS('Overview employees'!F:F,'Overview employees'!$B:$B,'Overview reports'!$B$36,'Overview employees'!$A:$A,'Overview reports'!$A36)</f>
        <v>0</v>
      </c>
      <c r="F36" s="107">
        <f ca="1">SUMIFS('Overview employees'!G:G,'Overview employees'!$B:$B,'Overview reports'!$B$36,'Overview employees'!$A:$A,'Overview reports'!$A36)</f>
        <v>0</v>
      </c>
      <c r="G36" s="107">
        <f ca="1">SUMIFS('Overview employees'!H:H,'Overview employees'!$B:$B,'Overview reports'!$B$36,'Overview employees'!$A:$A,'Overview reports'!$A36)</f>
        <v>0</v>
      </c>
      <c r="H36" s="107">
        <f ca="1">SUMIFS('Overview employees'!I:I,'Overview employees'!$B:$B,'Overview reports'!$B$36,'Overview employees'!$A:$A,'Overview reports'!$A36)</f>
        <v>0</v>
      </c>
      <c r="I36" s="107">
        <f ca="1">SUMIFS('Overview employees'!J:J,'Overview employees'!$B:$B,'Overview reports'!$B$36,'Overview employees'!$A:$A,'Overview reports'!$A36)</f>
        <v>0</v>
      </c>
      <c r="J36" s="107">
        <f ca="1">SUMIFS('Overview employees'!K:K,'Overview employees'!$B:$B,'Overview reports'!$B$36,'Overview employees'!$A:$A,'Overview reports'!$A36)</f>
        <v>0</v>
      </c>
      <c r="K36" s="107">
        <f ca="1">SUMIFS('Overview employees'!L:L,'Overview employees'!$B:$B,'Overview reports'!$B$36,'Overview employees'!$A:$A,'Overview reports'!$A36)</f>
        <v>0</v>
      </c>
      <c r="L36" s="107">
        <f ca="1">SUMIFS('Overview employees'!M:M,'Overview employees'!$B:$B,'Overview reports'!$B$36,'Overview employees'!$A:$A,'Overview reports'!$A36)</f>
        <v>0</v>
      </c>
      <c r="M36" s="107">
        <f ca="1">SUMIFS('Overview employees'!N:N,'Overview employees'!$B:$B,'Overview reports'!$B$36,'Overview employees'!$A:$A,'Overview reports'!$A36)</f>
        <v>0</v>
      </c>
      <c r="N36" s="107">
        <f ca="1">SUMIFS('Overview employees'!O:O,'Overview employees'!$B:$B,'Overview reports'!$B$36,'Overview employees'!$A:$A,'Overview reports'!$A36)</f>
        <v>0</v>
      </c>
      <c r="O36" s="107">
        <f ca="1">SUMIFS('Overview employees'!P:P,'Overview employees'!$B:$B,'Overview reports'!$B$36,'Overview employees'!$A:$A,'Overview reports'!$A36)</f>
        <v>0</v>
      </c>
      <c r="P36" s="107">
        <f ca="1">SUMIFS('Overview employees'!Q:Q,'Overview employees'!$B:$B,'Overview reports'!$B$36,'Overview employees'!$A:$A,'Overview reports'!$A36)</f>
        <v>0</v>
      </c>
      <c r="Q36" s="107">
        <f ca="1">SUMIFS('Overview employees'!R:R,'Overview employees'!$B:$B,'Overview reports'!$B$36,'Overview employees'!$A:$A,'Overview reports'!$A36)</f>
        <v>0</v>
      </c>
      <c r="R36" s="107">
        <f ca="1">SUMIFS('Overview employees'!S:S,'Overview employees'!$B:$B,'Overview reports'!$B$36,'Overview employees'!$A:$A,'Overview reports'!$A36)</f>
        <v>0</v>
      </c>
      <c r="S36" s="107">
        <f ca="1">SUMIFS('Overview employees'!T:T,'Overview employees'!$B:$B,'Overview reports'!$B$36,'Overview employees'!$A:$A,'Overview reports'!$A36)</f>
        <v>0</v>
      </c>
    </row>
    <row r="37" spans="1:19" x14ac:dyDescent="0.25">
      <c r="A37" s="97" t="s">
        <v>254</v>
      </c>
      <c r="B37" s="328"/>
      <c r="C37" s="98">
        <f ca="1">SUMIFS('Overview employees'!D:D,'Overview employees'!B:B,'Overview reports'!$B$36,'Overview employees'!A:A,'Overview reports'!$A37)</f>
        <v>0</v>
      </c>
      <c r="D37" s="94">
        <f t="shared" ca="1" si="2"/>
        <v>0</v>
      </c>
      <c r="E37" s="99">
        <f ca="1">SUMIFS('Overview employees'!F:F,'Overview employees'!$B:$B,'Overview reports'!$B$36,'Overview employees'!$A:$A,'Overview reports'!$A37)</f>
        <v>0</v>
      </c>
      <c r="F37" s="99">
        <f ca="1">SUMIFS('Overview employees'!G:G,'Overview employees'!$B:$B,'Overview reports'!$B$36,'Overview employees'!$A:$A,'Overview reports'!$A37)</f>
        <v>0</v>
      </c>
      <c r="G37" s="99">
        <f ca="1">SUMIFS('Overview employees'!H:H,'Overview employees'!$B:$B,'Overview reports'!$B$36,'Overview employees'!$A:$A,'Overview reports'!$A37)</f>
        <v>0</v>
      </c>
      <c r="H37" s="99">
        <f ca="1">SUMIFS('Overview employees'!I:I,'Overview employees'!$B:$B,'Overview reports'!$B$36,'Overview employees'!$A:$A,'Overview reports'!$A37)</f>
        <v>0</v>
      </c>
      <c r="I37" s="99">
        <f ca="1">SUMIFS('Overview employees'!J:J,'Overview employees'!$B:$B,'Overview reports'!$B$36,'Overview employees'!$A:$A,'Overview reports'!$A37)</f>
        <v>0</v>
      </c>
      <c r="J37" s="99">
        <f ca="1">SUMIFS('Overview employees'!K:K,'Overview employees'!$B:$B,'Overview reports'!$B$36,'Overview employees'!$A:$A,'Overview reports'!$A37)</f>
        <v>0</v>
      </c>
      <c r="K37" s="99">
        <f ca="1">SUMIFS('Overview employees'!L:L,'Overview employees'!$B:$B,'Overview reports'!$B$36,'Overview employees'!$A:$A,'Overview reports'!$A37)</f>
        <v>0</v>
      </c>
      <c r="L37" s="99">
        <f ca="1">SUMIFS('Overview employees'!M:M,'Overview employees'!$B:$B,'Overview reports'!$B$36,'Overview employees'!$A:$A,'Overview reports'!$A37)</f>
        <v>0</v>
      </c>
      <c r="M37" s="99">
        <f ca="1">SUMIFS('Overview employees'!N:N,'Overview employees'!$B:$B,'Overview reports'!$B$36,'Overview employees'!$A:$A,'Overview reports'!$A37)</f>
        <v>0</v>
      </c>
      <c r="N37" s="99">
        <f ca="1">SUMIFS('Overview employees'!O:O,'Overview employees'!$B:$B,'Overview reports'!$B$36,'Overview employees'!$A:$A,'Overview reports'!$A37)</f>
        <v>0</v>
      </c>
      <c r="O37" s="99">
        <f ca="1">SUMIFS('Overview employees'!P:P,'Overview employees'!$B:$B,'Overview reports'!$B$36,'Overview employees'!$A:$A,'Overview reports'!$A37)</f>
        <v>0</v>
      </c>
      <c r="P37" s="99">
        <f ca="1">SUMIFS('Overview employees'!Q:Q,'Overview employees'!$B:$B,'Overview reports'!$B$36,'Overview employees'!$A:$A,'Overview reports'!$A37)</f>
        <v>0</v>
      </c>
      <c r="Q37" s="99">
        <f ca="1">SUMIFS('Overview employees'!R:R,'Overview employees'!$B:$B,'Overview reports'!$B$36,'Overview employees'!$A:$A,'Overview reports'!$A37)</f>
        <v>0</v>
      </c>
      <c r="R37" s="99">
        <f ca="1">SUMIFS('Overview employees'!S:S,'Overview employees'!$B:$B,'Overview reports'!$B$36,'Overview employees'!$A:$A,'Overview reports'!$A37)</f>
        <v>0</v>
      </c>
      <c r="S37" s="99">
        <f ca="1">SUMIFS('Overview employees'!T:T,'Overview employees'!$B:$B,'Overview reports'!$B$36,'Overview employees'!$A:$A,'Overview reports'!$A37)</f>
        <v>0</v>
      </c>
    </row>
    <row r="38" spans="1:19" x14ac:dyDescent="0.25">
      <c r="A38" s="93" t="s">
        <v>255</v>
      </c>
      <c r="B38" s="328"/>
      <c r="C38" s="98">
        <f ca="1">SUMIFS('Overview employees'!D:D,'Overview employees'!B:B,'Overview reports'!$B$36,'Overview employees'!A:A,'Overview reports'!$A38)</f>
        <v>0</v>
      </c>
      <c r="D38" s="94">
        <f t="shared" ref="D38:D59" ca="1" si="8">SUM(E38:S38)</f>
        <v>0</v>
      </c>
      <c r="E38" s="99">
        <f ca="1">SUMIFS('Overview employees'!F:F,'Overview employees'!$B:$B,'Overview reports'!$B$36,'Overview employees'!$A:$A,'Overview reports'!$A38)</f>
        <v>0</v>
      </c>
      <c r="F38" s="99">
        <f ca="1">SUMIFS('Overview employees'!G:G,'Overview employees'!$B:$B,'Overview reports'!$B$36,'Overview employees'!$A:$A,'Overview reports'!$A38)</f>
        <v>0</v>
      </c>
      <c r="G38" s="99">
        <f ca="1">SUMIFS('Overview employees'!H:H,'Overview employees'!$B:$B,'Overview reports'!$B$36,'Overview employees'!$A:$A,'Overview reports'!$A38)</f>
        <v>0</v>
      </c>
      <c r="H38" s="99">
        <f ca="1">SUMIFS('Overview employees'!I:I,'Overview employees'!$B:$B,'Overview reports'!$B$36,'Overview employees'!$A:$A,'Overview reports'!$A38)</f>
        <v>0</v>
      </c>
      <c r="I38" s="99">
        <f ca="1">SUMIFS('Overview employees'!J:J,'Overview employees'!$B:$B,'Overview reports'!$B$36,'Overview employees'!$A:$A,'Overview reports'!$A38)</f>
        <v>0</v>
      </c>
      <c r="J38" s="99">
        <f ca="1">SUMIFS('Overview employees'!K:K,'Overview employees'!$B:$B,'Overview reports'!$B$36,'Overview employees'!$A:$A,'Overview reports'!$A38)</f>
        <v>0</v>
      </c>
      <c r="K38" s="108">
        <f ca="1">SUMIFS('Overview employees'!L:L,'Overview employees'!$B:$B,'Overview reports'!$B$36,'Overview employees'!$A:$A,'Overview reports'!$A38)</f>
        <v>0</v>
      </c>
      <c r="L38" s="99">
        <f ca="1">SUMIFS('Overview employees'!M:M,'Overview employees'!$B:$B,'Overview reports'!$B$36,'Overview employees'!$A:$A,'Overview reports'!$A38)</f>
        <v>0</v>
      </c>
      <c r="M38" s="99">
        <f ca="1">SUMIFS('Overview employees'!N:N,'Overview employees'!$B:$B,'Overview reports'!$B$36,'Overview employees'!$A:$A,'Overview reports'!$A38)</f>
        <v>0</v>
      </c>
      <c r="N38" s="99">
        <f ca="1">SUMIFS('Overview employees'!O:O,'Overview employees'!$B:$B,'Overview reports'!$B$36,'Overview employees'!$A:$A,'Overview reports'!$A38)</f>
        <v>0</v>
      </c>
      <c r="O38" s="99">
        <f ca="1">SUMIFS('Overview employees'!P:P,'Overview employees'!$B:$B,'Overview reports'!$B$36,'Overview employees'!$A:$A,'Overview reports'!$A38)</f>
        <v>0</v>
      </c>
      <c r="P38" s="99">
        <f ca="1">SUMIFS('Overview employees'!Q:Q,'Overview employees'!$B:$B,'Overview reports'!$B$36,'Overview employees'!$A:$A,'Overview reports'!$A38)</f>
        <v>0</v>
      </c>
      <c r="Q38" s="99">
        <f ca="1">SUMIFS('Overview employees'!R:R,'Overview employees'!$B:$B,'Overview reports'!$B$36,'Overview employees'!$A:$A,'Overview reports'!$A38)</f>
        <v>0</v>
      </c>
      <c r="R38" s="99">
        <f ca="1">SUMIFS('Overview employees'!S:S,'Overview employees'!$B:$B,'Overview reports'!$B$36,'Overview employees'!$A:$A,'Overview reports'!$A38)</f>
        <v>0</v>
      </c>
      <c r="S38" s="99">
        <f ca="1">SUMIFS('Overview employees'!T:T,'Overview employees'!$B:$B,'Overview reports'!$B$36,'Overview employees'!$A:$A,'Overview reports'!$A38)</f>
        <v>0</v>
      </c>
    </row>
    <row r="39" spans="1:19" x14ac:dyDescent="0.25">
      <c r="A39" s="93" t="s">
        <v>256</v>
      </c>
      <c r="B39" s="328"/>
      <c r="C39" s="98">
        <f ca="1">SUMIFS('Overview employees'!D:D,'Overview employees'!B:B,'Overview reports'!$B$36,'Overview employees'!A:A,'Overview reports'!$A39)</f>
        <v>0</v>
      </c>
      <c r="D39" s="94">
        <f t="shared" ca="1" si="8"/>
        <v>0</v>
      </c>
      <c r="E39" s="99">
        <f ca="1">SUMIFS('Overview employees'!F:F,'Overview employees'!$B:$B,'Overview reports'!$B$36,'Overview employees'!$A:$A,'Overview reports'!$A39)</f>
        <v>0</v>
      </c>
      <c r="F39" s="99">
        <f ca="1">SUMIFS('Overview employees'!G:G,'Overview employees'!$B:$B,'Overview reports'!$B$36,'Overview employees'!$A:$A,'Overview reports'!$A39)</f>
        <v>0</v>
      </c>
      <c r="G39" s="99">
        <f ca="1">SUMIFS('Overview employees'!H:H,'Overview employees'!$B:$B,'Overview reports'!$B$36,'Overview employees'!$A:$A,'Overview reports'!$A39)</f>
        <v>0</v>
      </c>
      <c r="H39" s="99">
        <f ca="1">SUMIFS('Overview employees'!I:I,'Overview employees'!$B:$B,'Overview reports'!$B$36,'Overview employees'!$A:$A,'Overview reports'!$A39)</f>
        <v>0</v>
      </c>
      <c r="I39" s="99">
        <f ca="1">SUMIFS('Overview employees'!J:J,'Overview employees'!$B:$B,'Overview reports'!$B$36,'Overview employees'!$A:$A,'Overview reports'!$A39)</f>
        <v>0</v>
      </c>
      <c r="J39" s="99">
        <f ca="1">SUMIFS('Overview employees'!K:K,'Overview employees'!$B:$B,'Overview reports'!$B$36,'Overview employees'!$A:$A,'Overview reports'!$A39)</f>
        <v>0</v>
      </c>
      <c r="K39" s="99">
        <f ca="1">SUMIFS('Overview employees'!L:L,'Overview employees'!$B:$B,'Overview reports'!$B$36,'Overview employees'!$A:$A,'Overview reports'!$A39)</f>
        <v>0</v>
      </c>
      <c r="L39" s="99">
        <f ca="1">SUMIFS('Overview employees'!M:M,'Overview employees'!$B:$B,'Overview reports'!$B$36,'Overview employees'!$A:$A,'Overview reports'!$A39)</f>
        <v>0</v>
      </c>
      <c r="M39" s="99">
        <f ca="1">SUMIFS('Overview employees'!N:N,'Overview employees'!$B:$B,'Overview reports'!$B$36,'Overview employees'!$A:$A,'Overview reports'!$A39)</f>
        <v>0</v>
      </c>
      <c r="N39" s="99">
        <f ca="1">SUMIFS('Overview employees'!O:O,'Overview employees'!$B:$B,'Overview reports'!$B$36,'Overview employees'!$A:$A,'Overview reports'!$A39)</f>
        <v>0</v>
      </c>
      <c r="O39" s="99">
        <f ca="1">SUMIFS('Overview employees'!P:P,'Overview employees'!$B:$B,'Overview reports'!$B$36,'Overview employees'!$A:$A,'Overview reports'!$A39)</f>
        <v>0</v>
      </c>
      <c r="P39" s="99">
        <f ca="1">SUMIFS('Overview employees'!Q:Q,'Overview employees'!$B:$B,'Overview reports'!$B$36,'Overview employees'!$A:$A,'Overview reports'!$A39)</f>
        <v>0</v>
      </c>
      <c r="Q39" s="99">
        <f ca="1">SUMIFS('Overview employees'!R:R,'Overview employees'!$B:$B,'Overview reports'!$B$36,'Overview employees'!$A:$A,'Overview reports'!$A39)</f>
        <v>0</v>
      </c>
      <c r="R39" s="99">
        <f ca="1">SUMIFS('Overview employees'!S:S,'Overview employees'!$B:$B,'Overview reports'!$B$36,'Overview employees'!$A:$A,'Overview reports'!$A39)</f>
        <v>0</v>
      </c>
      <c r="S39" s="99">
        <f ca="1">SUMIFS('Overview employees'!T:T,'Overview employees'!$B:$B,'Overview reports'!$B$36,'Overview employees'!$A:$A,'Overview reports'!$A39)</f>
        <v>0</v>
      </c>
    </row>
    <row r="40" spans="1:19" x14ac:dyDescent="0.25">
      <c r="A40" s="100" t="s">
        <v>257</v>
      </c>
      <c r="B40" s="328"/>
      <c r="C40" s="98">
        <f ca="1">SUMIFS('Overview employees'!D:D,'Overview employees'!B:B,'Overview reports'!$B$36,'Overview employees'!A:A,'Overview reports'!$A40)</f>
        <v>0</v>
      </c>
      <c r="D40" s="94">
        <f t="shared" ca="1" si="8"/>
        <v>0</v>
      </c>
      <c r="E40" s="99">
        <f ca="1">SUMIFS('Overview employees'!F:F,'Overview employees'!$B:$B,'Overview reports'!$B$36,'Overview employees'!$A:$A,'Overview reports'!$A40)</f>
        <v>0</v>
      </c>
      <c r="F40" s="99">
        <f ca="1">SUMIFS('Overview employees'!G:G,'Overview employees'!$B:$B,'Overview reports'!$B$36,'Overview employees'!$A:$A,'Overview reports'!$A40)</f>
        <v>0</v>
      </c>
      <c r="G40" s="99">
        <f ca="1">SUMIFS('Overview employees'!H:H,'Overview employees'!$B:$B,'Overview reports'!$B$36,'Overview employees'!$A:$A,'Overview reports'!$A40)</f>
        <v>0</v>
      </c>
      <c r="H40" s="99">
        <f ca="1">SUMIFS('Overview employees'!I:I,'Overview employees'!$B:$B,'Overview reports'!$B$36,'Overview employees'!$A:$A,'Overview reports'!$A40)</f>
        <v>0</v>
      </c>
      <c r="I40" s="99">
        <f ca="1">SUMIFS('Overview employees'!J:J,'Overview employees'!$B:$B,'Overview reports'!$B$36,'Overview employees'!$A:$A,'Overview reports'!$A40)</f>
        <v>0</v>
      </c>
      <c r="J40" s="99">
        <f ca="1">SUMIFS('Overview employees'!K:K,'Overview employees'!$B:$B,'Overview reports'!$B$36,'Overview employees'!$A:$A,'Overview reports'!$A40)</f>
        <v>0</v>
      </c>
      <c r="K40" s="99">
        <f ca="1">SUMIFS('Overview employees'!L:L,'Overview employees'!$B:$B,'Overview reports'!$B$36,'Overview employees'!$A:$A,'Overview reports'!$A40)</f>
        <v>0</v>
      </c>
      <c r="L40" s="99">
        <f ca="1">SUMIFS('Overview employees'!M:M,'Overview employees'!$B:$B,'Overview reports'!$B$36,'Overview employees'!$A:$A,'Overview reports'!$A40)</f>
        <v>0</v>
      </c>
      <c r="M40" s="99">
        <f ca="1">SUMIFS('Overview employees'!N:N,'Overview employees'!$B:$B,'Overview reports'!$B$36,'Overview employees'!$A:$A,'Overview reports'!$A40)</f>
        <v>0</v>
      </c>
      <c r="N40" s="99">
        <f ca="1">SUMIFS('Overview employees'!O:O,'Overview employees'!$B:$B,'Overview reports'!$B$36,'Overview employees'!$A:$A,'Overview reports'!$A40)</f>
        <v>0</v>
      </c>
      <c r="O40" s="99">
        <f ca="1">SUMIFS('Overview employees'!P:P,'Overview employees'!$B:$B,'Overview reports'!$B$36,'Overview employees'!$A:$A,'Overview reports'!$A40)</f>
        <v>0</v>
      </c>
      <c r="P40" s="99">
        <f ca="1">SUMIFS('Overview employees'!Q:Q,'Overview employees'!$B:$B,'Overview reports'!$B$36,'Overview employees'!$A:$A,'Overview reports'!$A40)</f>
        <v>0</v>
      </c>
      <c r="Q40" s="99">
        <f ca="1">SUMIFS('Overview employees'!R:R,'Overview employees'!$B:$B,'Overview reports'!$B$36,'Overview employees'!$A:$A,'Overview reports'!$A40)</f>
        <v>0</v>
      </c>
      <c r="R40" s="99">
        <f ca="1">SUMIFS('Overview employees'!S:S,'Overview employees'!$B:$B,'Overview reports'!$B$36,'Overview employees'!$A:$A,'Overview reports'!$A40)</f>
        <v>0</v>
      </c>
      <c r="S40" s="99">
        <f ca="1">SUMIFS('Overview employees'!T:T,'Overview employees'!$B:$B,'Overview reports'!$B$36,'Overview employees'!$A:$A,'Overview reports'!$A40)</f>
        <v>0</v>
      </c>
    </row>
    <row r="41" spans="1:19" s="75" customFormat="1" x14ac:dyDescent="0.25">
      <c r="A41" s="101" t="s">
        <v>56</v>
      </c>
      <c r="B41" s="328"/>
      <c r="C41" s="102">
        <f ca="1">SUM(C36:C40)</f>
        <v>0</v>
      </c>
      <c r="D41" s="103">
        <f t="shared" ca="1" si="8"/>
        <v>0</v>
      </c>
      <c r="E41" s="104">
        <f t="shared" ref="E41:S41" ca="1" si="9">SUM(E36:E40)</f>
        <v>0</v>
      </c>
      <c r="F41" s="104">
        <f t="shared" ca="1" si="9"/>
        <v>0</v>
      </c>
      <c r="G41" s="104">
        <f t="shared" ca="1" si="9"/>
        <v>0</v>
      </c>
      <c r="H41" s="104">
        <f t="shared" ca="1" si="9"/>
        <v>0</v>
      </c>
      <c r="I41" s="104">
        <f t="shared" ca="1" si="9"/>
        <v>0</v>
      </c>
      <c r="J41" s="104">
        <f t="shared" ca="1" si="9"/>
        <v>0</v>
      </c>
      <c r="K41" s="104">
        <f t="shared" ca="1" si="9"/>
        <v>0</v>
      </c>
      <c r="L41" s="104">
        <f t="shared" ca="1" si="9"/>
        <v>0</v>
      </c>
      <c r="M41" s="104">
        <f t="shared" ca="1" si="9"/>
        <v>0</v>
      </c>
      <c r="N41" s="104">
        <f t="shared" ca="1" si="9"/>
        <v>0</v>
      </c>
      <c r="O41" s="104">
        <f t="shared" ca="1" si="9"/>
        <v>0</v>
      </c>
      <c r="P41" s="104">
        <f t="shared" ca="1" si="9"/>
        <v>0</v>
      </c>
      <c r="Q41" s="104">
        <f t="shared" ca="1" si="9"/>
        <v>0</v>
      </c>
      <c r="R41" s="104">
        <f t="shared" ca="1" si="9"/>
        <v>0</v>
      </c>
      <c r="S41" s="104">
        <f t="shared" ca="1" si="9"/>
        <v>0</v>
      </c>
    </row>
    <row r="42" spans="1:19" x14ac:dyDescent="0.25">
      <c r="A42" s="93" t="s">
        <v>253</v>
      </c>
      <c r="B42" s="325" t="s">
        <v>31</v>
      </c>
      <c r="C42" s="105">
        <f ca="1">SUMIFS('Overview employees'!D:D,'Overview employees'!B:B,'Overview reports'!$B$42,'Overview employees'!A:A,'Overview reports'!$A42)</f>
        <v>0</v>
      </c>
      <c r="D42" s="106">
        <f t="shared" ca="1" si="8"/>
        <v>0</v>
      </c>
      <c r="E42" s="107">
        <f ca="1">SUMIFS('Overview employees'!F:F,'Overview employees'!$B:$B,'Overview reports'!$B$42,'Overview employees'!$A:$A,'Overview reports'!$A42)</f>
        <v>0</v>
      </c>
      <c r="F42" s="107">
        <f ca="1">SUMIFS('Overview employees'!G:G,'Overview employees'!$B:$B,'Overview reports'!$B$42,'Overview employees'!$A:$A,'Overview reports'!$A42)</f>
        <v>0</v>
      </c>
      <c r="G42" s="107">
        <f ca="1">SUMIFS('Overview employees'!H:H,'Overview employees'!$B:$B,'Overview reports'!$B$42,'Overview employees'!$A:$A,'Overview reports'!$A42)</f>
        <v>0</v>
      </c>
      <c r="H42" s="107">
        <f ca="1">SUMIFS('Overview employees'!I:I,'Overview employees'!$B:$B,'Overview reports'!$B$42,'Overview employees'!$A:$A,'Overview reports'!$A42)</f>
        <v>0</v>
      </c>
      <c r="I42" s="107">
        <f ca="1">SUMIFS('Overview employees'!J:J,'Overview employees'!$B:$B,'Overview reports'!$B$42,'Overview employees'!$A:$A,'Overview reports'!$A42)</f>
        <v>0</v>
      </c>
      <c r="J42" s="107">
        <f ca="1">SUMIFS('Overview employees'!K:K,'Overview employees'!$B:$B,'Overview reports'!$B$42,'Overview employees'!$A:$A,'Overview reports'!$A42)</f>
        <v>0</v>
      </c>
      <c r="K42" s="107">
        <f ca="1">SUMIFS('Overview employees'!L:L,'Overview employees'!$B:$B,'Overview reports'!$B$42,'Overview employees'!$A:$A,'Overview reports'!$A42)</f>
        <v>0</v>
      </c>
      <c r="L42" s="107">
        <f ca="1">SUMIFS('Overview employees'!M:M,'Overview employees'!$B:$B,'Overview reports'!$B$42,'Overview employees'!$A:$A,'Overview reports'!$A42)</f>
        <v>0</v>
      </c>
      <c r="M42" s="107">
        <f ca="1">SUMIFS('Overview employees'!N:N,'Overview employees'!$B:$B,'Overview reports'!$B$42,'Overview employees'!$A:$A,'Overview reports'!$A42)</f>
        <v>0</v>
      </c>
      <c r="N42" s="107">
        <f ca="1">SUMIFS('Overview employees'!O:O,'Overview employees'!$B:$B,'Overview reports'!$B$42,'Overview employees'!$A:$A,'Overview reports'!$A42)</f>
        <v>0</v>
      </c>
      <c r="O42" s="107">
        <f ca="1">SUMIFS('Overview employees'!P:P,'Overview employees'!$B:$B,'Overview reports'!$B$42,'Overview employees'!$A:$A,'Overview reports'!$A42)</f>
        <v>0</v>
      </c>
      <c r="P42" s="107">
        <f ca="1">SUMIFS('Overview employees'!Q:Q,'Overview employees'!$B:$B,'Overview reports'!$B$42,'Overview employees'!$A:$A,'Overview reports'!$A42)</f>
        <v>0</v>
      </c>
      <c r="Q42" s="107">
        <f ca="1">SUMIFS('Overview employees'!R:R,'Overview employees'!$B:$B,'Overview reports'!$B$42,'Overview employees'!$A:$A,'Overview reports'!$A42)</f>
        <v>0</v>
      </c>
      <c r="R42" s="107">
        <f ca="1">SUMIFS('Overview employees'!S:S,'Overview employees'!$B:$B,'Overview reports'!$B$42,'Overview employees'!$A:$A,'Overview reports'!$A42)</f>
        <v>0</v>
      </c>
      <c r="S42" s="107">
        <f ca="1">SUMIFS('Overview employees'!T:T,'Overview employees'!$B:$B,'Overview reports'!$B$42,'Overview employees'!$A:$A,'Overview reports'!$A42)</f>
        <v>0</v>
      </c>
    </row>
    <row r="43" spans="1:19" x14ac:dyDescent="0.25">
      <c r="A43" s="97" t="s">
        <v>254</v>
      </c>
      <c r="B43" s="325"/>
      <c r="C43" s="98">
        <f ca="1">SUMIFS('Overview employees'!D:D,'Overview employees'!B:B,'Overview reports'!$B$42,'Overview employees'!A:A,'Overview reports'!$A43)</f>
        <v>0</v>
      </c>
      <c r="D43" s="94">
        <f t="shared" ca="1" si="8"/>
        <v>0</v>
      </c>
      <c r="E43" s="99">
        <f ca="1">SUMIFS('Overview employees'!F:F,'Overview employees'!$B:$B,'Overview reports'!$B$42,'Overview employees'!$A:$A,'Overview reports'!$A43)</f>
        <v>0</v>
      </c>
      <c r="F43" s="99">
        <f ca="1">SUMIFS('Overview employees'!G:G,'Overview employees'!$B:$B,'Overview reports'!$B$42,'Overview employees'!$A:$A,'Overview reports'!$A43)</f>
        <v>0</v>
      </c>
      <c r="G43" s="99">
        <f ca="1">SUMIFS('Overview employees'!H:H,'Overview employees'!$B:$B,'Overview reports'!$B$42,'Overview employees'!$A:$A,'Overview reports'!$A43)</f>
        <v>0</v>
      </c>
      <c r="H43" s="99">
        <f ca="1">SUMIFS('Overview employees'!I:I,'Overview employees'!$B:$B,'Overview reports'!$B$42,'Overview employees'!$A:$A,'Overview reports'!$A43)</f>
        <v>0</v>
      </c>
      <c r="I43" s="99">
        <f ca="1">SUMIFS('Overview employees'!J:J,'Overview employees'!$B:$B,'Overview reports'!$B$42,'Overview employees'!$A:$A,'Overview reports'!$A43)</f>
        <v>0</v>
      </c>
      <c r="J43" s="99">
        <f ca="1">SUMIFS('Overview employees'!K:K,'Overview employees'!$B:$B,'Overview reports'!$B$42,'Overview employees'!$A:$A,'Overview reports'!$A43)</f>
        <v>0</v>
      </c>
      <c r="K43" s="99">
        <f ca="1">SUMIFS('Overview employees'!L:L,'Overview employees'!$B:$B,'Overview reports'!$B$42,'Overview employees'!$A:$A,'Overview reports'!$A43)</f>
        <v>0</v>
      </c>
      <c r="L43" s="99">
        <f ca="1">SUMIFS('Overview employees'!M:M,'Overview employees'!$B:$B,'Overview reports'!$B$42,'Overview employees'!$A:$A,'Overview reports'!$A43)</f>
        <v>0</v>
      </c>
      <c r="M43" s="99">
        <f ca="1">SUMIFS('Overview employees'!N:N,'Overview employees'!$B:$B,'Overview reports'!$B$42,'Overview employees'!$A:$A,'Overview reports'!$A43)</f>
        <v>0</v>
      </c>
      <c r="N43" s="99">
        <f ca="1">SUMIFS('Overview employees'!O:O,'Overview employees'!$B:$B,'Overview reports'!$B$42,'Overview employees'!$A:$A,'Overview reports'!$A43)</f>
        <v>0</v>
      </c>
      <c r="O43" s="99">
        <f ca="1">SUMIFS('Overview employees'!P:P,'Overview employees'!$B:$B,'Overview reports'!$B$42,'Overview employees'!$A:$A,'Overview reports'!$A43)</f>
        <v>0</v>
      </c>
      <c r="P43" s="99">
        <f ca="1">SUMIFS('Overview employees'!Q:Q,'Overview employees'!$B:$B,'Overview reports'!$B$42,'Overview employees'!$A:$A,'Overview reports'!$A43)</f>
        <v>0</v>
      </c>
      <c r="Q43" s="99">
        <f ca="1">SUMIFS('Overview employees'!R:R,'Overview employees'!$B:$B,'Overview reports'!$B$42,'Overview employees'!$A:$A,'Overview reports'!$A43)</f>
        <v>0</v>
      </c>
      <c r="R43" s="99">
        <f ca="1">SUMIFS('Overview employees'!S:S,'Overview employees'!$B:$B,'Overview reports'!$B$42,'Overview employees'!$A:$A,'Overview reports'!$A43)</f>
        <v>0</v>
      </c>
      <c r="S43" s="99">
        <f ca="1">SUMIFS('Overview employees'!T:T,'Overview employees'!$B:$B,'Overview reports'!$B$42,'Overview employees'!$A:$A,'Overview reports'!$A43)</f>
        <v>0</v>
      </c>
    </row>
    <row r="44" spans="1:19" x14ac:dyDescent="0.25">
      <c r="A44" s="93" t="s">
        <v>255</v>
      </c>
      <c r="B44" s="325"/>
      <c r="C44" s="98">
        <f ca="1">SUMIFS('Overview employees'!D:D,'Overview employees'!B:B,'Overview reports'!$B$42,'Overview employees'!A:A,'Overview reports'!$A44)</f>
        <v>0</v>
      </c>
      <c r="D44" s="94">
        <f t="shared" ca="1" si="8"/>
        <v>0</v>
      </c>
      <c r="E44" s="99">
        <f ca="1">SUMIFS('Overview employees'!F:F,'Overview employees'!$B:$B,'Overview reports'!$B$42,'Overview employees'!$A:$A,'Overview reports'!$A44)</f>
        <v>0</v>
      </c>
      <c r="F44" s="99">
        <f ca="1">SUMIFS('Overview employees'!G:G,'Overview employees'!$B:$B,'Overview reports'!$B$42,'Overview employees'!$A:$A,'Overview reports'!$A44)</f>
        <v>0</v>
      </c>
      <c r="G44" s="99">
        <f ca="1">SUMIFS('Overview employees'!H:H,'Overview employees'!$B:$B,'Overview reports'!$B$42,'Overview employees'!$A:$A,'Overview reports'!$A44)</f>
        <v>0</v>
      </c>
      <c r="H44" s="99">
        <f ca="1">SUMIFS('Overview employees'!I:I,'Overview employees'!$B:$B,'Overview reports'!$B$42,'Overview employees'!$A:$A,'Overview reports'!$A44)</f>
        <v>0</v>
      </c>
      <c r="I44" s="99">
        <f ca="1">SUMIFS('Overview employees'!J:J,'Overview employees'!$B:$B,'Overview reports'!$B$42,'Overview employees'!$A:$A,'Overview reports'!$A44)</f>
        <v>0</v>
      </c>
      <c r="J44" s="99">
        <f ca="1">SUMIFS('Overview employees'!K:K,'Overview employees'!$B:$B,'Overview reports'!$B$42,'Overview employees'!$A:$A,'Overview reports'!$A44)</f>
        <v>0</v>
      </c>
      <c r="K44" s="99">
        <f ca="1">SUMIFS('Overview employees'!L:L,'Overview employees'!$B:$B,'Overview reports'!$B$42,'Overview employees'!$A:$A,'Overview reports'!$A44)</f>
        <v>0</v>
      </c>
      <c r="L44" s="99">
        <f ca="1">SUMIFS('Overview employees'!M:M,'Overview employees'!$B:$B,'Overview reports'!$B$42,'Overview employees'!$A:$A,'Overview reports'!$A44)</f>
        <v>0</v>
      </c>
      <c r="M44" s="99">
        <f ca="1">SUMIFS('Overview employees'!N:N,'Overview employees'!$B:$B,'Overview reports'!$B$42,'Overview employees'!$A:$A,'Overview reports'!$A44)</f>
        <v>0</v>
      </c>
      <c r="N44" s="99">
        <f ca="1">SUMIFS('Overview employees'!O:O,'Overview employees'!$B:$B,'Overview reports'!$B$42,'Overview employees'!$A:$A,'Overview reports'!$A44)</f>
        <v>0</v>
      </c>
      <c r="O44" s="99">
        <f ca="1">SUMIFS('Overview employees'!P:P,'Overview employees'!$B:$B,'Overview reports'!$B$42,'Overview employees'!$A:$A,'Overview reports'!$A44)</f>
        <v>0</v>
      </c>
      <c r="P44" s="99">
        <f ca="1">SUMIFS('Overview employees'!Q:Q,'Overview employees'!$B:$B,'Overview reports'!$B$42,'Overview employees'!$A:$A,'Overview reports'!$A44)</f>
        <v>0</v>
      </c>
      <c r="Q44" s="99">
        <f ca="1">SUMIFS('Overview employees'!R:R,'Overview employees'!$B:$B,'Overview reports'!$B$42,'Overview employees'!$A:$A,'Overview reports'!$A44)</f>
        <v>0</v>
      </c>
      <c r="R44" s="99">
        <f ca="1">SUMIFS('Overview employees'!S:S,'Overview employees'!$B:$B,'Overview reports'!$B$42,'Overview employees'!$A:$A,'Overview reports'!$A44)</f>
        <v>0</v>
      </c>
      <c r="S44" s="99">
        <f ca="1">SUMIFS('Overview employees'!T:T,'Overview employees'!$B:$B,'Overview reports'!$B$42,'Overview employees'!$A:$A,'Overview reports'!$A44)</f>
        <v>0</v>
      </c>
    </row>
    <row r="45" spans="1:19" x14ac:dyDescent="0.25">
      <c r="A45" s="93" t="s">
        <v>256</v>
      </c>
      <c r="B45" s="325"/>
      <c r="C45" s="98">
        <f ca="1">SUMIFS('Overview employees'!D:D,'Overview employees'!B:B,'Overview reports'!$B$42,'Overview employees'!A:A,'Overview reports'!$A45)</f>
        <v>0</v>
      </c>
      <c r="D45" s="94">
        <f t="shared" ca="1" si="8"/>
        <v>0</v>
      </c>
      <c r="E45" s="99">
        <f ca="1">SUMIFS('Overview employees'!F:F,'Overview employees'!$B:$B,'Overview reports'!$B$42,'Overview employees'!$A:$A,'Overview reports'!$A45)</f>
        <v>0</v>
      </c>
      <c r="F45" s="99">
        <f ca="1">SUMIFS('Overview employees'!G:G,'Overview employees'!$B:$B,'Overview reports'!$B$42,'Overview employees'!$A:$A,'Overview reports'!$A45)</f>
        <v>0</v>
      </c>
      <c r="G45" s="99">
        <f ca="1">SUMIFS('Overview employees'!H:H,'Overview employees'!$B:$B,'Overview reports'!$B$42,'Overview employees'!$A:$A,'Overview reports'!$A45)</f>
        <v>0</v>
      </c>
      <c r="H45" s="99">
        <f ca="1">SUMIFS('Overview employees'!I:I,'Overview employees'!$B:$B,'Overview reports'!$B$42,'Overview employees'!$A:$A,'Overview reports'!$A45)</f>
        <v>0</v>
      </c>
      <c r="I45" s="99">
        <f ca="1">SUMIFS('Overview employees'!J:J,'Overview employees'!$B:$B,'Overview reports'!$B$42,'Overview employees'!$A:$A,'Overview reports'!$A45)</f>
        <v>0</v>
      </c>
      <c r="J45" s="99">
        <f ca="1">SUMIFS('Overview employees'!K:K,'Overview employees'!$B:$B,'Overview reports'!$B$42,'Overview employees'!$A:$A,'Overview reports'!$A45)</f>
        <v>0</v>
      </c>
      <c r="K45" s="99">
        <f ca="1">SUMIFS('Overview employees'!L:L,'Overview employees'!$B:$B,'Overview reports'!$B$42,'Overview employees'!$A:$A,'Overview reports'!$A45)</f>
        <v>0</v>
      </c>
      <c r="L45" s="99">
        <f ca="1">SUMIFS('Overview employees'!M:M,'Overview employees'!$B:$B,'Overview reports'!$B$42,'Overview employees'!$A:$A,'Overview reports'!$A45)</f>
        <v>0</v>
      </c>
      <c r="M45" s="99">
        <f ca="1">SUMIFS('Overview employees'!N:N,'Overview employees'!$B:$B,'Overview reports'!$B$42,'Overview employees'!$A:$A,'Overview reports'!$A45)</f>
        <v>0</v>
      </c>
      <c r="N45" s="99">
        <f ca="1">SUMIFS('Overview employees'!O:O,'Overview employees'!$B:$B,'Overview reports'!$B$42,'Overview employees'!$A:$A,'Overview reports'!$A45)</f>
        <v>0</v>
      </c>
      <c r="O45" s="99">
        <f ca="1">SUMIFS('Overview employees'!P:P,'Overview employees'!$B:$B,'Overview reports'!$B$42,'Overview employees'!$A:$A,'Overview reports'!$A45)</f>
        <v>0</v>
      </c>
      <c r="P45" s="99">
        <f ca="1">SUMIFS('Overview employees'!Q:Q,'Overview employees'!$B:$B,'Overview reports'!$B$42,'Overview employees'!$A:$A,'Overview reports'!$A45)</f>
        <v>0</v>
      </c>
      <c r="Q45" s="99">
        <f ca="1">SUMIFS('Overview employees'!R:R,'Overview employees'!$B:$B,'Overview reports'!$B$42,'Overview employees'!$A:$A,'Overview reports'!$A45)</f>
        <v>0</v>
      </c>
      <c r="R45" s="99">
        <f ca="1">SUMIFS('Overview employees'!S:S,'Overview employees'!$B:$B,'Overview reports'!$B$42,'Overview employees'!$A:$A,'Overview reports'!$A45)</f>
        <v>0</v>
      </c>
      <c r="S45" s="99">
        <f ca="1">SUMIFS('Overview employees'!T:T,'Overview employees'!$B:$B,'Overview reports'!$B$42,'Overview employees'!$A:$A,'Overview reports'!$A45)</f>
        <v>0</v>
      </c>
    </row>
    <row r="46" spans="1:19" x14ac:dyDescent="0.25">
      <c r="A46" s="100" t="s">
        <v>257</v>
      </c>
      <c r="B46" s="325"/>
      <c r="C46" s="98">
        <f ca="1">SUMIFS('Overview employees'!D:D,'Overview employees'!B:B,'Overview reports'!$B$42,'Overview employees'!A:A,'Overview reports'!$A46)</f>
        <v>0</v>
      </c>
      <c r="D46" s="94">
        <f t="shared" ca="1" si="8"/>
        <v>0</v>
      </c>
      <c r="E46" s="99">
        <f ca="1">SUMIFS('Overview employees'!F:F,'Overview employees'!$B:$B,'Overview reports'!$B$42,'Overview employees'!$A:$A,'Overview reports'!$A46)</f>
        <v>0</v>
      </c>
      <c r="F46" s="99">
        <f ca="1">SUMIFS('Overview employees'!G:G,'Overview employees'!$B:$B,'Overview reports'!$B$42,'Overview employees'!$A:$A,'Overview reports'!$A46)</f>
        <v>0</v>
      </c>
      <c r="G46" s="99">
        <f ca="1">SUMIFS('Overview employees'!H:H,'Overview employees'!$B:$B,'Overview reports'!$B$42,'Overview employees'!$A:$A,'Overview reports'!$A46)</f>
        <v>0</v>
      </c>
      <c r="H46" s="99">
        <f ca="1">SUMIFS('Overview employees'!I:I,'Overview employees'!$B:$B,'Overview reports'!$B$42,'Overview employees'!$A:$A,'Overview reports'!$A46)</f>
        <v>0</v>
      </c>
      <c r="I46" s="99">
        <f ca="1">SUMIFS('Overview employees'!J:J,'Overview employees'!$B:$B,'Overview reports'!$B$42,'Overview employees'!$A:$A,'Overview reports'!$A46)</f>
        <v>0</v>
      </c>
      <c r="J46" s="99">
        <f ca="1">SUMIFS('Overview employees'!K:K,'Overview employees'!$B:$B,'Overview reports'!$B$42,'Overview employees'!$A:$A,'Overview reports'!$A46)</f>
        <v>0</v>
      </c>
      <c r="K46" s="99">
        <f ca="1">SUMIFS('Overview employees'!L:L,'Overview employees'!$B:$B,'Overview reports'!$B$42,'Overview employees'!$A:$A,'Overview reports'!$A46)</f>
        <v>0</v>
      </c>
      <c r="L46" s="99">
        <f ca="1">SUMIFS('Overview employees'!M:M,'Overview employees'!$B:$B,'Overview reports'!$B$42,'Overview employees'!$A:$A,'Overview reports'!$A46)</f>
        <v>0</v>
      </c>
      <c r="M46" s="99">
        <f ca="1">SUMIFS('Overview employees'!N:N,'Overview employees'!$B:$B,'Overview reports'!$B$42,'Overview employees'!$A:$A,'Overview reports'!$A46)</f>
        <v>0</v>
      </c>
      <c r="N46" s="99">
        <f ca="1">SUMIFS('Overview employees'!O:O,'Overview employees'!$B:$B,'Overview reports'!$B$42,'Overview employees'!$A:$A,'Overview reports'!$A46)</f>
        <v>0</v>
      </c>
      <c r="O46" s="99">
        <f ca="1">SUMIFS('Overview employees'!P:P,'Overview employees'!$B:$B,'Overview reports'!$B$42,'Overview employees'!$A:$A,'Overview reports'!$A46)</f>
        <v>0</v>
      </c>
      <c r="P46" s="99">
        <f ca="1">SUMIFS('Overview employees'!Q:Q,'Overview employees'!$B:$B,'Overview reports'!$B$42,'Overview employees'!$A:$A,'Overview reports'!$A46)</f>
        <v>0</v>
      </c>
      <c r="Q46" s="99">
        <f ca="1">SUMIFS('Overview employees'!R:R,'Overview employees'!$B:$B,'Overview reports'!$B$42,'Overview employees'!$A:$A,'Overview reports'!$A46)</f>
        <v>0</v>
      </c>
      <c r="R46" s="99">
        <f ca="1">SUMIFS('Overview employees'!S:S,'Overview employees'!$B:$B,'Overview reports'!$B$42,'Overview employees'!$A:$A,'Overview reports'!$A46)</f>
        <v>0</v>
      </c>
      <c r="S46" s="99">
        <f ca="1">SUMIFS('Overview employees'!T:T,'Overview employees'!$B:$B,'Overview reports'!$B$42,'Overview employees'!$A:$A,'Overview reports'!$A46)</f>
        <v>0</v>
      </c>
    </row>
    <row r="47" spans="1:19" s="75" customFormat="1" x14ac:dyDescent="0.25">
      <c r="A47" s="101" t="s">
        <v>56</v>
      </c>
      <c r="B47" s="325"/>
      <c r="C47" s="102">
        <f ca="1">SUM(C42:C46)</f>
        <v>0</v>
      </c>
      <c r="D47" s="103">
        <f t="shared" ca="1" si="8"/>
        <v>0</v>
      </c>
      <c r="E47" s="104">
        <f t="shared" ref="E47:S47" ca="1" si="10">SUM(E42:E46)</f>
        <v>0</v>
      </c>
      <c r="F47" s="104">
        <f t="shared" ca="1" si="10"/>
        <v>0</v>
      </c>
      <c r="G47" s="104">
        <f t="shared" ca="1" si="10"/>
        <v>0</v>
      </c>
      <c r="H47" s="104">
        <f t="shared" ca="1" si="10"/>
        <v>0</v>
      </c>
      <c r="I47" s="104">
        <f t="shared" ca="1" si="10"/>
        <v>0</v>
      </c>
      <c r="J47" s="104">
        <f t="shared" ca="1" si="10"/>
        <v>0</v>
      </c>
      <c r="K47" s="104">
        <f t="shared" ca="1" si="10"/>
        <v>0</v>
      </c>
      <c r="L47" s="104">
        <f t="shared" ca="1" si="10"/>
        <v>0</v>
      </c>
      <c r="M47" s="104">
        <f t="shared" ca="1" si="10"/>
        <v>0</v>
      </c>
      <c r="N47" s="104">
        <f t="shared" ca="1" si="10"/>
        <v>0</v>
      </c>
      <c r="O47" s="104">
        <f t="shared" ca="1" si="10"/>
        <v>0</v>
      </c>
      <c r="P47" s="104">
        <f t="shared" ca="1" si="10"/>
        <v>0</v>
      </c>
      <c r="Q47" s="104">
        <f t="shared" ca="1" si="10"/>
        <v>0</v>
      </c>
      <c r="R47" s="104">
        <f t="shared" ca="1" si="10"/>
        <v>0</v>
      </c>
      <c r="S47" s="104">
        <f t="shared" ca="1" si="10"/>
        <v>0</v>
      </c>
    </row>
    <row r="48" spans="1:19" x14ac:dyDescent="0.25">
      <c r="A48" s="93" t="s">
        <v>253</v>
      </c>
      <c r="B48" s="325" t="s">
        <v>258</v>
      </c>
      <c r="C48" s="105">
        <f>SUMIFS('Overview employees'!D:D,'Overview employees'!B:B,'Overview reports'!$B$48,'Overview employees'!A:A,'Overview reports'!$A48)</f>
        <v>0</v>
      </c>
      <c r="D48" s="106">
        <f t="shared" si="8"/>
        <v>0</v>
      </c>
      <c r="E48" s="107">
        <f>SUMIFS('Overview employees'!F:F,'Overview employees'!$B:$B,'Overview reports'!$B$48,'Overview employees'!$A:$A,'Overview reports'!$A48)</f>
        <v>0</v>
      </c>
      <c r="F48" s="107">
        <f>SUMIFS('Overview employees'!G:G,'Overview employees'!$B:$B,'Overview reports'!$B$48,'Overview employees'!$A:$A,'Overview reports'!$A48)</f>
        <v>0</v>
      </c>
      <c r="G48" s="107">
        <f>SUMIFS('Overview employees'!H:H,'Overview employees'!$B:$B,'Overview reports'!$B$48,'Overview employees'!$A:$A,'Overview reports'!$A48)</f>
        <v>0</v>
      </c>
      <c r="H48" s="107">
        <f>SUMIFS('Overview employees'!I:I,'Overview employees'!$B:$B,'Overview reports'!$B$48,'Overview employees'!$A:$A,'Overview reports'!$A48)</f>
        <v>0</v>
      </c>
      <c r="I48" s="107">
        <f>SUMIFS('Overview employees'!J:J,'Overview employees'!$B:$B,'Overview reports'!$B$48,'Overview employees'!$A:$A,'Overview reports'!$A48)</f>
        <v>0</v>
      </c>
      <c r="J48" s="107">
        <f>SUMIFS('Overview employees'!K:K,'Overview employees'!$B:$B,'Overview reports'!$B$48,'Overview employees'!$A:$A,'Overview reports'!$A48)</f>
        <v>0</v>
      </c>
      <c r="K48" s="107">
        <f>SUMIFS('Overview employees'!L:L,'Overview employees'!$B:$B,'Overview reports'!$B$48,'Overview employees'!$A:$A,'Overview reports'!$A48)</f>
        <v>0</v>
      </c>
      <c r="L48" s="107">
        <f>SUMIFS('Overview employees'!M:M,'Overview employees'!$B:$B,'Overview reports'!$B$48,'Overview employees'!$A:$A,'Overview reports'!$A48)</f>
        <v>0</v>
      </c>
      <c r="M48" s="107">
        <f>SUMIFS('Overview employees'!N:N,'Overview employees'!$B:$B,'Overview reports'!$B$48,'Overview employees'!$A:$A,'Overview reports'!$A48)</f>
        <v>0</v>
      </c>
      <c r="N48" s="107">
        <f>SUMIFS('Overview employees'!O:O,'Overview employees'!$B:$B,'Overview reports'!$B$48,'Overview employees'!$A:$A,'Overview reports'!$A48)</f>
        <v>0</v>
      </c>
      <c r="O48" s="107">
        <f>SUMIFS('Overview employees'!P:P,'Overview employees'!$B:$B,'Overview reports'!$B$48,'Overview employees'!$A:$A,'Overview reports'!$A48)</f>
        <v>0</v>
      </c>
      <c r="P48" s="107">
        <f>SUMIFS('Overview employees'!Q:Q,'Overview employees'!$B:$B,'Overview reports'!$B$48,'Overview employees'!$A:$A,'Overview reports'!$A48)</f>
        <v>0</v>
      </c>
      <c r="Q48" s="107">
        <f>SUMIFS('Overview employees'!R:R,'Overview employees'!$B:$B,'Overview reports'!$B$48,'Overview employees'!$A:$A,'Overview reports'!$A48)</f>
        <v>0</v>
      </c>
      <c r="R48" s="107">
        <f>SUMIFS('Overview employees'!S:S,'Overview employees'!$B:$B,'Overview reports'!$B$48,'Overview employees'!$A:$A,'Overview reports'!$A48)</f>
        <v>0</v>
      </c>
      <c r="S48" s="107">
        <f>SUMIFS('Overview employees'!T:T,'Overview employees'!$B:$B,'Overview reports'!$B$48,'Overview employees'!$A:$A,'Overview reports'!$A48)</f>
        <v>0</v>
      </c>
    </row>
    <row r="49" spans="1:19" x14ac:dyDescent="0.25">
      <c r="A49" s="97" t="s">
        <v>254</v>
      </c>
      <c r="B49" s="325"/>
      <c r="C49" s="98">
        <f>SUMIFS('Overview employees'!D:D,'Overview employees'!B:B,'Overview reports'!$B$48,'Overview employees'!A:A,'Overview reports'!$A49)</f>
        <v>0</v>
      </c>
      <c r="D49" s="94">
        <f t="shared" si="8"/>
        <v>0</v>
      </c>
      <c r="E49" s="99">
        <f>SUMIFS('Overview employees'!F:F,'Overview employees'!$B:$B,'Overview reports'!$B$48,'Overview employees'!$A:$A,'Overview reports'!$A49)</f>
        <v>0</v>
      </c>
      <c r="F49" s="99">
        <f>SUMIFS('Overview employees'!G:G,'Overview employees'!$B:$B,'Overview reports'!$B$48,'Overview employees'!$A:$A,'Overview reports'!$A49)</f>
        <v>0</v>
      </c>
      <c r="G49" s="99">
        <f>SUMIFS('Overview employees'!H:H,'Overview employees'!$B:$B,'Overview reports'!$B$48,'Overview employees'!$A:$A,'Overview reports'!$A49)</f>
        <v>0</v>
      </c>
      <c r="H49" s="99">
        <f>SUMIFS('Overview employees'!I:I,'Overview employees'!$B:$B,'Overview reports'!$B$48,'Overview employees'!$A:$A,'Overview reports'!$A49)</f>
        <v>0</v>
      </c>
      <c r="I49" s="99">
        <f>SUMIFS('Overview employees'!J:J,'Overview employees'!$B:$B,'Overview reports'!$B$48,'Overview employees'!$A:$A,'Overview reports'!$A49)</f>
        <v>0</v>
      </c>
      <c r="J49" s="99">
        <f>SUMIFS('Overview employees'!K:K,'Overview employees'!$B:$B,'Overview reports'!$B$48,'Overview employees'!$A:$A,'Overview reports'!$A49)</f>
        <v>0</v>
      </c>
      <c r="K49" s="99">
        <f>SUMIFS('Overview employees'!L:L,'Overview employees'!$B:$B,'Overview reports'!$B$48,'Overview employees'!$A:$A,'Overview reports'!$A49)</f>
        <v>0</v>
      </c>
      <c r="L49" s="99">
        <f>SUMIFS('Overview employees'!M:M,'Overview employees'!$B:$B,'Overview reports'!$B$48,'Overview employees'!$A:$A,'Overview reports'!$A49)</f>
        <v>0</v>
      </c>
      <c r="M49" s="99">
        <f>SUMIFS('Overview employees'!N:N,'Overview employees'!$B:$B,'Overview reports'!$B$48,'Overview employees'!$A:$A,'Overview reports'!$A49)</f>
        <v>0</v>
      </c>
      <c r="N49" s="99">
        <f>SUMIFS('Overview employees'!O:O,'Overview employees'!$B:$B,'Overview reports'!$B$48,'Overview employees'!$A:$A,'Overview reports'!$A49)</f>
        <v>0</v>
      </c>
      <c r="O49" s="99">
        <f>SUMIFS('Overview employees'!P:P,'Overview employees'!$B:$B,'Overview reports'!$B$48,'Overview employees'!$A:$A,'Overview reports'!$A49)</f>
        <v>0</v>
      </c>
      <c r="P49" s="99">
        <f>SUMIFS('Overview employees'!Q:Q,'Overview employees'!$B:$B,'Overview reports'!$B$48,'Overview employees'!$A:$A,'Overview reports'!$A49)</f>
        <v>0</v>
      </c>
      <c r="Q49" s="99">
        <f>SUMIFS('Overview employees'!R:R,'Overview employees'!$B:$B,'Overview reports'!$B$48,'Overview employees'!$A:$A,'Overview reports'!$A49)</f>
        <v>0</v>
      </c>
      <c r="R49" s="99">
        <f>SUMIFS('Overview employees'!S:S,'Overview employees'!$B:$B,'Overview reports'!$B$48,'Overview employees'!$A:$A,'Overview reports'!$A49)</f>
        <v>0</v>
      </c>
      <c r="S49" s="99">
        <f>SUMIFS('Overview employees'!T:T,'Overview employees'!$B:$B,'Overview reports'!$B$48,'Overview employees'!$A:$A,'Overview reports'!$A49)</f>
        <v>0</v>
      </c>
    </row>
    <row r="50" spans="1:19" x14ac:dyDescent="0.25">
      <c r="A50" s="93" t="s">
        <v>255</v>
      </c>
      <c r="B50" s="325"/>
      <c r="C50" s="98">
        <f>SUMIFS('Overview employees'!D:D,'Overview employees'!B:B,'Overview reports'!$B$48,'Overview employees'!A:A,'Overview reports'!$A50)</f>
        <v>0</v>
      </c>
      <c r="D50" s="94">
        <f t="shared" si="8"/>
        <v>0</v>
      </c>
      <c r="E50" s="99">
        <f>SUMIFS('Overview employees'!F:F,'Overview employees'!$B:$B,'Overview reports'!$B$48,'Overview employees'!$A:$A,'Overview reports'!$A50)</f>
        <v>0</v>
      </c>
      <c r="F50" s="99">
        <f>SUMIFS('Overview employees'!G:G,'Overview employees'!$B:$B,'Overview reports'!$B$48,'Overview employees'!$A:$A,'Overview reports'!$A50)</f>
        <v>0</v>
      </c>
      <c r="G50" s="99">
        <f>SUMIFS('Overview employees'!H:H,'Overview employees'!$B:$B,'Overview reports'!$B$48,'Overview employees'!$A:$A,'Overview reports'!$A50)</f>
        <v>0</v>
      </c>
      <c r="H50" s="99">
        <f>SUMIFS('Overview employees'!I:I,'Overview employees'!$B:$B,'Overview reports'!$B$48,'Overview employees'!$A:$A,'Overview reports'!$A50)</f>
        <v>0</v>
      </c>
      <c r="I50" s="99">
        <f>SUMIFS('Overview employees'!J:J,'Overview employees'!$B:$B,'Overview reports'!$B$48,'Overview employees'!$A:$A,'Overview reports'!$A50)</f>
        <v>0</v>
      </c>
      <c r="J50" s="99">
        <f>SUMIFS('Overview employees'!K:K,'Overview employees'!$B:$B,'Overview reports'!$B$48,'Overview employees'!$A:$A,'Overview reports'!$A50)</f>
        <v>0</v>
      </c>
      <c r="K50" s="99">
        <f>SUMIFS('Overview employees'!L:L,'Overview employees'!$B:$B,'Overview reports'!$B$48,'Overview employees'!$A:$A,'Overview reports'!$A50)</f>
        <v>0</v>
      </c>
      <c r="L50" s="99">
        <f>SUMIFS('Overview employees'!M:M,'Overview employees'!$B:$B,'Overview reports'!$B$48,'Overview employees'!$A:$A,'Overview reports'!$A50)</f>
        <v>0</v>
      </c>
      <c r="M50" s="99">
        <f>SUMIFS('Overview employees'!N:N,'Overview employees'!$B:$B,'Overview reports'!$B$48,'Overview employees'!$A:$A,'Overview reports'!$A50)</f>
        <v>0</v>
      </c>
      <c r="N50" s="99">
        <f>SUMIFS('Overview employees'!O:O,'Overview employees'!$B:$B,'Overview reports'!$B$48,'Overview employees'!$A:$A,'Overview reports'!$A50)</f>
        <v>0</v>
      </c>
      <c r="O50" s="99">
        <f>SUMIFS('Overview employees'!P:P,'Overview employees'!$B:$B,'Overview reports'!$B$48,'Overview employees'!$A:$A,'Overview reports'!$A50)</f>
        <v>0</v>
      </c>
      <c r="P50" s="99">
        <f>SUMIFS('Overview employees'!Q:Q,'Overview employees'!$B:$B,'Overview reports'!$B$48,'Overview employees'!$A:$A,'Overview reports'!$A50)</f>
        <v>0</v>
      </c>
      <c r="Q50" s="99">
        <f>SUMIFS('Overview employees'!R:R,'Overview employees'!$B:$B,'Overview reports'!$B$48,'Overview employees'!$A:$A,'Overview reports'!$A50)</f>
        <v>0</v>
      </c>
      <c r="R50" s="99">
        <f>SUMIFS('Overview employees'!S:S,'Overview employees'!$B:$B,'Overview reports'!$B$48,'Overview employees'!$A:$A,'Overview reports'!$A50)</f>
        <v>0</v>
      </c>
      <c r="S50" s="99">
        <f>SUMIFS('Overview employees'!T:T,'Overview employees'!$B:$B,'Overview reports'!$B$48,'Overview employees'!$A:$A,'Overview reports'!$A50)</f>
        <v>0</v>
      </c>
    </row>
    <row r="51" spans="1:19" x14ac:dyDescent="0.25">
      <c r="A51" s="93" t="s">
        <v>256</v>
      </c>
      <c r="B51" s="325"/>
      <c r="C51" s="98">
        <f>SUMIFS('Overview employees'!D:D,'Overview employees'!B:B,'Overview reports'!$B$48,'Overview employees'!A:A,'Overview reports'!$A51)</f>
        <v>0</v>
      </c>
      <c r="D51" s="94">
        <f t="shared" si="8"/>
        <v>0</v>
      </c>
      <c r="E51" s="99">
        <f>SUMIFS('Overview employees'!F:F,'Overview employees'!$B:$B,'Overview reports'!$B$48,'Overview employees'!$A:$A,'Overview reports'!$A51)</f>
        <v>0</v>
      </c>
      <c r="F51" s="99">
        <f>SUMIFS('Overview employees'!G:G,'Overview employees'!$B:$B,'Overview reports'!$B$48,'Overview employees'!$A:$A,'Overview reports'!$A51)</f>
        <v>0</v>
      </c>
      <c r="G51" s="99">
        <f>SUMIFS('Overview employees'!H:H,'Overview employees'!$B:$B,'Overview reports'!$B$48,'Overview employees'!$A:$A,'Overview reports'!$A51)</f>
        <v>0</v>
      </c>
      <c r="H51" s="99">
        <f>SUMIFS('Overview employees'!I:I,'Overview employees'!$B:$B,'Overview reports'!$B$48,'Overview employees'!$A:$A,'Overview reports'!$A51)</f>
        <v>0</v>
      </c>
      <c r="I51" s="99">
        <f>SUMIFS('Overview employees'!J:J,'Overview employees'!$B:$B,'Overview reports'!$B$48,'Overview employees'!$A:$A,'Overview reports'!$A51)</f>
        <v>0</v>
      </c>
      <c r="J51" s="99">
        <f>SUMIFS('Overview employees'!K:K,'Overview employees'!$B:$B,'Overview reports'!$B$48,'Overview employees'!$A:$A,'Overview reports'!$A51)</f>
        <v>0</v>
      </c>
      <c r="K51" s="99">
        <f>SUMIFS('Overview employees'!L:L,'Overview employees'!$B:$B,'Overview reports'!$B$48,'Overview employees'!$A:$A,'Overview reports'!$A51)</f>
        <v>0</v>
      </c>
      <c r="L51" s="99">
        <f>SUMIFS('Overview employees'!M:M,'Overview employees'!$B:$B,'Overview reports'!$B$48,'Overview employees'!$A:$A,'Overview reports'!$A51)</f>
        <v>0</v>
      </c>
      <c r="M51" s="99">
        <f>SUMIFS('Overview employees'!N:N,'Overview employees'!$B:$B,'Overview reports'!$B$48,'Overview employees'!$A:$A,'Overview reports'!$A51)</f>
        <v>0</v>
      </c>
      <c r="N51" s="99">
        <f>SUMIFS('Overview employees'!O:O,'Overview employees'!$B:$B,'Overview reports'!$B$48,'Overview employees'!$A:$A,'Overview reports'!$A51)</f>
        <v>0</v>
      </c>
      <c r="O51" s="99">
        <f>SUMIFS('Overview employees'!P:P,'Overview employees'!$B:$B,'Overview reports'!$B$48,'Overview employees'!$A:$A,'Overview reports'!$A51)</f>
        <v>0</v>
      </c>
      <c r="P51" s="99">
        <f>SUMIFS('Overview employees'!Q:Q,'Overview employees'!$B:$B,'Overview reports'!$B$48,'Overview employees'!$A:$A,'Overview reports'!$A51)</f>
        <v>0</v>
      </c>
      <c r="Q51" s="99">
        <f>SUMIFS('Overview employees'!R:R,'Overview employees'!$B:$B,'Overview reports'!$B$48,'Overview employees'!$A:$A,'Overview reports'!$A51)</f>
        <v>0</v>
      </c>
      <c r="R51" s="99">
        <f>SUMIFS('Overview employees'!S:S,'Overview employees'!$B:$B,'Overview reports'!$B$48,'Overview employees'!$A:$A,'Overview reports'!$A51)</f>
        <v>0</v>
      </c>
      <c r="S51" s="99">
        <f>SUMIFS('Overview employees'!T:T,'Overview employees'!$B:$B,'Overview reports'!$B$48,'Overview employees'!$A:$A,'Overview reports'!$A51)</f>
        <v>0</v>
      </c>
    </row>
    <row r="52" spans="1:19" x14ac:dyDescent="0.25">
      <c r="A52" s="100" t="s">
        <v>257</v>
      </c>
      <c r="B52" s="325"/>
      <c r="C52" s="98">
        <f>SUMIFS('Overview employees'!D:D,'Overview employees'!B:B,'Overview reports'!$B$48,'Overview employees'!A:A,'Overview reports'!$A52)</f>
        <v>0</v>
      </c>
      <c r="D52" s="94">
        <f t="shared" si="8"/>
        <v>0</v>
      </c>
      <c r="E52" s="99">
        <f>SUMIFS('Overview employees'!F:F,'Overview employees'!$B:$B,'Overview reports'!$B$48,'Overview employees'!$A:$A,'Overview reports'!$A52)</f>
        <v>0</v>
      </c>
      <c r="F52" s="99">
        <f>SUMIFS('Overview employees'!G:G,'Overview employees'!$B:$B,'Overview reports'!$B$48,'Overview employees'!$A:$A,'Overview reports'!$A52)</f>
        <v>0</v>
      </c>
      <c r="G52" s="99">
        <f>SUMIFS('Overview employees'!H:H,'Overview employees'!$B:$B,'Overview reports'!$B$48,'Overview employees'!$A:$A,'Overview reports'!$A52)</f>
        <v>0</v>
      </c>
      <c r="H52" s="99">
        <f>SUMIFS('Overview employees'!I:I,'Overview employees'!$B:$B,'Overview reports'!$B$48,'Overview employees'!$A:$A,'Overview reports'!$A52)</f>
        <v>0</v>
      </c>
      <c r="I52" s="99">
        <f>SUMIFS('Overview employees'!J:J,'Overview employees'!$B:$B,'Overview reports'!$B$48,'Overview employees'!$A:$A,'Overview reports'!$A52)</f>
        <v>0</v>
      </c>
      <c r="J52" s="99">
        <f>SUMIFS('Overview employees'!K:K,'Overview employees'!$B:$B,'Overview reports'!$B$48,'Overview employees'!$A:$A,'Overview reports'!$A52)</f>
        <v>0</v>
      </c>
      <c r="K52" s="99">
        <f>SUMIFS('Overview employees'!L:L,'Overview employees'!$B:$B,'Overview reports'!$B$48,'Overview employees'!$A:$A,'Overview reports'!$A52)</f>
        <v>0</v>
      </c>
      <c r="L52" s="99">
        <f>SUMIFS('Overview employees'!M:M,'Overview employees'!$B:$B,'Overview reports'!$B$48,'Overview employees'!$A:$A,'Overview reports'!$A52)</f>
        <v>0</v>
      </c>
      <c r="M52" s="99">
        <f>SUMIFS('Overview employees'!N:N,'Overview employees'!$B:$B,'Overview reports'!$B$48,'Overview employees'!$A:$A,'Overview reports'!$A52)</f>
        <v>0</v>
      </c>
      <c r="N52" s="99">
        <f>SUMIFS('Overview employees'!O:O,'Overview employees'!$B:$B,'Overview reports'!$B$48,'Overview employees'!$A:$A,'Overview reports'!$A52)</f>
        <v>0</v>
      </c>
      <c r="O52" s="99">
        <f>SUMIFS('Overview employees'!P:P,'Overview employees'!$B:$B,'Overview reports'!$B$48,'Overview employees'!$A:$A,'Overview reports'!$A52)</f>
        <v>0</v>
      </c>
      <c r="P52" s="99">
        <f>SUMIFS('Overview employees'!Q:Q,'Overview employees'!$B:$B,'Overview reports'!$B$48,'Overview employees'!$A:$A,'Overview reports'!$A52)</f>
        <v>0</v>
      </c>
      <c r="Q52" s="99">
        <f>SUMIFS('Overview employees'!R:R,'Overview employees'!$B:$B,'Overview reports'!$B$48,'Overview employees'!$A:$A,'Overview reports'!$A52)</f>
        <v>0</v>
      </c>
      <c r="R52" s="99">
        <f>SUMIFS('Overview employees'!S:S,'Overview employees'!$B:$B,'Overview reports'!$B$48,'Overview employees'!$A:$A,'Overview reports'!$A52)</f>
        <v>0</v>
      </c>
      <c r="S52" s="99">
        <f>SUMIFS('Overview employees'!T:T,'Overview employees'!$B:$B,'Overview reports'!$B$48,'Overview employees'!$A:$A,'Overview reports'!$A52)</f>
        <v>0</v>
      </c>
    </row>
    <row r="53" spans="1:19" s="75" customFormat="1" x14ac:dyDescent="0.25">
      <c r="A53" s="101" t="s">
        <v>56</v>
      </c>
      <c r="B53" s="325"/>
      <c r="C53" s="102">
        <f>SUM(C48:C52)</f>
        <v>0</v>
      </c>
      <c r="D53" s="103">
        <f t="shared" si="8"/>
        <v>0</v>
      </c>
      <c r="E53" s="104">
        <f t="shared" ref="E53:S53" si="11">SUM(E48:E52)</f>
        <v>0</v>
      </c>
      <c r="F53" s="104">
        <f t="shared" si="11"/>
        <v>0</v>
      </c>
      <c r="G53" s="104">
        <f t="shared" si="11"/>
        <v>0</v>
      </c>
      <c r="H53" s="104">
        <f t="shared" si="11"/>
        <v>0</v>
      </c>
      <c r="I53" s="104">
        <f t="shared" si="11"/>
        <v>0</v>
      </c>
      <c r="J53" s="104">
        <f t="shared" si="11"/>
        <v>0</v>
      </c>
      <c r="K53" s="104">
        <f t="shared" si="11"/>
        <v>0</v>
      </c>
      <c r="L53" s="104">
        <f t="shared" si="11"/>
        <v>0</v>
      </c>
      <c r="M53" s="104">
        <f t="shared" si="11"/>
        <v>0</v>
      </c>
      <c r="N53" s="104">
        <f t="shared" si="11"/>
        <v>0</v>
      </c>
      <c r="O53" s="104">
        <f t="shared" si="11"/>
        <v>0</v>
      </c>
      <c r="P53" s="104">
        <f t="shared" si="11"/>
        <v>0</v>
      </c>
      <c r="Q53" s="104">
        <f t="shared" si="11"/>
        <v>0</v>
      </c>
      <c r="R53" s="104">
        <f t="shared" si="11"/>
        <v>0</v>
      </c>
      <c r="S53" s="104">
        <f t="shared" si="11"/>
        <v>0</v>
      </c>
    </row>
    <row r="54" spans="1:19" x14ac:dyDescent="0.25">
      <c r="A54" s="93" t="s">
        <v>253</v>
      </c>
      <c r="B54" s="326" t="s">
        <v>32</v>
      </c>
      <c r="C54" s="105">
        <f ca="1">SUMIFS('Overview employees'!D:D,'Overview employees'!B:B,'Overview reports'!$B$54,'Overview employees'!A:A,'Overview reports'!$A54)</f>
        <v>0</v>
      </c>
      <c r="D54" s="106">
        <f t="shared" ca="1" si="8"/>
        <v>0</v>
      </c>
      <c r="E54" s="107">
        <f ca="1">SUMIFS('Overview employees'!F:F,'Overview employees'!$B:$B,'Overview reports'!$B$54,'Overview employees'!$A:$A,'Overview reports'!$A54)</f>
        <v>0</v>
      </c>
      <c r="F54" s="107">
        <f ca="1">SUMIFS('Overview employees'!G:G,'Overview employees'!$B:$B,'Overview reports'!$B$54,'Overview employees'!$A:$A,'Overview reports'!$A54)</f>
        <v>0</v>
      </c>
      <c r="G54" s="107">
        <f ca="1">SUMIFS('Overview employees'!H:H,'Overview employees'!$B:$B,'Overview reports'!$B$54,'Overview employees'!$A:$A,'Overview reports'!$A54)</f>
        <v>0</v>
      </c>
      <c r="H54" s="107">
        <f ca="1">SUMIFS('Overview employees'!I:I,'Overview employees'!$B:$B,'Overview reports'!$B$54,'Overview employees'!$A:$A,'Overview reports'!$A54)</f>
        <v>0</v>
      </c>
      <c r="I54" s="107">
        <f ca="1">SUMIFS('Overview employees'!J:J,'Overview employees'!$B:$B,'Overview reports'!$B$54,'Overview employees'!$A:$A,'Overview reports'!$A54)</f>
        <v>0</v>
      </c>
      <c r="J54" s="107">
        <f ca="1">SUMIFS('Overview employees'!K:K,'Overview employees'!$B:$B,'Overview reports'!$B$54,'Overview employees'!$A:$A,'Overview reports'!$A54)</f>
        <v>0</v>
      </c>
      <c r="K54" s="107">
        <f ca="1">SUMIFS('Overview employees'!L:L,'Overview employees'!$B:$B,'Overview reports'!$B$54,'Overview employees'!$A:$A,'Overview reports'!$A54)</f>
        <v>0</v>
      </c>
      <c r="L54" s="107">
        <f ca="1">SUMIFS('Overview employees'!M:M,'Overview employees'!$B:$B,'Overview reports'!$B$54,'Overview employees'!$A:$A,'Overview reports'!$A54)</f>
        <v>0</v>
      </c>
      <c r="M54" s="107">
        <f ca="1">SUMIFS('Overview employees'!N:N,'Overview employees'!$B:$B,'Overview reports'!$B$54,'Overview employees'!$A:$A,'Overview reports'!$A54)</f>
        <v>0</v>
      </c>
      <c r="N54" s="107">
        <f ca="1">SUMIFS('Overview employees'!O:O,'Overview employees'!$B:$B,'Overview reports'!$B$54,'Overview employees'!$A:$A,'Overview reports'!$A54)</f>
        <v>0</v>
      </c>
      <c r="O54" s="107">
        <f ca="1">SUMIFS('Overview employees'!P:P,'Overview employees'!$B:$B,'Overview reports'!$B$54,'Overview employees'!$A:$A,'Overview reports'!$A54)</f>
        <v>0</v>
      </c>
      <c r="P54" s="107">
        <f ca="1">SUMIFS('Overview employees'!Q:Q,'Overview employees'!$B:$B,'Overview reports'!$B$54,'Overview employees'!$A:$A,'Overview reports'!$A54)</f>
        <v>0</v>
      </c>
      <c r="Q54" s="107">
        <f ca="1">SUMIFS('Overview employees'!R:R,'Overview employees'!$B:$B,'Overview reports'!$B$54,'Overview employees'!$A:$A,'Overview reports'!$A54)</f>
        <v>0</v>
      </c>
      <c r="R54" s="107">
        <f ca="1">SUMIFS('Overview employees'!S:S,'Overview employees'!$B:$B,'Overview reports'!$B$54,'Overview employees'!$A:$A,'Overview reports'!$A54)</f>
        <v>0</v>
      </c>
      <c r="S54" s="107">
        <f ca="1">SUMIFS('Overview employees'!T:T,'Overview employees'!$B:$B,'Overview reports'!$B$54,'Overview employees'!$A:$A,'Overview reports'!$A54)</f>
        <v>0</v>
      </c>
    </row>
    <row r="55" spans="1:19" x14ac:dyDescent="0.25">
      <c r="A55" s="97" t="s">
        <v>254</v>
      </c>
      <c r="B55" s="326"/>
      <c r="C55" s="98">
        <f ca="1">SUMIFS('Overview employees'!D:D,'Overview employees'!B:B,'Overview reports'!$B$54,'Overview employees'!A:A,'Overview reports'!$A55)</f>
        <v>0</v>
      </c>
      <c r="D55" s="94">
        <f t="shared" ca="1" si="8"/>
        <v>0</v>
      </c>
      <c r="E55" s="99">
        <f ca="1">SUMIFS('Overview employees'!F:F,'Overview employees'!$B:$B,'Overview reports'!$B$54,'Overview employees'!$A:$A,'Overview reports'!$A55)</f>
        <v>0</v>
      </c>
      <c r="F55" s="99">
        <f ca="1">SUMIFS('Overview employees'!G:G,'Overview employees'!$B:$B,'Overview reports'!$B$54,'Overview employees'!$A:$A,'Overview reports'!$A55)</f>
        <v>0</v>
      </c>
      <c r="G55" s="99">
        <f ca="1">SUMIFS('Overview employees'!H:H,'Overview employees'!$B:$B,'Overview reports'!$B$54,'Overview employees'!$A:$A,'Overview reports'!$A55)</f>
        <v>0</v>
      </c>
      <c r="H55" s="99">
        <f ca="1">SUMIFS('Overview employees'!I:I,'Overview employees'!$B:$B,'Overview reports'!$B$54,'Overview employees'!$A:$A,'Overview reports'!$A55)</f>
        <v>0</v>
      </c>
      <c r="I55" s="99">
        <f ca="1">SUMIFS('Overview employees'!J:J,'Overview employees'!$B:$B,'Overview reports'!$B$54,'Overview employees'!$A:$A,'Overview reports'!$A55)</f>
        <v>0</v>
      </c>
      <c r="J55" s="99">
        <f ca="1">SUMIFS('Overview employees'!K:K,'Overview employees'!$B:$B,'Overview reports'!$B$54,'Overview employees'!$A:$A,'Overview reports'!$A55)</f>
        <v>0</v>
      </c>
      <c r="K55" s="99">
        <f ca="1">SUMIFS('Overview employees'!L:L,'Overview employees'!$B:$B,'Overview reports'!$B$54,'Overview employees'!$A:$A,'Overview reports'!$A55)</f>
        <v>0</v>
      </c>
      <c r="L55" s="99">
        <f ca="1">SUMIFS('Overview employees'!M:M,'Overview employees'!$B:$B,'Overview reports'!$B$54,'Overview employees'!$A:$A,'Overview reports'!$A55)</f>
        <v>0</v>
      </c>
      <c r="M55" s="99">
        <f ca="1">SUMIFS('Overview employees'!N:N,'Overview employees'!$B:$B,'Overview reports'!$B$54,'Overview employees'!$A:$A,'Overview reports'!$A55)</f>
        <v>0</v>
      </c>
      <c r="N55" s="99">
        <f ca="1">SUMIFS('Overview employees'!O:O,'Overview employees'!$B:$B,'Overview reports'!$B$54,'Overview employees'!$A:$A,'Overview reports'!$A55)</f>
        <v>0</v>
      </c>
      <c r="O55" s="99">
        <f ca="1">SUMIFS('Overview employees'!P:P,'Overview employees'!$B:$B,'Overview reports'!$B$54,'Overview employees'!$A:$A,'Overview reports'!$A55)</f>
        <v>0</v>
      </c>
      <c r="P55" s="99">
        <f ca="1">SUMIFS('Overview employees'!Q:Q,'Overview employees'!$B:$B,'Overview reports'!$B$54,'Overview employees'!$A:$A,'Overview reports'!$A55)</f>
        <v>0</v>
      </c>
      <c r="Q55" s="99">
        <f ca="1">SUMIFS('Overview employees'!R:R,'Overview employees'!$B:$B,'Overview reports'!$B$54,'Overview employees'!$A:$A,'Overview reports'!$A55)</f>
        <v>0</v>
      </c>
      <c r="R55" s="99">
        <f ca="1">SUMIFS('Overview employees'!S:S,'Overview employees'!$B:$B,'Overview reports'!$B$54,'Overview employees'!$A:$A,'Overview reports'!$A55)</f>
        <v>0</v>
      </c>
      <c r="S55" s="99">
        <f ca="1">SUMIFS('Overview employees'!T:T,'Overview employees'!$B:$B,'Overview reports'!$B$54,'Overview employees'!$A:$A,'Overview reports'!$A55)</f>
        <v>0</v>
      </c>
    </row>
    <row r="56" spans="1:19" x14ac:dyDescent="0.25">
      <c r="A56" s="93" t="s">
        <v>255</v>
      </c>
      <c r="B56" s="326"/>
      <c r="C56" s="98">
        <f ca="1">SUMIFS('Overview employees'!D:D,'Overview employees'!B:B,'Overview reports'!$B$54,'Overview employees'!A:A,'Overview reports'!$A56)</f>
        <v>0</v>
      </c>
      <c r="D56" s="94">
        <f t="shared" ca="1" si="8"/>
        <v>0</v>
      </c>
      <c r="E56" s="99">
        <f ca="1">SUMIFS('Overview employees'!F:F,'Overview employees'!$B:$B,'Overview reports'!$B$54,'Overview employees'!$A:$A,'Overview reports'!$A56)</f>
        <v>0</v>
      </c>
      <c r="F56" s="99">
        <f ca="1">SUMIFS('Overview employees'!G:G,'Overview employees'!$B:$B,'Overview reports'!$B$54,'Overview employees'!$A:$A,'Overview reports'!$A56)</f>
        <v>0</v>
      </c>
      <c r="G56" s="99">
        <f ca="1">SUMIFS('Overview employees'!H:H,'Overview employees'!$B:$B,'Overview reports'!$B$54,'Overview employees'!$A:$A,'Overview reports'!$A56)</f>
        <v>0</v>
      </c>
      <c r="H56" s="99">
        <f ca="1">SUMIFS('Overview employees'!I:I,'Overview employees'!$B:$B,'Overview reports'!$B$54,'Overview employees'!$A:$A,'Overview reports'!$A56)</f>
        <v>0</v>
      </c>
      <c r="I56" s="99">
        <f ca="1">SUMIFS('Overview employees'!J:J,'Overview employees'!$B:$B,'Overview reports'!$B$54,'Overview employees'!$A:$A,'Overview reports'!$A56)</f>
        <v>0</v>
      </c>
      <c r="J56" s="99">
        <f ca="1">SUMIFS('Overview employees'!K:K,'Overview employees'!$B:$B,'Overview reports'!$B$54,'Overview employees'!$A:$A,'Overview reports'!$A56)</f>
        <v>0</v>
      </c>
      <c r="K56" s="99">
        <f ca="1">SUMIFS('Overview employees'!L:L,'Overview employees'!$B:$B,'Overview reports'!$B$54,'Overview employees'!$A:$A,'Overview reports'!$A56)</f>
        <v>0</v>
      </c>
      <c r="L56" s="99">
        <f ca="1">SUMIFS('Overview employees'!M:M,'Overview employees'!$B:$B,'Overview reports'!$B$54,'Overview employees'!$A:$A,'Overview reports'!$A56)</f>
        <v>0</v>
      </c>
      <c r="M56" s="99">
        <f ca="1">SUMIFS('Overview employees'!N:N,'Overview employees'!$B:$B,'Overview reports'!$B$54,'Overview employees'!$A:$A,'Overview reports'!$A56)</f>
        <v>0</v>
      </c>
      <c r="N56" s="99">
        <f ca="1">SUMIFS('Overview employees'!O:O,'Overview employees'!$B:$B,'Overview reports'!$B$54,'Overview employees'!$A:$A,'Overview reports'!$A56)</f>
        <v>0</v>
      </c>
      <c r="O56" s="99">
        <f ca="1">SUMIFS('Overview employees'!P:P,'Overview employees'!$B:$B,'Overview reports'!$B$54,'Overview employees'!$A:$A,'Overview reports'!$A56)</f>
        <v>0</v>
      </c>
      <c r="P56" s="99">
        <f ca="1">SUMIFS('Overview employees'!Q:Q,'Overview employees'!$B:$B,'Overview reports'!$B$54,'Overview employees'!$A:$A,'Overview reports'!$A56)</f>
        <v>0</v>
      </c>
      <c r="Q56" s="99">
        <f ca="1">SUMIFS('Overview employees'!R:R,'Overview employees'!$B:$B,'Overview reports'!$B$54,'Overview employees'!$A:$A,'Overview reports'!$A56)</f>
        <v>0</v>
      </c>
      <c r="R56" s="99">
        <f ca="1">SUMIFS('Overview employees'!S:S,'Overview employees'!$B:$B,'Overview reports'!$B$54,'Overview employees'!$A:$A,'Overview reports'!$A56)</f>
        <v>0</v>
      </c>
      <c r="S56" s="99">
        <f ca="1">SUMIFS('Overview employees'!T:T,'Overview employees'!$B:$B,'Overview reports'!$B$54,'Overview employees'!$A:$A,'Overview reports'!$A56)</f>
        <v>0</v>
      </c>
    </row>
    <row r="57" spans="1:19" x14ac:dyDescent="0.25">
      <c r="A57" s="93" t="s">
        <v>256</v>
      </c>
      <c r="B57" s="326"/>
      <c r="C57" s="98">
        <f ca="1">SUMIFS('Overview employees'!D:D,'Overview employees'!B:B,'Overview reports'!$B$54,'Overview employees'!A:A,'Overview reports'!$A57)</f>
        <v>0</v>
      </c>
      <c r="D57" s="94">
        <f t="shared" ca="1" si="8"/>
        <v>0</v>
      </c>
      <c r="E57" s="99">
        <f ca="1">SUMIFS('Overview employees'!F:F,'Overview employees'!$B:$B,'Overview reports'!$B$54,'Overview employees'!$A:$A,'Overview reports'!$A57)</f>
        <v>0</v>
      </c>
      <c r="F57" s="99">
        <f ca="1">SUMIFS('Overview employees'!G:G,'Overview employees'!$B:$B,'Overview reports'!$B$54,'Overview employees'!$A:$A,'Overview reports'!$A57)</f>
        <v>0</v>
      </c>
      <c r="G57" s="99">
        <f ca="1">SUMIFS('Overview employees'!H:H,'Overview employees'!$B:$B,'Overview reports'!$B$54,'Overview employees'!$A:$A,'Overview reports'!$A57)</f>
        <v>0</v>
      </c>
      <c r="H57" s="99">
        <f ca="1">SUMIFS('Overview employees'!I:I,'Overview employees'!$B:$B,'Overview reports'!$B$54,'Overview employees'!$A:$A,'Overview reports'!$A57)</f>
        <v>0</v>
      </c>
      <c r="I57" s="99">
        <f ca="1">SUMIFS('Overview employees'!J:J,'Overview employees'!$B:$B,'Overview reports'!$B$54,'Overview employees'!$A:$A,'Overview reports'!$A57)</f>
        <v>0</v>
      </c>
      <c r="J57" s="99">
        <f ca="1">SUMIFS('Overview employees'!K:K,'Overview employees'!$B:$B,'Overview reports'!$B$54,'Overview employees'!$A:$A,'Overview reports'!$A57)</f>
        <v>0</v>
      </c>
      <c r="K57" s="99">
        <f ca="1">SUMIFS('Overview employees'!L:L,'Overview employees'!$B:$B,'Overview reports'!$B$54,'Overview employees'!$A:$A,'Overview reports'!$A57)</f>
        <v>0</v>
      </c>
      <c r="L57" s="99">
        <f ca="1">SUMIFS('Overview employees'!M:M,'Overview employees'!$B:$B,'Overview reports'!$B$54,'Overview employees'!$A:$A,'Overview reports'!$A57)</f>
        <v>0</v>
      </c>
      <c r="M57" s="99">
        <f ca="1">SUMIFS('Overview employees'!N:N,'Overview employees'!$B:$B,'Overview reports'!$B$54,'Overview employees'!$A:$A,'Overview reports'!$A57)</f>
        <v>0</v>
      </c>
      <c r="N57" s="99">
        <f ca="1">SUMIFS('Overview employees'!O:O,'Overview employees'!$B:$B,'Overview reports'!$B$54,'Overview employees'!$A:$A,'Overview reports'!$A57)</f>
        <v>0</v>
      </c>
      <c r="O57" s="99">
        <f ca="1">SUMIFS('Overview employees'!P:P,'Overview employees'!$B:$B,'Overview reports'!$B$54,'Overview employees'!$A:$A,'Overview reports'!$A57)</f>
        <v>0</v>
      </c>
      <c r="P57" s="99">
        <f ca="1">SUMIFS('Overview employees'!Q:Q,'Overview employees'!$B:$B,'Overview reports'!$B$54,'Overview employees'!$A:$A,'Overview reports'!$A57)</f>
        <v>0</v>
      </c>
      <c r="Q57" s="99">
        <f ca="1">SUMIFS('Overview employees'!R:R,'Overview employees'!$B:$B,'Overview reports'!$B$54,'Overview employees'!$A:$A,'Overview reports'!$A57)</f>
        <v>0</v>
      </c>
      <c r="R57" s="99">
        <f ca="1">SUMIFS('Overview employees'!S:S,'Overview employees'!$B:$B,'Overview reports'!$B$54,'Overview employees'!$A:$A,'Overview reports'!$A57)</f>
        <v>0</v>
      </c>
      <c r="S57" s="99">
        <f ca="1">SUMIFS('Overview employees'!T:T,'Overview employees'!$B:$B,'Overview reports'!$B$54,'Overview employees'!$A:$A,'Overview reports'!$A57)</f>
        <v>0</v>
      </c>
    </row>
    <row r="58" spans="1:19" x14ac:dyDescent="0.25">
      <c r="A58" s="100" t="s">
        <v>257</v>
      </c>
      <c r="B58" s="326"/>
      <c r="C58" s="98">
        <f ca="1">SUMIFS('Overview employees'!D:D,'Overview employees'!B:B,'Overview reports'!$B$54,'Overview employees'!A:A,'Overview reports'!$A58)</f>
        <v>0</v>
      </c>
      <c r="D58" s="94">
        <f t="shared" ca="1" si="8"/>
        <v>0</v>
      </c>
      <c r="E58" s="99">
        <f ca="1">SUMIFS('Overview employees'!F:F,'Overview employees'!$B:$B,'Overview reports'!$B$54,'Overview employees'!$A:$A,'Overview reports'!$A58)</f>
        <v>0</v>
      </c>
      <c r="F58" s="99">
        <f ca="1">SUMIFS('Overview employees'!G:G,'Overview employees'!$B:$B,'Overview reports'!$B$54,'Overview employees'!$A:$A,'Overview reports'!$A58)</f>
        <v>0</v>
      </c>
      <c r="G58" s="99">
        <f ca="1">SUMIFS('Overview employees'!H:H,'Overview employees'!$B:$B,'Overview reports'!$B$54,'Overview employees'!$A:$A,'Overview reports'!$A58)</f>
        <v>0</v>
      </c>
      <c r="H58" s="99">
        <f ca="1">SUMIFS('Overview employees'!I:I,'Overview employees'!$B:$B,'Overview reports'!$B$54,'Overview employees'!$A:$A,'Overview reports'!$A58)</f>
        <v>0</v>
      </c>
      <c r="I58" s="99">
        <f ca="1">SUMIFS('Overview employees'!J:J,'Overview employees'!$B:$B,'Overview reports'!$B$54,'Overview employees'!$A:$A,'Overview reports'!$A58)</f>
        <v>0</v>
      </c>
      <c r="J58" s="99">
        <f ca="1">SUMIFS('Overview employees'!K:K,'Overview employees'!$B:$B,'Overview reports'!$B$54,'Overview employees'!$A:$A,'Overview reports'!$A58)</f>
        <v>0</v>
      </c>
      <c r="K58" s="99">
        <f ca="1">SUMIFS('Overview employees'!L:L,'Overview employees'!$B:$B,'Overview reports'!$B$54,'Overview employees'!$A:$A,'Overview reports'!$A58)</f>
        <v>0</v>
      </c>
      <c r="L58" s="99">
        <f ca="1">SUMIFS('Overview employees'!M:M,'Overview employees'!$B:$B,'Overview reports'!$B$54,'Overview employees'!$A:$A,'Overview reports'!$A58)</f>
        <v>0</v>
      </c>
      <c r="M58" s="99">
        <f ca="1">SUMIFS('Overview employees'!N:N,'Overview employees'!$B:$B,'Overview reports'!$B$54,'Overview employees'!$A:$A,'Overview reports'!$A58)</f>
        <v>0</v>
      </c>
      <c r="N58" s="99">
        <f ca="1">SUMIFS('Overview employees'!O:O,'Overview employees'!$B:$B,'Overview reports'!$B$54,'Overview employees'!$A:$A,'Overview reports'!$A58)</f>
        <v>0</v>
      </c>
      <c r="O58" s="99">
        <f ca="1">SUMIFS('Overview employees'!P:P,'Overview employees'!$B:$B,'Overview reports'!$B$54,'Overview employees'!$A:$A,'Overview reports'!$A58)</f>
        <v>0</v>
      </c>
      <c r="P58" s="99">
        <f ca="1">SUMIFS('Overview employees'!Q:Q,'Overview employees'!$B:$B,'Overview reports'!$B$54,'Overview employees'!$A:$A,'Overview reports'!$A58)</f>
        <v>0</v>
      </c>
      <c r="Q58" s="99">
        <f ca="1">SUMIFS('Overview employees'!R:R,'Overview employees'!$B:$B,'Overview reports'!$B$54,'Overview employees'!$A:$A,'Overview reports'!$A58)</f>
        <v>0</v>
      </c>
      <c r="R58" s="99">
        <f ca="1">SUMIFS('Overview employees'!S:S,'Overview employees'!$B:$B,'Overview reports'!$B$54,'Overview employees'!$A:$A,'Overview reports'!$A58)</f>
        <v>0</v>
      </c>
      <c r="S58" s="99">
        <f ca="1">SUMIFS('Overview employees'!T:T,'Overview employees'!$B:$B,'Overview reports'!$B$54,'Overview employees'!$A:$A,'Overview reports'!$A58)</f>
        <v>0</v>
      </c>
    </row>
    <row r="59" spans="1:19" s="75" customFormat="1" x14ac:dyDescent="0.25">
      <c r="A59" s="101" t="s">
        <v>56</v>
      </c>
      <c r="B59" s="326"/>
      <c r="C59" s="102">
        <f ca="1">SUM(C54:C58)</f>
        <v>0</v>
      </c>
      <c r="D59" s="103">
        <f t="shared" ca="1" si="8"/>
        <v>0</v>
      </c>
      <c r="E59" s="104">
        <f t="shared" ref="E59:S59" ca="1" si="12">SUM(E54:E58)</f>
        <v>0</v>
      </c>
      <c r="F59" s="104">
        <f t="shared" ca="1" si="12"/>
        <v>0</v>
      </c>
      <c r="G59" s="104">
        <f t="shared" ca="1" si="12"/>
        <v>0</v>
      </c>
      <c r="H59" s="104">
        <f t="shared" ca="1" si="12"/>
        <v>0</v>
      </c>
      <c r="I59" s="104">
        <f t="shared" ca="1" si="12"/>
        <v>0</v>
      </c>
      <c r="J59" s="104">
        <f t="shared" ca="1" si="12"/>
        <v>0</v>
      </c>
      <c r="K59" s="104">
        <f t="shared" ca="1" si="12"/>
        <v>0</v>
      </c>
      <c r="L59" s="104">
        <f t="shared" ca="1" si="12"/>
        <v>0</v>
      </c>
      <c r="M59" s="104">
        <f t="shared" ca="1" si="12"/>
        <v>0</v>
      </c>
      <c r="N59" s="104">
        <f t="shared" ca="1" si="12"/>
        <v>0</v>
      </c>
      <c r="O59" s="104">
        <f t="shared" ca="1" si="12"/>
        <v>0</v>
      </c>
      <c r="P59" s="104">
        <f t="shared" ca="1" si="12"/>
        <v>0</v>
      </c>
      <c r="Q59" s="104">
        <f t="shared" ca="1" si="12"/>
        <v>0</v>
      </c>
      <c r="R59" s="104">
        <f t="shared" ca="1" si="12"/>
        <v>0</v>
      </c>
      <c r="S59" s="104">
        <f t="shared" ca="1" si="12"/>
        <v>0</v>
      </c>
    </row>
  </sheetData>
  <mergeCells count="12">
    <mergeCell ref="B48:B53"/>
    <mergeCell ref="B54:B59"/>
    <mergeCell ref="B18:B23"/>
    <mergeCell ref="B24:B29"/>
    <mergeCell ref="B30:B35"/>
    <mergeCell ref="B36:B41"/>
    <mergeCell ref="B42:B47"/>
    <mergeCell ref="B2:C2"/>
    <mergeCell ref="B3:C3"/>
    <mergeCell ref="B4:C4"/>
    <mergeCell ref="B6:B11"/>
    <mergeCell ref="B12:B17"/>
  </mergeCells>
  <conditionalFormatting sqref="C6:S59">
    <cfRule type="cellIs" dxfId="1632" priority="2" operator="equal">
      <formula>0</formula>
    </cfRule>
  </conditionalFormatting>
  <conditionalFormatting sqref="D4:S5">
    <cfRule type="cellIs" dxfId="1631" priority="3" operator="lessThan">
      <formula>0</formula>
    </cfRule>
    <cfRule type="cellIs" dxfId="1630" priority="4" operator="greaterThan">
      <formula>0</formula>
    </cfRule>
  </conditionalFormatting>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79"/>
  <sheetViews>
    <sheetView showGridLines="0" zoomScale="55" zoomScaleNormal="55" workbookViewId="0">
      <selection activeCell="H1" sqref="H1"/>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8"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ref="O59" si="19">D59</f>
        <v>337</v>
      </c>
      <c r="P59" s="272">
        <f t="shared" ref="P59:AE59" si="20">SUM(P47:P58)</f>
        <v>0</v>
      </c>
      <c r="Q59" s="272">
        <f t="shared" si="20"/>
        <v>0</v>
      </c>
      <c r="R59" s="272">
        <f t="shared" si="20"/>
        <v>0</v>
      </c>
      <c r="S59" s="272">
        <f t="shared" si="20"/>
        <v>0</v>
      </c>
      <c r="T59" s="272">
        <f>SUM(T47:T58)</f>
        <v>0</v>
      </c>
      <c r="U59" s="272">
        <f t="shared" si="20"/>
        <v>0</v>
      </c>
      <c r="V59" s="272">
        <f t="shared" si="20"/>
        <v>0</v>
      </c>
      <c r="W59" s="272">
        <f t="shared" si="20"/>
        <v>0</v>
      </c>
      <c r="X59" s="272">
        <f t="shared" si="20"/>
        <v>0</v>
      </c>
      <c r="Y59" s="272">
        <f t="shared" si="20"/>
        <v>0</v>
      </c>
      <c r="Z59" s="272">
        <f t="shared" si="20"/>
        <v>0</v>
      </c>
      <c r="AA59" s="272">
        <f t="shared" si="20"/>
        <v>0</v>
      </c>
      <c r="AB59" s="272">
        <f t="shared" si="20"/>
        <v>0</v>
      </c>
      <c r="AC59" s="272">
        <f t="shared" si="20"/>
        <v>0</v>
      </c>
      <c r="AD59" s="272">
        <f t="shared" si="20"/>
        <v>0</v>
      </c>
      <c r="AE59" s="272">
        <f t="shared" si="20"/>
        <v>0</v>
      </c>
      <c r="AF59" s="115"/>
    </row>
    <row r="60" spans="2:33" ht="28.5" customHeight="1" x14ac:dyDescent="0.25">
      <c r="B60" s="273"/>
      <c r="C60" s="273"/>
      <c r="F60" s="264"/>
      <c r="I60" s="264"/>
      <c r="P60" s="272">
        <f t="shared" ref="P60:AE60" si="21">IFERROR(P59/$H$2,0)</f>
        <v>0</v>
      </c>
      <c r="Q60" s="272">
        <f t="shared" si="21"/>
        <v>0</v>
      </c>
      <c r="R60" s="272">
        <f t="shared" si="21"/>
        <v>0</v>
      </c>
      <c r="S60" s="272">
        <f t="shared" si="21"/>
        <v>0</v>
      </c>
      <c r="T60" s="272">
        <f t="shared" si="21"/>
        <v>0</v>
      </c>
      <c r="U60" s="272">
        <f t="shared" si="21"/>
        <v>0</v>
      </c>
      <c r="V60" s="272">
        <f t="shared" si="21"/>
        <v>0</v>
      </c>
      <c r="W60" s="272">
        <f t="shared" si="21"/>
        <v>0</v>
      </c>
      <c r="X60" s="272">
        <f t="shared" si="21"/>
        <v>0</v>
      </c>
      <c r="Y60" s="272">
        <f t="shared" si="21"/>
        <v>0</v>
      </c>
      <c r="Z60" s="272">
        <f t="shared" si="21"/>
        <v>0</v>
      </c>
      <c r="AA60" s="272">
        <f t="shared" si="21"/>
        <v>0</v>
      </c>
      <c r="AB60" s="272">
        <f t="shared" si="21"/>
        <v>0</v>
      </c>
      <c r="AC60" s="272">
        <f t="shared" si="21"/>
        <v>0</v>
      </c>
      <c r="AD60" s="272">
        <f t="shared" si="21"/>
        <v>0</v>
      </c>
      <c r="AE60" s="272">
        <f t="shared" si="21"/>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2">215/12*E62</f>
        <v>0</v>
      </c>
      <c r="G62" s="275"/>
      <c r="H62" s="276"/>
      <c r="I62" s="274">
        <f t="shared" ref="I62:I73" si="23">215/12*H62</f>
        <v>0</v>
      </c>
      <c r="J62" s="275"/>
      <c r="O62" s="113">
        <f t="shared" ref="O62:O74" si="24">D62</f>
        <v>368</v>
      </c>
      <c r="P62" s="111"/>
      <c r="Q62" s="111"/>
      <c r="R62" s="111"/>
      <c r="S62" s="111"/>
      <c r="T62" s="111"/>
      <c r="U62" s="111"/>
      <c r="V62" s="111"/>
      <c r="W62" s="111"/>
      <c r="X62" s="111"/>
      <c r="Y62" s="111"/>
      <c r="Z62" s="111"/>
      <c r="AA62" s="111"/>
      <c r="AB62" s="111"/>
      <c r="AC62" s="111"/>
      <c r="AD62" s="111"/>
      <c r="AE62" s="114">
        <f t="shared" ref="AE62:AE73" si="25">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6">DATE(YEAR(D62),MONTH(D62)+1,DAY(D62))</f>
        <v>399</v>
      </c>
      <c r="E63" s="261"/>
      <c r="F63" s="197">
        <f t="shared" si="22"/>
        <v>0</v>
      </c>
      <c r="G63" s="263"/>
      <c r="H63" s="261"/>
      <c r="I63" s="197">
        <f t="shared" si="23"/>
        <v>0</v>
      </c>
      <c r="J63" s="263"/>
      <c r="O63" s="113">
        <f t="shared" si="24"/>
        <v>399</v>
      </c>
      <c r="P63" s="111"/>
      <c r="Q63" s="111"/>
      <c r="R63" s="111"/>
      <c r="S63" s="111"/>
      <c r="T63" s="111"/>
      <c r="U63" s="111"/>
      <c r="V63" s="111"/>
      <c r="W63" s="111"/>
      <c r="X63" s="111"/>
      <c r="Y63" s="111"/>
      <c r="Z63" s="111"/>
      <c r="AA63" s="111"/>
      <c r="AB63" s="111"/>
      <c r="AC63" s="111"/>
      <c r="AD63" s="111"/>
      <c r="AE63" s="114">
        <f t="shared" si="25"/>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6"/>
        <v>427</v>
      </c>
      <c r="E64" s="261"/>
      <c r="F64" s="197">
        <f t="shared" si="22"/>
        <v>0</v>
      </c>
      <c r="G64" s="263"/>
      <c r="H64" s="261"/>
      <c r="I64" s="197">
        <f t="shared" si="23"/>
        <v>0</v>
      </c>
      <c r="J64" s="263"/>
      <c r="O64" s="113">
        <f t="shared" si="24"/>
        <v>427</v>
      </c>
      <c r="P64" s="111"/>
      <c r="Q64" s="111"/>
      <c r="R64" s="111"/>
      <c r="S64" s="111"/>
      <c r="T64" s="111"/>
      <c r="U64" s="111"/>
      <c r="V64" s="111"/>
      <c r="W64" s="111"/>
      <c r="X64" s="111"/>
      <c r="Y64" s="111"/>
      <c r="Z64" s="111"/>
      <c r="AA64" s="111"/>
      <c r="AB64" s="111"/>
      <c r="AC64" s="111"/>
      <c r="AD64" s="111"/>
      <c r="AE64" s="114">
        <f t="shared" si="25"/>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6"/>
        <v>458</v>
      </c>
      <c r="E65" s="261"/>
      <c r="F65" s="197">
        <f t="shared" si="22"/>
        <v>0</v>
      </c>
      <c r="G65" s="263"/>
      <c r="H65" s="261"/>
      <c r="I65" s="197">
        <f t="shared" si="23"/>
        <v>0</v>
      </c>
      <c r="J65" s="263"/>
      <c r="O65" s="113">
        <f t="shared" si="24"/>
        <v>458</v>
      </c>
      <c r="P65" s="111"/>
      <c r="Q65" s="111"/>
      <c r="R65" s="111"/>
      <c r="S65" s="111"/>
      <c r="T65" s="111"/>
      <c r="U65" s="111"/>
      <c r="V65" s="111"/>
      <c r="W65" s="111"/>
      <c r="X65" s="111"/>
      <c r="Y65" s="111"/>
      <c r="Z65" s="111"/>
      <c r="AA65" s="111"/>
      <c r="AB65" s="111"/>
      <c r="AC65" s="111"/>
      <c r="AD65" s="111"/>
      <c r="AE65" s="114">
        <f t="shared" si="25"/>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6"/>
        <v>488</v>
      </c>
      <c r="E66" s="261"/>
      <c r="F66" s="197">
        <f t="shared" si="22"/>
        <v>0</v>
      </c>
      <c r="G66" s="263"/>
      <c r="H66" s="261"/>
      <c r="I66" s="197">
        <f t="shared" si="23"/>
        <v>0</v>
      </c>
      <c r="J66" s="263"/>
      <c r="O66" s="113">
        <f t="shared" si="24"/>
        <v>488</v>
      </c>
      <c r="P66" s="111"/>
      <c r="Q66" s="111"/>
      <c r="R66" s="111"/>
      <c r="S66" s="111"/>
      <c r="T66" s="111"/>
      <c r="U66" s="111"/>
      <c r="V66" s="111"/>
      <c r="W66" s="111"/>
      <c r="X66" s="111"/>
      <c r="Y66" s="111"/>
      <c r="Z66" s="111"/>
      <c r="AA66" s="111"/>
      <c r="AB66" s="111"/>
      <c r="AC66" s="111"/>
      <c r="AD66" s="111"/>
      <c r="AE66" s="114">
        <f t="shared" si="25"/>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6"/>
        <v>519</v>
      </c>
      <c r="E67" s="261"/>
      <c r="F67" s="197">
        <f t="shared" si="22"/>
        <v>0</v>
      </c>
      <c r="G67" s="263"/>
      <c r="H67" s="261"/>
      <c r="I67" s="197">
        <f t="shared" si="23"/>
        <v>0</v>
      </c>
      <c r="J67" s="263"/>
      <c r="O67" s="113">
        <f t="shared" si="24"/>
        <v>519</v>
      </c>
      <c r="P67" s="111"/>
      <c r="Q67" s="111"/>
      <c r="R67" s="111"/>
      <c r="S67" s="111"/>
      <c r="T67" s="111"/>
      <c r="U67" s="111"/>
      <c r="V67" s="111"/>
      <c r="W67" s="111"/>
      <c r="X67" s="111"/>
      <c r="Y67" s="111"/>
      <c r="Z67" s="111"/>
      <c r="AA67" s="111"/>
      <c r="AB67" s="111"/>
      <c r="AC67" s="111"/>
      <c r="AD67" s="111"/>
      <c r="AE67" s="114">
        <f t="shared" si="25"/>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6"/>
        <v>549</v>
      </c>
      <c r="E68" s="261"/>
      <c r="F68" s="197">
        <f t="shared" si="22"/>
        <v>0</v>
      </c>
      <c r="G68" s="263"/>
      <c r="H68" s="261"/>
      <c r="I68" s="197">
        <f t="shared" si="23"/>
        <v>0</v>
      </c>
      <c r="J68" s="263"/>
      <c r="O68" s="113">
        <f t="shared" si="24"/>
        <v>549</v>
      </c>
      <c r="P68" s="111"/>
      <c r="Q68" s="111"/>
      <c r="R68" s="111"/>
      <c r="S68" s="111"/>
      <c r="T68" s="111"/>
      <c r="U68" s="111"/>
      <c r="V68" s="111"/>
      <c r="W68" s="111"/>
      <c r="X68" s="111"/>
      <c r="Y68" s="111"/>
      <c r="Z68" s="111"/>
      <c r="AA68" s="111"/>
      <c r="AB68" s="111"/>
      <c r="AC68" s="111"/>
      <c r="AD68" s="111"/>
      <c r="AE68" s="114">
        <f t="shared" si="25"/>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6"/>
        <v>580</v>
      </c>
      <c r="E69" s="261"/>
      <c r="F69" s="197">
        <f t="shared" si="22"/>
        <v>0</v>
      </c>
      <c r="G69" s="263"/>
      <c r="H69" s="261"/>
      <c r="I69" s="197">
        <f t="shared" si="23"/>
        <v>0</v>
      </c>
      <c r="J69" s="263"/>
      <c r="O69" s="113">
        <f t="shared" si="24"/>
        <v>580</v>
      </c>
      <c r="P69" s="111"/>
      <c r="Q69" s="111"/>
      <c r="R69" s="111"/>
      <c r="S69" s="111"/>
      <c r="T69" s="111"/>
      <c r="U69" s="111"/>
      <c r="V69" s="111"/>
      <c r="W69" s="111"/>
      <c r="X69" s="111"/>
      <c r="Y69" s="111"/>
      <c r="Z69" s="111"/>
      <c r="AA69" s="111"/>
      <c r="AB69" s="111"/>
      <c r="AC69" s="111"/>
      <c r="AD69" s="111"/>
      <c r="AE69" s="114">
        <f t="shared" si="25"/>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6"/>
        <v>611</v>
      </c>
      <c r="E70" s="261"/>
      <c r="F70" s="197">
        <f t="shared" si="22"/>
        <v>0</v>
      </c>
      <c r="G70" s="263"/>
      <c r="H70" s="261"/>
      <c r="I70" s="197">
        <f t="shared" si="23"/>
        <v>0</v>
      </c>
      <c r="J70" s="263"/>
      <c r="O70" s="113">
        <f t="shared" si="24"/>
        <v>611</v>
      </c>
      <c r="P70" s="111"/>
      <c r="Q70" s="111"/>
      <c r="R70" s="111"/>
      <c r="S70" s="111"/>
      <c r="T70" s="111"/>
      <c r="U70" s="111"/>
      <c r="V70" s="111"/>
      <c r="W70" s="111"/>
      <c r="X70" s="111"/>
      <c r="Y70" s="111"/>
      <c r="Z70" s="111"/>
      <c r="AA70" s="111"/>
      <c r="AB70" s="111"/>
      <c r="AC70" s="111"/>
      <c r="AD70" s="111"/>
      <c r="AE70" s="114">
        <f t="shared" si="25"/>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6"/>
        <v>641</v>
      </c>
      <c r="E71" s="261"/>
      <c r="F71" s="197">
        <f t="shared" si="22"/>
        <v>0</v>
      </c>
      <c r="G71" s="263"/>
      <c r="H71" s="261"/>
      <c r="I71" s="197">
        <f t="shared" si="23"/>
        <v>0</v>
      </c>
      <c r="J71" s="263"/>
      <c r="O71" s="113">
        <f t="shared" si="24"/>
        <v>641</v>
      </c>
      <c r="P71" s="111"/>
      <c r="Q71" s="111"/>
      <c r="R71" s="111"/>
      <c r="S71" s="111"/>
      <c r="T71" s="111"/>
      <c r="U71" s="111"/>
      <c r="V71" s="111"/>
      <c r="W71" s="111"/>
      <c r="X71" s="111"/>
      <c r="Y71" s="111"/>
      <c r="Z71" s="111"/>
      <c r="AA71" s="111"/>
      <c r="AB71" s="111"/>
      <c r="AC71" s="111"/>
      <c r="AD71" s="111"/>
      <c r="AE71" s="114">
        <f t="shared" si="25"/>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6"/>
        <v>672</v>
      </c>
      <c r="E72" s="261"/>
      <c r="F72" s="197">
        <f t="shared" si="22"/>
        <v>0</v>
      </c>
      <c r="G72" s="263"/>
      <c r="H72" s="261"/>
      <c r="I72" s="197">
        <f t="shared" si="23"/>
        <v>0</v>
      </c>
      <c r="J72" s="263"/>
      <c r="O72" s="113">
        <f t="shared" si="24"/>
        <v>672</v>
      </c>
      <c r="P72" s="111"/>
      <c r="Q72" s="111"/>
      <c r="R72" s="111"/>
      <c r="S72" s="111"/>
      <c r="T72" s="111"/>
      <c r="U72" s="111"/>
      <c r="V72" s="111"/>
      <c r="W72" s="111"/>
      <c r="X72" s="111"/>
      <c r="Y72" s="111"/>
      <c r="Z72" s="111"/>
      <c r="AA72" s="111"/>
      <c r="AB72" s="111"/>
      <c r="AC72" s="111"/>
      <c r="AD72" s="111"/>
      <c r="AE72" s="114">
        <f t="shared" si="25"/>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6"/>
        <v>702</v>
      </c>
      <c r="E73" s="261"/>
      <c r="F73" s="197">
        <f t="shared" si="22"/>
        <v>0</v>
      </c>
      <c r="G73" s="263"/>
      <c r="H73" s="261"/>
      <c r="I73" s="197">
        <f t="shared" si="23"/>
        <v>0</v>
      </c>
      <c r="J73" s="263"/>
      <c r="O73" s="113">
        <f t="shared" si="24"/>
        <v>702</v>
      </c>
      <c r="P73" s="111"/>
      <c r="Q73" s="111"/>
      <c r="R73" s="111"/>
      <c r="S73" s="111"/>
      <c r="T73" s="111"/>
      <c r="U73" s="111"/>
      <c r="V73" s="111"/>
      <c r="W73" s="111"/>
      <c r="X73" s="111"/>
      <c r="Y73" s="111"/>
      <c r="Z73" s="111"/>
      <c r="AA73" s="111"/>
      <c r="AB73" s="111"/>
      <c r="AC73" s="111"/>
      <c r="AD73" s="111"/>
      <c r="AE73" s="114">
        <f t="shared" si="25"/>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4"/>
        <v>702</v>
      </c>
      <c r="P74" s="272">
        <f t="shared" ref="P74:S74" si="27">SUM(P62:P73)</f>
        <v>0</v>
      </c>
      <c r="Q74" s="272">
        <f t="shared" si="27"/>
        <v>0</v>
      </c>
      <c r="R74" s="272">
        <f t="shared" si="27"/>
        <v>0</v>
      </c>
      <c r="S74" s="272">
        <f t="shared" si="27"/>
        <v>0</v>
      </c>
      <c r="T74" s="272">
        <f>SUM(T62:T73)</f>
        <v>0</v>
      </c>
      <c r="U74" s="272">
        <f t="shared" ref="U74:AE74" si="28">SUM(U62:U73)</f>
        <v>0</v>
      </c>
      <c r="V74" s="272">
        <f t="shared" si="28"/>
        <v>0</v>
      </c>
      <c r="W74" s="272">
        <f t="shared" si="28"/>
        <v>0</v>
      </c>
      <c r="X74" s="272">
        <f t="shared" si="28"/>
        <v>0</v>
      </c>
      <c r="Y74" s="272">
        <f t="shared" si="28"/>
        <v>0</v>
      </c>
      <c r="Z74" s="272">
        <f t="shared" si="28"/>
        <v>0</v>
      </c>
      <c r="AA74" s="272">
        <f t="shared" si="28"/>
        <v>0</v>
      </c>
      <c r="AB74" s="272">
        <f t="shared" si="28"/>
        <v>0</v>
      </c>
      <c r="AC74" s="272">
        <f t="shared" si="28"/>
        <v>0</v>
      </c>
      <c r="AD74" s="272">
        <f t="shared" si="28"/>
        <v>0</v>
      </c>
      <c r="AE74" s="272">
        <f t="shared" si="28"/>
        <v>0</v>
      </c>
      <c r="AF74" s="115"/>
    </row>
    <row r="75" spans="2:32" ht="28.5" customHeight="1" x14ac:dyDescent="0.25">
      <c r="B75" s="273"/>
      <c r="C75" s="273"/>
      <c r="F75" s="264"/>
      <c r="I75" s="264"/>
      <c r="O75" s="2"/>
      <c r="P75" s="272">
        <f t="shared" ref="P75:AE75" si="29">IFERROR(P74/$H$2,0)</f>
        <v>0</v>
      </c>
      <c r="Q75" s="272">
        <f t="shared" si="29"/>
        <v>0</v>
      </c>
      <c r="R75" s="272">
        <f t="shared" si="29"/>
        <v>0</v>
      </c>
      <c r="S75" s="272">
        <f t="shared" si="29"/>
        <v>0</v>
      </c>
      <c r="T75" s="272">
        <f t="shared" si="29"/>
        <v>0</v>
      </c>
      <c r="U75" s="272">
        <f t="shared" si="29"/>
        <v>0</v>
      </c>
      <c r="V75" s="272">
        <f t="shared" si="29"/>
        <v>0</v>
      </c>
      <c r="W75" s="272">
        <f t="shared" si="29"/>
        <v>0</v>
      </c>
      <c r="X75" s="272">
        <f t="shared" si="29"/>
        <v>0</v>
      </c>
      <c r="Y75" s="272">
        <f t="shared" si="29"/>
        <v>0</v>
      </c>
      <c r="Z75" s="272">
        <f t="shared" si="29"/>
        <v>0</v>
      </c>
      <c r="AA75" s="272">
        <f t="shared" si="29"/>
        <v>0</v>
      </c>
      <c r="AB75" s="272">
        <f t="shared" si="29"/>
        <v>0</v>
      </c>
      <c r="AC75" s="272">
        <f t="shared" si="29"/>
        <v>0</v>
      </c>
      <c r="AD75" s="272">
        <f t="shared" si="29"/>
        <v>0</v>
      </c>
      <c r="AE75" s="272">
        <f t="shared" si="29"/>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30">215/12*E77</f>
        <v>0</v>
      </c>
      <c r="G77" s="275"/>
      <c r="H77" s="276"/>
      <c r="I77" s="274">
        <f t="shared" ref="I77:I88" si="31">215/12*H77</f>
        <v>0</v>
      </c>
      <c r="J77" s="275"/>
      <c r="O77" s="113">
        <f t="shared" ref="O77:O89" si="32">D77</f>
        <v>733</v>
      </c>
      <c r="P77" s="111"/>
      <c r="Q77" s="111"/>
      <c r="R77" s="111"/>
      <c r="S77" s="111"/>
      <c r="T77" s="111"/>
      <c r="U77" s="111"/>
      <c r="V77" s="111"/>
      <c r="W77" s="111"/>
      <c r="X77" s="111"/>
      <c r="Y77" s="111"/>
      <c r="Z77" s="111"/>
      <c r="AA77" s="111"/>
      <c r="AB77" s="111"/>
      <c r="AC77" s="111"/>
      <c r="AD77" s="111"/>
      <c r="AE77" s="114">
        <f t="shared" ref="AE77:AE88" si="33">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4">DATE(YEAR(D77),MONTH(D77)+1,DAY(D77))</f>
        <v>764</v>
      </c>
      <c r="E78" s="261"/>
      <c r="F78" s="197">
        <f t="shared" si="30"/>
        <v>0</v>
      </c>
      <c r="G78" s="263"/>
      <c r="H78" s="261"/>
      <c r="I78" s="197">
        <f t="shared" si="31"/>
        <v>0</v>
      </c>
      <c r="J78" s="263"/>
      <c r="O78" s="113">
        <f t="shared" si="32"/>
        <v>764</v>
      </c>
      <c r="P78" s="111"/>
      <c r="Q78" s="111"/>
      <c r="R78" s="111"/>
      <c r="S78" s="111"/>
      <c r="T78" s="111"/>
      <c r="U78" s="111"/>
      <c r="V78" s="111"/>
      <c r="W78" s="111"/>
      <c r="X78" s="111"/>
      <c r="Y78" s="111"/>
      <c r="Z78" s="111"/>
      <c r="AA78" s="111"/>
      <c r="AB78" s="111"/>
      <c r="AC78" s="111"/>
      <c r="AD78" s="111"/>
      <c r="AE78" s="114">
        <f t="shared" si="33"/>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4"/>
        <v>792</v>
      </c>
      <c r="E79" s="261"/>
      <c r="F79" s="197">
        <f t="shared" si="30"/>
        <v>0</v>
      </c>
      <c r="G79" s="263"/>
      <c r="H79" s="261"/>
      <c r="I79" s="197">
        <f t="shared" si="31"/>
        <v>0</v>
      </c>
      <c r="J79" s="263"/>
      <c r="O79" s="113">
        <f t="shared" si="32"/>
        <v>792</v>
      </c>
      <c r="P79" s="111"/>
      <c r="Q79" s="111"/>
      <c r="R79" s="111"/>
      <c r="S79" s="111"/>
      <c r="T79" s="111"/>
      <c r="U79" s="111"/>
      <c r="V79" s="111"/>
      <c r="W79" s="111"/>
      <c r="X79" s="111"/>
      <c r="Y79" s="111"/>
      <c r="Z79" s="111"/>
      <c r="AA79" s="111"/>
      <c r="AB79" s="111"/>
      <c r="AC79" s="111"/>
      <c r="AD79" s="111"/>
      <c r="AE79" s="114">
        <f t="shared" si="33"/>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4"/>
        <v>823</v>
      </c>
      <c r="E80" s="261"/>
      <c r="F80" s="197">
        <f t="shared" si="30"/>
        <v>0</v>
      </c>
      <c r="G80" s="263"/>
      <c r="H80" s="261"/>
      <c r="I80" s="197">
        <f t="shared" si="31"/>
        <v>0</v>
      </c>
      <c r="J80" s="263"/>
      <c r="O80" s="113">
        <f t="shared" si="32"/>
        <v>823</v>
      </c>
      <c r="P80" s="111"/>
      <c r="Q80" s="111"/>
      <c r="R80" s="111"/>
      <c r="S80" s="111"/>
      <c r="T80" s="111"/>
      <c r="U80" s="111"/>
      <c r="V80" s="111"/>
      <c r="W80" s="111"/>
      <c r="X80" s="111"/>
      <c r="Y80" s="111"/>
      <c r="Z80" s="111"/>
      <c r="AA80" s="111"/>
      <c r="AB80" s="111"/>
      <c r="AC80" s="111"/>
      <c r="AD80" s="111"/>
      <c r="AE80" s="114">
        <f t="shared" si="33"/>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4"/>
        <v>853</v>
      </c>
      <c r="E81" s="261"/>
      <c r="F81" s="197">
        <f t="shared" si="30"/>
        <v>0</v>
      </c>
      <c r="G81" s="263"/>
      <c r="H81" s="261"/>
      <c r="I81" s="197">
        <f t="shared" si="31"/>
        <v>0</v>
      </c>
      <c r="J81" s="263"/>
      <c r="O81" s="113">
        <f t="shared" si="32"/>
        <v>853</v>
      </c>
      <c r="P81" s="111"/>
      <c r="Q81" s="111"/>
      <c r="R81" s="111"/>
      <c r="S81" s="111"/>
      <c r="T81" s="111"/>
      <c r="U81" s="111"/>
      <c r="V81" s="111"/>
      <c r="W81" s="111"/>
      <c r="X81" s="111"/>
      <c r="Y81" s="111"/>
      <c r="Z81" s="111"/>
      <c r="AA81" s="111"/>
      <c r="AB81" s="111"/>
      <c r="AC81" s="111"/>
      <c r="AD81" s="111"/>
      <c r="AE81" s="114">
        <f t="shared" si="33"/>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4"/>
        <v>884</v>
      </c>
      <c r="E82" s="261"/>
      <c r="F82" s="197">
        <f t="shared" si="30"/>
        <v>0</v>
      </c>
      <c r="G82" s="263"/>
      <c r="H82" s="261"/>
      <c r="I82" s="197">
        <f t="shared" si="31"/>
        <v>0</v>
      </c>
      <c r="J82" s="263"/>
      <c r="O82" s="113">
        <f t="shared" si="32"/>
        <v>884</v>
      </c>
      <c r="P82" s="111"/>
      <c r="Q82" s="111"/>
      <c r="R82" s="111"/>
      <c r="S82" s="111"/>
      <c r="T82" s="111"/>
      <c r="U82" s="111"/>
      <c r="V82" s="111"/>
      <c r="W82" s="111"/>
      <c r="X82" s="111"/>
      <c r="Y82" s="111"/>
      <c r="Z82" s="111"/>
      <c r="AA82" s="111"/>
      <c r="AB82" s="111"/>
      <c r="AC82" s="111"/>
      <c r="AD82" s="111"/>
      <c r="AE82" s="114">
        <f t="shared" si="33"/>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4"/>
        <v>914</v>
      </c>
      <c r="E83" s="261"/>
      <c r="F83" s="197">
        <f t="shared" si="30"/>
        <v>0</v>
      </c>
      <c r="G83" s="263"/>
      <c r="H83" s="261"/>
      <c r="I83" s="197">
        <f t="shared" si="31"/>
        <v>0</v>
      </c>
      <c r="J83" s="263"/>
      <c r="O83" s="113">
        <f t="shared" si="32"/>
        <v>914</v>
      </c>
      <c r="P83" s="111"/>
      <c r="Q83" s="111"/>
      <c r="R83" s="111"/>
      <c r="S83" s="111"/>
      <c r="T83" s="111"/>
      <c r="U83" s="111"/>
      <c r="V83" s="111"/>
      <c r="W83" s="111"/>
      <c r="X83" s="111"/>
      <c r="Y83" s="111"/>
      <c r="Z83" s="111"/>
      <c r="AA83" s="111"/>
      <c r="AB83" s="111"/>
      <c r="AC83" s="111"/>
      <c r="AD83" s="111"/>
      <c r="AE83" s="114">
        <f t="shared" si="33"/>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4"/>
        <v>945</v>
      </c>
      <c r="E84" s="261"/>
      <c r="F84" s="197">
        <f t="shared" si="30"/>
        <v>0</v>
      </c>
      <c r="G84" s="263"/>
      <c r="H84" s="261"/>
      <c r="I84" s="197">
        <f t="shared" si="31"/>
        <v>0</v>
      </c>
      <c r="J84" s="263"/>
      <c r="O84" s="113">
        <f t="shared" si="32"/>
        <v>945</v>
      </c>
      <c r="P84" s="111"/>
      <c r="Q84" s="111"/>
      <c r="R84" s="111"/>
      <c r="S84" s="111"/>
      <c r="T84" s="111"/>
      <c r="U84" s="111"/>
      <c r="V84" s="111"/>
      <c r="W84" s="111"/>
      <c r="X84" s="111"/>
      <c r="Y84" s="111"/>
      <c r="Z84" s="111"/>
      <c r="AA84" s="111"/>
      <c r="AB84" s="111"/>
      <c r="AC84" s="111"/>
      <c r="AD84" s="111"/>
      <c r="AE84" s="114">
        <f t="shared" si="33"/>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4"/>
        <v>976</v>
      </c>
      <c r="E85" s="261"/>
      <c r="F85" s="197">
        <f t="shared" si="30"/>
        <v>0</v>
      </c>
      <c r="G85" s="263"/>
      <c r="H85" s="261"/>
      <c r="I85" s="197">
        <f t="shared" si="31"/>
        <v>0</v>
      </c>
      <c r="J85" s="263"/>
      <c r="O85" s="113">
        <f t="shared" si="32"/>
        <v>976</v>
      </c>
      <c r="P85" s="111"/>
      <c r="Q85" s="111"/>
      <c r="R85" s="111"/>
      <c r="S85" s="111"/>
      <c r="T85" s="111"/>
      <c r="U85" s="111"/>
      <c r="V85" s="111"/>
      <c r="W85" s="111"/>
      <c r="X85" s="111"/>
      <c r="Y85" s="111"/>
      <c r="Z85" s="111"/>
      <c r="AA85" s="111"/>
      <c r="AB85" s="111"/>
      <c r="AC85" s="111"/>
      <c r="AD85" s="111"/>
      <c r="AE85" s="114">
        <f t="shared" si="33"/>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4"/>
        <v>1006</v>
      </c>
      <c r="E86" s="261"/>
      <c r="F86" s="197">
        <f t="shared" si="30"/>
        <v>0</v>
      </c>
      <c r="G86" s="263"/>
      <c r="H86" s="261"/>
      <c r="I86" s="197">
        <f t="shared" si="31"/>
        <v>0</v>
      </c>
      <c r="J86" s="263"/>
      <c r="O86" s="113">
        <f t="shared" si="32"/>
        <v>1006</v>
      </c>
      <c r="P86" s="111"/>
      <c r="Q86" s="111"/>
      <c r="R86" s="111"/>
      <c r="S86" s="111"/>
      <c r="T86" s="111"/>
      <c r="U86" s="111"/>
      <c r="V86" s="111"/>
      <c r="W86" s="111"/>
      <c r="X86" s="111"/>
      <c r="Y86" s="111"/>
      <c r="Z86" s="111"/>
      <c r="AA86" s="111"/>
      <c r="AB86" s="111"/>
      <c r="AC86" s="111"/>
      <c r="AD86" s="111"/>
      <c r="AE86" s="114">
        <f t="shared" si="33"/>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4"/>
        <v>1037</v>
      </c>
      <c r="E87" s="261"/>
      <c r="F87" s="197">
        <f t="shared" si="30"/>
        <v>0</v>
      </c>
      <c r="G87" s="263"/>
      <c r="H87" s="261"/>
      <c r="I87" s="197">
        <f t="shared" si="31"/>
        <v>0</v>
      </c>
      <c r="J87" s="263"/>
      <c r="O87" s="113">
        <f t="shared" si="32"/>
        <v>1037</v>
      </c>
      <c r="P87" s="111"/>
      <c r="Q87" s="111"/>
      <c r="R87" s="111"/>
      <c r="S87" s="111"/>
      <c r="T87" s="111"/>
      <c r="U87" s="111"/>
      <c r="V87" s="111"/>
      <c r="W87" s="111"/>
      <c r="X87" s="111"/>
      <c r="Y87" s="111"/>
      <c r="Z87" s="111"/>
      <c r="AA87" s="111"/>
      <c r="AB87" s="111"/>
      <c r="AC87" s="111"/>
      <c r="AD87" s="111"/>
      <c r="AE87" s="114">
        <f t="shared" si="33"/>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4"/>
        <v>1067</v>
      </c>
      <c r="E88" s="261"/>
      <c r="F88" s="197">
        <f t="shared" si="30"/>
        <v>0</v>
      </c>
      <c r="G88" s="263"/>
      <c r="H88" s="261"/>
      <c r="I88" s="197">
        <f t="shared" si="31"/>
        <v>0</v>
      </c>
      <c r="J88" s="263"/>
      <c r="O88" s="113">
        <f t="shared" si="32"/>
        <v>1067</v>
      </c>
      <c r="P88" s="111"/>
      <c r="Q88" s="111"/>
      <c r="R88" s="111"/>
      <c r="S88" s="111"/>
      <c r="T88" s="111"/>
      <c r="U88" s="111"/>
      <c r="V88" s="111"/>
      <c r="W88" s="111"/>
      <c r="X88" s="111"/>
      <c r="Y88" s="111"/>
      <c r="Z88" s="111"/>
      <c r="AA88" s="111"/>
      <c r="AB88" s="111"/>
      <c r="AC88" s="111"/>
      <c r="AD88" s="111"/>
      <c r="AE88" s="114">
        <f t="shared" si="33"/>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2"/>
        <v>1067</v>
      </c>
      <c r="P89" s="272">
        <f t="shared" ref="P89:S89" si="35">SUM(P77:P88)</f>
        <v>0</v>
      </c>
      <c r="Q89" s="272">
        <f t="shared" si="35"/>
        <v>0</v>
      </c>
      <c r="R89" s="272">
        <f t="shared" si="35"/>
        <v>0</v>
      </c>
      <c r="S89" s="272">
        <f t="shared" si="35"/>
        <v>0</v>
      </c>
      <c r="T89" s="272">
        <f>SUM(T77:T88)</f>
        <v>0</v>
      </c>
      <c r="U89" s="272">
        <f t="shared" ref="U89:AE89" si="36">SUM(U77:U88)</f>
        <v>0</v>
      </c>
      <c r="V89" s="272">
        <f t="shared" si="36"/>
        <v>0</v>
      </c>
      <c r="W89" s="272">
        <f t="shared" si="36"/>
        <v>0</v>
      </c>
      <c r="X89" s="272">
        <f t="shared" si="36"/>
        <v>0</v>
      </c>
      <c r="Y89" s="272">
        <f t="shared" si="36"/>
        <v>0</v>
      </c>
      <c r="Z89" s="272">
        <f t="shared" si="36"/>
        <v>0</v>
      </c>
      <c r="AA89" s="272">
        <f t="shared" si="36"/>
        <v>0</v>
      </c>
      <c r="AB89" s="272">
        <f t="shared" si="36"/>
        <v>0</v>
      </c>
      <c r="AC89" s="272">
        <f t="shared" si="36"/>
        <v>0</v>
      </c>
      <c r="AD89" s="272">
        <f t="shared" si="36"/>
        <v>0</v>
      </c>
      <c r="AE89" s="272">
        <f t="shared" si="36"/>
        <v>0</v>
      </c>
      <c r="AF89" s="115"/>
    </row>
    <row r="90" spans="2:32" ht="28.5" customHeight="1" x14ac:dyDescent="0.25">
      <c r="B90" s="273"/>
      <c r="C90" s="273"/>
      <c r="F90" s="264"/>
      <c r="I90" s="264"/>
      <c r="O90" s="2"/>
      <c r="P90" s="272">
        <f>IFERROR(P89/$H$2,0)</f>
        <v>0</v>
      </c>
      <c r="Q90" s="272">
        <f t="shared" ref="Q90:AE90" si="37">IFERROR(Q89/$H$2,0)</f>
        <v>0</v>
      </c>
      <c r="R90" s="272">
        <f t="shared" si="37"/>
        <v>0</v>
      </c>
      <c r="S90" s="272">
        <f t="shared" si="37"/>
        <v>0</v>
      </c>
      <c r="T90" s="272">
        <f t="shared" si="37"/>
        <v>0</v>
      </c>
      <c r="U90" s="272">
        <f t="shared" si="37"/>
        <v>0</v>
      </c>
      <c r="V90" s="272">
        <f t="shared" si="37"/>
        <v>0</v>
      </c>
      <c r="W90" s="272">
        <f t="shared" si="37"/>
        <v>0</v>
      </c>
      <c r="X90" s="272">
        <f t="shared" si="37"/>
        <v>0</v>
      </c>
      <c r="Y90" s="272">
        <f t="shared" si="37"/>
        <v>0</v>
      </c>
      <c r="Z90" s="272">
        <f t="shared" si="37"/>
        <v>0</v>
      </c>
      <c r="AA90" s="272">
        <f t="shared" si="37"/>
        <v>0</v>
      </c>
      <c r="AB90" s="272">
        <f t="shared" si="37"/>
        <v>0</v>
      </c>
      <c r="AC90" s="272">
        <f t="shared" si="37"/>
        <v>0</v>
      </c>
      <c r="AD90" s="272">
        <f t="shared" si="37"/>
        <v>0</v>
      </c>
      <c r="AE90" s="272">
        <f t="shared" si="37"/>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8">215/12*E92</f>
        <v>0</v>
      </c>
      <c r="G92" s="275"/>
      <c r="H92" s="276"/>
      <c r="I92" s="274">
        <f t="shared" ref="I92:I103" si="39">215/12*H92</f>
        <v>0</v>
      </c>
      <c r="J92" s="275"/>
      <c r="O92" s="113">
        <f t="shared" ref="O92:O104" si="40">D92</f>
        <v>1098</v>
      </c>
      <c r="P92" s="111"/>
      <c r="Q92" s="111"/>
      <c r="R92" s="111"/>
      <c r="S92" s="111"/>
      <c r="T92" s="111"/>
      <c r="U92" s="111"/>
      <c r="V92" s="111"/>
      <c r="W92" s="111"/>
      <c r="X92" s="111"/>
      <c r="Y92" s="111"/>
      <c r="Z92" s="111"/>
      <c r="AA92" s="111"/>
      <c r="AB92" s="111"/>
      <c r="AC92" s="111"/>
      <c r="AD92" s="111"/>
      <c r="AE92" s="114">
        <f t="shared" ref="AE92:AE103" si="41">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2">DATE(YEAR(D92),MONTH(D92)+1,DAY(D92))</f>
        <v>1129</v>
      </c>
      <c r="E93" s="261"/>
      <c r="F93" s="197">
        <f t="shared" si="38"/>
        <v>0</v>
      </c>
      <c r="G93" s="263"/>
      <c r="H93" s="261"/>
      <c r="I93" s="197">
        <f t="shared" si="39"/>
        <v>0</v>
      </c>
      <c r="J93" s="263"/>
      <c r="O93" s="113">
        <f t="shared" si="40"/>
        <v>1129</v>
      </c>
      <c r="P93" s="111"/>
      <c r="Q93" s="111"/>
      <c r="R93" s="111"/>
      <c r="S93" s="111"/>
      <c r="T93" s="111"/>
      <c r="U93" s="111"/>
      <c r="V93" s="111"/>
      <c r="W93" s="111"/>
      <c r="X93" s="111"/>
      <c r="Y93" s="111"/>
      <c r="Z93" s="111"/>
      <c r="AA93" s="111"/>
      <c r="AB93" s="111"/>
      <c r="AC93" s="111"/>
      <c r="AD93" s="111"/>
      <c r="AE93" s="114">
        <f t="shared" si="41"/>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2"/>
        <v>1157</v>
      </c>
      <c r="E94" s="261"/>
      <c r="F94" s="197">
        <f t="shared" si="38"/>
        <v>0</v>
      </c>
      <c r="G94" s="263"/>
      <c r="H94" s="261"/>
      <c r="I94" s="197">
        <f t="shared" si="39"/>
        <v>0</v>
      </c>
      <c r="J94" s="263"/>
      <c r="O94" s="113">
        <f t="shared" si="40"/>
        <v>1157</v>
      </c>
      <c r="P94" s="111"/>
      <c r="Q94" s="111"/>
      <c r="R94" s="111"/>
      <c r="S94" s="111"/>
      <c r="T94" s="111"/>
      <c r="U94" s="111"/>
      <c r="V94" s="111"/>
      <c r="W94" s="111"/>
      <c r="X94" s="111"/>
      <c r="Y94" s="111"/>
      <c r="Z94" s="111"/>
      <c r="AA94" s="111"/>
      <c r="AB94" s="111"/>
      <c r="AC94" s="111"/>
      <c r="AD94" s="111"/>
      <c r="AE94" s="114">
        <f t="shared" si="41"/>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2"/>
        <v>1188</v>
      </c>
      <c r="E95" s="261"/>
      <c r="F95" s="197">
        <f t="shared" si="38"/>
        <v>0</v>
      </c>
      <c r="G95" s="263"/>
      <c r="H95" s="261"/>
      <c r="I95" s="197">
        <f t="shared" si="39"/>
        <v>0</v>
      </c>
      <c r="J95" s="263"/>
      <c r="O95" s="113">
        <f t="shared" si="40"/>
        <v>1188</v>
      </c>
      <c r="P95" s="111"/>
      <c r="Q95" s="111"/>
      <c r="R95" s="111"/>
      <c r="S95" s="111"/>
      <c r="T95" s="111"/>
      <c r="U95" s="111"/>
      <c r="V95" s="111"/>
      <c r="W95" s="111"/>
      <c r="X95" s="111"/>
      <c r="Y95" s="111"/>
      <c r="Z95" s="111"/>
      <c r="AA95" s="111"/>
      <c r="AB95" s="111"/>
      <c r="AC95" s="111"/>
      <c r="AD95" s="111"/>
      <c r="AE95" s="114">
        <f t="shared" si="41"/>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2"/>
        <v>1218</v>
      </c>
      <c r="E96" s="261"/>
      <c r="F96" s="197">
        <f t="shared" si="38"/>
        <v>0</v>
      </c>
      <c r="G96" s="263"/>
      <c r="H96" s="261"/>
      <c r="I96" s="197">
        <f t="shared" si="39"/>
        <v>0</v>
      </c>
      <c r="J96" s="263"/>
      <c r="O96" s="113">
        <f t="shared" si="40"/>
        <v>1218</v>
      </c>
      <c r="P96" s="111"/>
      <c r="Q96" s="111"/>
      <c r="R96" s="111"/>
      <c r="S96" s="111"/>
      <c r="T96" s="111"/>
      <c r="U96" s="111"/>
      <c r="V96" s="111"/>
      <c r="W96" s="111"/>
      <c r="X96" s="111"/>
      <c r="Y96" s="111"/>
      <c r="Z96" s="111"/>
      <c r="AA96" s="111"/>
      <c r="AB96" s="111"/>
      <c r="AC96" s="111"/>
      <c r="AD96" s="111"/>
      <c r="AE96" s="114">
        <f t="shared" si="41"/>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2"/>
        <v>1249</v>
      </c>
      <c r="E97" s="261"/>
      <c r="F97" s="197">
        <f t="shared" si="38"/>
        <v>0</v>
      </c>
      <c r="G97" s="263"/>
      <c r="H97" s="261"/>
      <c r="I97" s="197">
        <f t="shared" si="39"/>
        <v>0</v>
      </c>
      <c r="J97" s="263"/>
      <c r="O97" s="113">
        <f t="shared" si="40"/>
        <v>1249</v>
      </c>
      <c r="P97" s="111"/>
      <c r="Q97" s="111"/>
      <c r="R97" s="111"/>
      <c r="S97" s="111"/>
      <c r="T97" s="111"/>
      <c r="U97" s="111"/>
      <c r="V97" s="111"/>
      <c r="W97" s="111"/>
      <c r="X97" s="111"/>
      <c r="Y97" s="111"/>
      <c r="Z97" s="111"/>
      <c r="AA97" s="111"/>
      <c r="AB97" s="111"/>
      <c r="AC97" s="111"/>
      <c r="AD97" s="111"/>
      <c r="AE97" s="114">
        <f t="shared" si="41"/>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2"/>
        <v>1279</v>
      </c>
      <c r="E98" s="261"/>
      <c r="F98" s="197">
        <f t="shared" si="38"/>
        <v>0</v>
      </c>
      <c r="G98" s="263"/>
      <c r="H98" s="261"/>
      <c r="I98" s="197">
        <f t="shared" si="39"/>
        <v>0</v>
      </c>
      <c r="J98" s="263"/>
      <c r="O98" s="113">
        <f t="shared" si="40"/>
        <v>1279</v>
      </c>
      <c r="P98" s="111"/>
      <c r="Q98" s="111"/>
      <c r="R98" s="111"/>
      <c r="S98" s="111"/>
      <c r="T98" s="111"/>
      <c r="U98" s="111"/>
      <c r="V98" s="111"/>
      <c r="W98" s="111"/>
      <c r="X98" s="111"/>
      <c r="Y98" s="111"/>
      <c r="Z98" s="111"/>
      <c r="AA98" s="111"/>
      <c r="AB98" s="111"/>
      <c r="AC98" s="111"/>
      <c r="AD98" s="111"/>
      <c r="AE98" s="114">
        <f t="shared" si="41"/>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2"/>
        <v>1310</v>
      </c>
      <c r="E99" s="261"/>
      <c r="F99" s="197">
        <f t="shared" si="38"/>
        <v>0</v>
      </c>
      <c r="G99" s="263"/>
      <c r="H99" s="261"/>
      <c r="I99" s="197">
        <f t="shared" si="39"/>
        <v>0</v>
      </c>
      <c r="J99" s="263"/>
      <c r="O99" s="113">
        <f t="shared" si="40"/>
        <v>1310</v>
      </c>
      <c r="P99" s="111"/>
      <c r="Q99" s="111"/>
      <c r="R99" s="111"/>
      <c r="S99" s="111"/>
      <c r="T99" s="111"/>
      <c r="U99" s="111"/>
      <c r="V99" s="111"/>
      <c r="W99" s="111"/>
      <c r="X99" s="111"/>
      <c r="Y99" s="111"/>
      <c r="Z99" s="111"/>
      <c r="AA99" s="111"/>
      <c r="AB99" s="111"/>
      <c r="AC99" s="111"/>
      <c r="AD99" s="111"/>
      <c r="AE99" s="114">
        <f t="shared" si="41"/>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2"/>
        <v>1341</v>
      </c>
      <c r="E100" s="261"/>
      <c r="F100" s="197">
        <f t="shared" si="38"/>
        <v>0</v>
      </c>
      <c r="G100" s="263"/>
      <c r="H100" s="261"/>
      <c r="I100" s="197">
        <f t="shared" si="39"/>
        <v>0</v>
      </c>
      <c r="J100" s="263"/>
      <c r="O100" s="113">
        <f t="shared" si="40"/>
        <v>1341</v>
      </c>
      <c r="P100" s="111"/>
      <c r="Q100" s="111"/>
      <c r="R100" s="111"/>
      <c r="S100" s="111"/>
      <c r="T100" s="111"/>
      <c r="U100" s="111"/>
      <c r="V100" s="111"/>
      <c r="W100" s="111"/>
      <c r="X100" s="111"/>
      <c r="Y100" s="111"/>
      <c r="Z100" s="111"/>
      <c r="AA100" s="111"/>
      <c r="AB100" s="111"/>
      <c r="AC100" s="111"/>
      <c r="AD100" s="111"/>
      <c r="AE100" s="114">
        <f t="shared" si="41"/>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2"/>
        <v>1371</v>
      </c>
      <c r="E101" s="261"/>
      <c r="F101" s="197">
        <f t="shared" si="38"/>
        <v>0</v>
      </c>
      <c r="G101" s="263"/>
      <c r="H101" s="261"/>
      <c r="I101" s="197">
        <f t="shared" si="39"/>
        <v>0</v>
      </c>
      <c r="J101" s="263"/>
      <c r="O101" s="113">
        <f t="shared" si="40"/>
        <v>1371</v>
      </c>
      <c r="P101" s="111"/>
      <c r="Q101" s="111"/>
      <c r="R101" s="111"/>
      <c r="S101" s="111"/>
      <c r="T101" s="111"/>
      <c r="U101" s="111"/>
      <c r="V101" s="111"/>
      <c r="W101" s="111"/>
      <c r="X101" s="111"/>
      <c r="Y101" s="111"/>
      <c r="Z101" s="111"/>
      <c r="AA101" s="111"/>
      <c r="AB101" s="111"/>
      <c r="AC101" s="111"/>
      <c r="AD101" s="111"/>
      <c r="AE101" s="114">
        <f t="shared" si="41"/>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2"/>
        <v>1402</v>
      </c>
      <c r="E102" s="261"/>
      <c r="F102" s="197">
        <f t="shared" si="38"/>
        <v>0</v>
      </c>
      <c r="G102" s="263"/>
      <c r="H102" s="261"/>
      <c r="I102" s="197">
        <f t="shared" si="39"/>
        <v>0</v>
      </c>
      <c r="J102" s="263"/>
      <c r="O102" s="113">
        <f t="shared" si="40"/>
        <v>1402</v>
      </c>
      <c r="P102" s="111"/>
      <c r="Q102" s="111"/>
      <c r="R102" s="111"/>
      <c r="S102" s="111"/>
      <c r="T102" s="111"/>
      <c r="U102" s="111"/>
      <c r="V102" s="111"/>
      <c r="W102" s="111"/>
      <c r="X102" s="111"/>
      <c r="Y102" s="111"/>
      <c r="Z102" s="111"/>
      <c r="AA102" s="111"/>
      <c r="AB102" s="111"/>
      <c r="AC102" s="111"/>
      <c r="AD102" s="111"/>
      <c r="AE102" s="114">
        <f t="shared" si="41"/>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2"/>
        <v>1432</v>
      </c>
      <c r="E103" s="261"/>
      <c r="F103" s="197">
        <f t="shared" si="38"/>
        <v>0</v>
      </c>
      <c r="G103" s="263"/>
      <c r="H103" s="261"/>
      <c r="I103" s="197">
        <f t="shared" si="39"/>
        <v>0</v>
      </c>
      <c r="J103" s="263"/>
      <c r="O103" s="113">
        <f t="shared" si="40"/>
        <v>1432</v>
      </c>
      <c r="P103" s="111"/>
      <c r="Q103" s="111"/>
      <c r="R103" s="111"/>
      <c r="S103" s="111"/>
      <c r="T103" s="111"/>
      <c r="U103" s="111"/>
      <c r="V103" s="111"/>
      <c r="W103" s="111"/>
      <c r="X103" s="111"/>
      <c r="Y103" s="111"/>
      <c r="Z103" s="111"/>
      <c r="AA103" s="111"/>
      <c r="AB103" s="111"/>
      <c r="AC103" s="111"/>
      <c r="AD103" s="111"/>
      <c r="AE103" s="114">
        <f t="shared" si="41"/>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40"/>
        <v>1432</v>
      </c>
      <c r="P104" s="272">
        <f t="shared" ref="P104:S104" si="43">SUM(P92:P103)</f>
        <v>0</v>
      </c>
      <c r="Q104" s="272">
        <f t="shared" si="43"/>
        <v>0</v>
      </c>
      <c r="R104" s="272">
        <f t="shared" si="43"/>
        <v>0</v>
      </c>
      <c r="S104" s="272">
        <f t="shared" si="43"/>
        <v>0</v>
      </c>
      <c r="T104" s="272">
        <f>SUM(T92:T103)</f>
        <v>0</v>
      </c>
      <c r="U104" s="272">
        <f t="shared" ref="U104:AE104" si="44">SUM(U92:U103)</f>
        <v>0</v>
      </c>
      <c r="V104" s="272">
        <f t="shared" si="44"/>
        <v>0</v>
      </c>
      <c r="W104" s="272">
        <f t="shared" si="44"/>
        <v>0</v>
      </c>
      <c r="X104" s="272">
        <f t="shared" si="44"/>
        <v>0</v>
      </c>
      <c r="Y104" s="272">
        <f t="shared" si="44"/>
        <v>0</v>
      </c>
      <c r="Z104" s="272">
        <f t="shared" si="44"/>
        <v>0</v>
      </c>
      <c r="AA104" s="272">
        <f t="shared" si="44"/>
        <v>0</v>
      </c>
      <c r="AB104" s="272">
        <f t="shared" si="44"/>
        <v>0</v>
      </c>
      <c r="AC104" s="272">
        <f t="shared" si="44"/>
        <v>0</v>
      </c>
      <c r="AD104" s="272">
        <f t="shared" si="44"/>
        <v>0</v>
      </c>
      <c r="AE104" s="272">
        <f t="shared" si="44"/>
        <v>0</v>
      </c>
      <c r="AF104" s="115"/>
    </row>
    <row r="105" spans="2:32" ht="28.5" customHeight="1" x14ac:dyDescent="0.25">
      <c r="B105" s="273"/>
      <c r="C105" s="273"/>
      <c r="F105" s="264"/>
      <c r="I105" s="264"/>
      <c r="O105" s="2"/>
      <c r="P105" s="272">
        <f>IFERROR(P104/$H$2,0)</f>
        <v>0</v>
      </c>
      <c r="Q105" s="272">
        <f t="shared" ref="Q105:AE105" si="45">IFERROR(Q104/$H$2,0)</f>
        <v>0</v>
      </c>
      <c r="R105" s="272">
        <f t="shared" si="45"/>
        <v>0</v>
      </c>
      <c r="S105" s="272">
        <f t="shared" si="45"/>
        <v>0</v>
      </c>
      <c r="T105" s="272">
        <f t="shared" si="45"/>
        <v>0</v>
      </c>
      <c r="U105" s="272">
        <f t="shared" si="45"/>
        <v>0</v>
      </c>
      <c r="V105" s="272">
        <f t="shared" si="45"/>
        <v>0</v>
      </c>
      <c r="W105" s="272">
        <f t="shared" si="45"/>
        <v>0</v>
      </c>
      <c r="X105" s="272">
        <f t="shared" si="45"/>
        <v>0</v>
      </c>
      <c r="Y105" s="272">
        <f t="shared" si="45"/>
        <v>0</v>
      </c>
      <c r="Z105" s="272">
        <f t="shared" si="45"/>
        <v>0</v>
      </c>
      <c r="AA105" s="272">
        <f t="shared" si="45"/>
        <v>0</v>
      </c>
      <c r="AB105" s="272">
        <f t="shared" si="45"/>
        <v>0</v>
      </c>
      <c r="AC105" s="272">
        <f t="shared" si="45"/>
        <v>0</v>
      </c>
      <c r="AD105" s="272">
        <f t="shared" si="45"/>
        <v>0</v>
      </c>
      <c r="AE105" s="272">
        <f t="shared" si="45"/>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6">215/12*E107</f>
        <v>0</v>
      </c>
      <c r="G107" s="275"/>
      <c r="H107" s="276"/>
      <c r="I107" s="274">
        <f t="shared" ref="I107:I118" si="47">215/12*H107</f>
        <v>0</v>
      </c>
      <c r="J107" s="275"/>
      <c r="O107" s="113">
        <f t="shared" ref="O107:O119" si="48">D107</f>
        <v>1463</v>
      </c>
      <c r="P107" s="111"/>
      <c r="Q107" s="111"/>
      <c r="R107" s="111"/>
      <c r="S107" s="111"/>
      <c r="T107" s="111"/>
      <c r="U107" s="111"/>
      <c r="V107" s="111"/>
      <c r="W107" s="111"/>
      <c r="X107" s="111"/>
      <c r="Y107" s="111"/>
      <c r="Z107" s="111"/>
      <c r="AA107" s="111"/>
      <c r="AB107" s="111"/>
      <c r="AC107" s="111"/>
      <c r="AD107" s="111"/>
      <c r="AE107" s="114">
        <f t="shared" ref="AE107:AE118" si="49">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50">DATE(YEAR(D107),MONTH(D107)+1,DAY(D107))</f>
        <v>1494</v>
      </c>
      <c r="E108" s="261"/>
      <c r="F108" s="197">
        <f t="shared" si="46"/>
        <v>0</v>
      </c>
      <c r="G108" s="263"/>
      <c r="H108" s="261"/>
      <c r="I108" s="197">
        <f t="shared" si="47"/>
        <v>0</v>
      </c>
      <c r="J108" s="263"/>
      <c r="O108" s="113">
        <f t="shared" si="48"/>
        <v>1494</v>
      </c>
      <c r="P108" s="111"/>
      <c r="Q108" s="111"/>
      <c r="R108" s="111"/>
      <c r="S108" s="111"/>
      <c r="T108" s="111"/>
      <c r="U108" s="111"/>
      <c r="V108" s="111"/>
      <c r="W108" s="111"/>
      <c r="X108" s="111"/>
      <c r="Y108" s="111"/>
      <c r="Z108" s="111"/>
      <c r="AA108" s="111"/>
      <c r="AB108" s="111"/>
      <c r="AC108" s="111"/>
      <c r="AD108" s="111"/>
      <c r="AE108" s="114">
        <f t="shared" si="49"/>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50"/>
        <v>1523</v>
      </c>
      <c r="E109" s="261"/>
      <c r="F109" s="197">
        <f t="shared" si="46"/>
        <v>0</v>
      </c>
      <c r="G109" s="263"/>
      <c r="H109" s="261"/>
      <c r="I109" s="197">
        <f t="shared" si="47"/>
        <v>0</v>
      </c>
      <c r="J109" s="263"/>
      <c r="O109" s="113">
        <f t="shared" si="48"/>
        <v>1523</v>
      </c>
      <c r="P109" s="111"/>
      <c r="Q109" s="111"/>
      <c r="R109" s="111"/>
      <c r="S109" s="111"/>
      <c r="T109" s="111"/>
      <c r="U109" s="111"/>
      <c r="V109" s="111"/>
      <c r="W109" s="111"/>
      <c r="X109" s="111"/>
      <c r="Y109" s="111"/>
      <c r="Z109" s="111"/>
      <c r="AA109" s="111"/>
      <c r="AB109" s="111"/>
      <c r="AC109" s="111"/>
      <c r="AD109" s="111"/>
      <c r="AE109" s="114">
        <f t="shared" si="49"/>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50"/>
        <v>1554</v>
      </c>
      <c r="E110" s="261"/>
      <c r="F110" s="197">
        <f t="shared" si="46"/>
        <v>0</v>
      </c>
      <c r="G110" s="263"/>
      <c r="H110" s="261"/>
      <c r="I110" s="197">
        <f t="shared" si="47"/>
        <v>0</v>
      </c>
      <c r="J110" s="263"/>
      <c r="O110" s="113">
        <f t="shared" si="48"/>
        <v>1554</v>
      </c>
      <c r="P110" s="111"/>
      <c r="Q110" s="111"/>
      <c r="R110" s="111"/>
      <c r="S110" s="111"/>
      <c r="T110" s="111"/>
      <c r="U110" s="111"/>
      <c r="V110" s="111"/>
      <c r="W110" s="111"/>
      <c r="X110" s="111"/>
      <c r="Y110" s="111"/>
      <c r="Z110" s="111"/>
      <c r="AA110" s="111"/>
      <c r="AB110" s="111"/>
      <c r="AC110" s="111"/>
      <c r="AD110" s="111"/>
      <c r="AE110" s="114">
        <f t="shared" si="49"/>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50"/>
        <v>1584</v>
      </c>
      <c r="E111" s="261"/>
      <c r="F111" s="197">
        <f t="shared" si="46"/>
        <v>0</v>
      </c>
      <c r="G111" s="263"/>
      <c r="H111" s="261"/>
      <c r="I111" s="197">
        <f t="shared" si="47"/>
        <v>0</v>
      </c>
      <c r="J111" s="263"/>
      <c r="O111" s="113">
        <f t="shared" si="48"/>
        <v>1584</v>
      </c>
      <c r="P111" s="111"/>
      <c r="Q111" s="111"/>
      <c r="R111" s="111"/>
      <c r="S111" s="111"/>
      <c r="T111" s="111"/>
      <c r="U111" s="111"/>
      <c r="V111" s="111"/>
      <c r="W111" s="111"/>
      <c r="X111" s="111"/>
      <c r="Y111" s="111"/>
      <c r="Z111" s="111"/>
      <c r="AA111" s="111"/>
      <c r="AB111" s="111"/>
      <c r="AC111" s="111"/>
      <c r="AD111" s="111"/>
      <c r="AE111" s="114">
        <f t="shared" si="49"/>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50"/>
        <v>1615</v>
      </c>
      <c r="E112" s="261"/>
      <c r="F112" s="197">
        <f t="shared" si="46"/>
        <v>0</v>
      </c>
      <c r="G112" s="263"/>
      <c r="H112" s="261"/>
      <c r="I112" s="197">
        <f t="shared" si="47"/>
        <v>0</v>
      </c>
      <c r="J112" s="263"/>
      <c r="O112" s="113">
        <f t="shared" si="48"/>
        <v>1615</v>
      </c>
      <c r="P112" s="111"/>
      <c r="Q112" s="111"/>
      <c r="R112" s="111"/>
      <c r="S112" s="111"/>
      <c r="T112" s="111"/>
      <c r="U112" s="111"/>
      <c r="V112" s="111"/>
      <c r="W112" s="111"/>
      <c r="X112" s="111"/>
      <c r="Y112" s="111"/>
      <c r="Z112" s="111"/>
      <c r="AA112" s="111"/>
      <c r="AB112" s="111"/>
      <c r="AC112" s="111"/>
      <c r="AD112" s="111"/>
      <c r="AE112" s="114">
        <f t="shared" si="49"/>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50"/>
        <v>1645</v>
      </c>
      <c r="E113" s="261"/>
      <c r="F113" s="197">
        <f t="shared" si="46"/>
        <v>0</v>
      </c>
      <c r="G113" s="263"/>
      <c r="H113" s="261"/>
      <c r="I113" s="197">
        <f t="shared" si="47"/>
        <v>0</v>
      </c>
      <c r="J113" s="263"/>
      <c r="O113" s="113">
        <f t="shared" si="48"/>
        <v>1645</v>
      </c>
      <c r="P113" s="111"/>
      <c r="Q113" s="111"/>
      <c r="R113" s="111"/>
      <c r="S113" s="111"/>
      <c r="T113" s="111"/>
      <c r="U113" s="111"/>
      <c r="V113" s="111"/>
      <c r="W113" s="111"/>
      <c r="X113" s="111"/>
      <c r="Y113" s="111"/>
      <c r="Z113" s="111"/>
      <c r="AA113" s="111"/>
      <c r="AB113" s="111"/>
      <c r="AC113" s="111"/>
      <c r="AD113" s="111"/>
      <c r="AE113" s="114">
        <f t="shared" si="49"/>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50"/>
        <v>1676</v>
      </c>
      <c r="E114" s="261"/>
      <c r="F114" s="197">
        <f t="shared" si="46"/>
        <v>0</v>
      </c>
      <c r="G114" s="263"/>
      <c r="H114" s="261"/>
      <c r="I114" s="197">
        <f t="shared" si="47"/>
        <v>0</v>
      </c>
      <c r="J114" s="263"/>
      <c r="O114" s="113">
        <f t="shared" si="48"/>
        <v>1676</v>
      </c>
      <c r="P114" s="111"/>
      <c r="Q114" s="111"/>
      <c r="R114" s="111"/>
      <c r="S114" s="111"/>
      <c r="T114" s="111"/>
      <c r="U114" s="111"/>
      <c r="V114" s="111"/>
      <c r="W114" s="111"/>
      <c r="X114" s="111"/>
      <c r="Y114" s="111"/>
      <c r="Z114" s="111"/>
      <c r="AA114" s="111"/>
      <c r="AB114" s="111"/>
      <c r="AC114" s="111"/>
      <c r="AD114" s="111"/>
      <c r="AE114" s="114">
        <f t="shared" si="49"/>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50"/>
        <v>1707</v>
      </c>
      <c r="E115" s="261"/>
      <c r="F115" s="197">
        <f t="shared" si="46"/>
        <v>0</v>
      </c>
      <c r="G115" s="263"/>
      <c r="H115" s="261"/>
      <c r="I115" s="197">
        <f t="shared" si="47"/>
        <v>0</v>
      </c>
      <c r="J115" s="263"/>
      <c r="O115" s="113">
        <f t="shared" si="48"/>
        <v>1707</v>
      </c>
      <c r="P115" s="111"/>
      <c r="Q115" s="111"/>
      <c r="R115" s="111"/>
      <c r="S115" s="111"/>
      <c r="T115" s="111"/>
      <c r="U115" s="111"/>
      <c r="V115" s="111"/>
      <c r="W115" s="111"/>
      <c r="X115" s="111"/>
      <c r="Y115" s="111"/>
      <c r="Z115" s="111"/>
      <c r="AA115" s="111"/>
      <c r="AB115" s="111"/>
      <c r="AC115" s="111"/>
      <c r="AD115" s="111"/>
      <c r="AE115" s="114">
        <f t="shared" si="49"/>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50"/>
        <v>1737</v>
      </c>
      <c r="E116" s="261"/>
      <c r="F116" s="197">
        <f t="shared" si="46"/>
        <v>0</v>
      </c>
      <c r="G116" s="263"/>
      <c r="H116" s="261"/>
      <c r="I116" s="197">
        <f t="shared" si="47"/>
        <v>0</v>
      </c>
      <c r="J116" s="263"/>
      <c r="O116" s="113">
        <f t="shared" si="48"/>
        <v>1737</v>
      </c>
      <c r="P116" s="111"/>
      <c r="Q116" s="111"/>
      <c r="R116" s="111"/>
      <c r="S116" s="111"/>
      <c r="T116" s="111"/>
      <c r="U116" s="111"/>
      <c r="V116" s="111"/>
      <c r="W116" s="111"/>
      <c r="X116" s="111"/>
      <c r="Y116" s="111"/>
      <c r="Z116" s="111"/>
      <c r="AA116" s="111"/>
      <c r="AB116" s="111"/>
      <c r="AC116" s="111"/>
      <c r="AD116" s="111"/>
      <c r="AE116" s="114">
        <f t="shared" si="49"/>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50"/>
        <v>1768</v>
      </c>
      <c r="E117" s="261"/>
      <c r="F117" s="197">
        <f t="shared" si="46"/>
        <v>0</v>
      </c>
      <c r="G117" s="263"/>
      <c r="H117" s="261"/>
      <c r="I117" s="197">
        <f t="shared" si="47"/>
        <v>0</v>
      </c>
      <c r="J117" s="263"/>
      <c r="O117" s="113">
        <f t="shared" si="48"/>
        <v>1768</v>
      </c>
      <c r="P117" s="111"/>
      <c r="Q117" s="111"/>
      <c r="R117" s="111"/>
      <c r="S117" s="111"/>
      <c r="T117" s="111"/>
      <c r="U117" s="111"/>
      <c r="V117" s="111"/>
      <c r="W117" s="111"/>
      <c r="X117" s="111"/>
      <c r="Y117" s="111"/>
      <c r="Z117" s="111"/>
      <c r="AA117" s="111"/>
      <c r="AB117" s="111"/>
      <c r="AC117" s="111"/>
      <c r="AD117" s="111"/>
      <c r="AE117" s="114">
        <f t="shared" si="49"/>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50"/>
        <v>1798</v>
      </c>
      <c r="E118" s="261"/>
      <c r="F118" s="197">
        <f t="shared" si="46"/>
        <v>0</v>
      </c>
      <c r="G118" s="263"/>
      <c r="H118" s="261"/>
      <c r="I118" s="197">
        <f t="shared" si="47"/>
        <v>0</v>
      </c>
      <c r="J118" s="263"/>
      <c r="O118" s="113">
        <f t="shared" si="48"/>
        <v>1798</v>
      </c>
      <c r="P118" s="111"/>
      <c r="Q118" s="111"/>
      <c r="R118" s="111"/>
      <c r="S118" s="111"/>
      <c r="T118" s="111"/>
      <c r="U118" s="111"/>
      <c r="V118" s="111"/>
      <c r="W118" s="111"/>
      <c r="X118" s="111"/>
      <c r="Y118" s="111"/>
      <c r="Z118" s="111"/>
      <c r="AA118" s="111"/>
      <c r="AB118" s="111"/>
      <c r="AC118" s="111"/>
      <c r="AD118" s="111"/>
      <c r="AE118" s="114">
        <f t="shared" si="49"/>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8"/>
        <v>1798</v>
      </c>
      <c r="P119" s="272">
        <f t="shared" ref="P119:S119" si="51">SUM(P107:P118)</f>
        <v>0</v>
      </c>
      <c r="Q119" s="272">
        <f t="shared" si="51"/>
        <v>0</v>
      </c>
      <c r="R119" s="272">
        <f t="shared" si="51"/>
        <v>0</v>
      </c>
      <c r="S119" s="272">
        <f t="shared" si="51"/>
        <v>0</v>
      </c>
      <c r="T119" s="272">
        <f>SUM(T107:T118)</f>
        <v>0</v>
      </c>
      <c r="U119" s="272">
        <f t="shared" ref="U119:AE119" si="52">SUM(U107:U118)</f>
        <v>0</v>
      </c>
      <c r="V119" s="272">
        <f t="shared" si="52"/>
        <v>0</v>
      </c>
      <c r="W119" s="272">
        <f t="shared" si="52"/>
        <v>0</v>
      </c>
      <c r="X119" s="272">
        <f t="shared" si="52"/>
        <v>0</v>
      </c>
      <c r="Y119" s="272">
        <f t="shared" si="52"/>
        <v>0</v>
      </c>
      <c r="Z119" s="272">
        <f t="shared" si="52"/>
        <v>0</v>
      </c>
      <c r="AA119" s="272">
        <f t="shared" si="52"/>
        <v>0</v>
      </c>
      <c r="AB119" s="272">
        <f t="shared" si="52"/>
        <v>0</v>
      </c>
      <c r="AC119" s="272">
        <f t="shared" si="52"/>
        <v>0</v>
      </c>
      <c r="AD119" s="272">
        <f t="shared" si="52"/>
        <v>0</v>
      </c>
      <c r="AE119" s="272">
        <f t="shared" si="52"/>
        <v>0</v>
      </c>
      <c r="AF119" s="115"/>
    </row>
    <row r="120" spans="2:32" ht="28.5" customHeight="1" x14ac:dyDescent="0.25">
      <c r="B120" s="273"/>
      <c r="C120" s="273"/>
      <c r="F120" s="264"/>
      <c r="I120" s="264"/>
      <c r="O120" s="2"/>
      <c r="P120" s="272">
        <f>IFERROR(P119/$H$2,0)</f>
        <v>0</v>
      </c>
      <c r="Q120" s="272">
        <f t="shared" ref="Q120:AE120" si="53">IFERROR(Q119/$H$2,0)</f>
        <v>0</v>
      </c>
      <c r="R120" s="272">
        <f t="shared" si="53"/>
        <v>0</v>
      </c>
      <c r="S120" s="272">
        <f t="shared" si="53"/>
        <v>0</v>
      </c>
      <c r="T120" s="272">
        <f t="shared" si="53"/>
        <v>0</v>
      </c>
      <c r="U120" s="272">
        <f t="shared" si="53"/>
        <v>0</v>
      </c>
      <c r="V120" s="272">
        <f t="shared" si="53"/>
        <v>0</v>
      </c>
      <c r="W120" s="272">
        <f t="shared" si="53"/>
        <v>0</v>
      </c>
      <c r="X120" s="272">
        <f t="shared" si="53"/>
        <v>0</v>
      </c>
      <c r="Y120" s="272">
        <f t="shared" si="53"/>
        <v>0</v>
      </c>
      <c r="Z120" s="272">
        <f t="shared" si="53"/>
        <v>0</v>
      </c>
      <c r="AA120" s="272">
        <f t="shared" si="53"/>
        <v>0</v>
      </c>
      <c r="AB120" s="272">
        <f t="shared" si="53"/>
        <v>0</v>
      </c>
      <c r="AC120" s="272">
        <f t="shared" si="53"/>
        <v>0</v>
      </c>
      <c r="AD120" s="272">
        <f t="shared" si="53"/>
        <v>0</v>
      </c>
      <c r="AE120" s="272">
        <f t="shared" si="53"/>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4">215/12*E122</f>
        <v>0</v>
      </c>
      <c r="G122" s="275"/>
      <c r="H122" s="276"/>
      <c r="I122" s="274">
        <f t="shared" ref="I122:I133" si="55">215/12*H122</f>
        <v>0</v>
      </c>
      <c r="J122" s="275"/>
      <c r="O122" s="113">
        <f t="shared" ref="O122:O134" si="56">D122</f>
        <v>1829</v>
      </c>
      <c r="P122" s="111"/>
      <c r="Q122" s="111"/>
      <c r="R122" s="111"/>
      <c r="S122" s="111"/>
      <c r="T122" s="111"/>
      <c r="U122" s="111"/>
      <c r="V122" s="111"/>
      <c r="W122" s="111"/>
      <c r="X122" s="111"/>
      <c r="Y122" s="111"/>
      <c r="Z122" s="111"/>
      <c r="AA122" s="111"/>
      <c r="AB122" s="111"/>
      <c r="AC122" s="111"/>
      <c r="AD122" s="111"/>
      <c r="AE122" s="114">
        <f t="shared" ref="AE122:AE133" si="57">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8">DATE(YEAR(D122),MONTH(D122)+1,DAY(D122))</f>
        <v>1860</v>
      </c>
      <c r="E123" s="261"/>
      <c r="F123" s="197">
        <f t="shared" si="54"/>
        <v>0</v>
      </c>
      <c r="G123" s="263"/>
      <c r="H123" s="261"/>
      <c r="I123" s="197">
        <f t="shared" si="55"/>
        <v>0</v>
      </c>
      <c r="J123" s="263"/>
      <c r="O123" s="113">
        <f t="shared" si="56"/>
        <v>1860</v>
      </c>
      <c r="P123" s="111"/>
      <c r="Q123" s="111"/>
      <c r="R123" s="111"/>
      <c r="S123" s="111"/>
      <c r="T123" s="111"/>
      <c r="U123" s="111"/>
      <c r="V123" s="111"/>
      <c r="W123" s="111"/>
      <c r="X123" s="111"/>
      <c r="Y123" s="111"/>
      <c r="Z123" s="111"/>
      <c r="AA123" s="111"/>
      <c r="AB123" s="111"/>
      <c r="AC123" s="111"/>
      <c r="AD123" s="111"/>
      <c r="AE123" s="114">
        <f t="shared" si="57"/>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8"/>
        <v>1888</v>
      </c>
      <c r="E124" s="261"/>
      <c r="F124" s="197">
        <f t="shared" si="54"/>
        <v>0</v>
      </c>
      <c r="G124" s="263"/>
      <c r="H124" s="261"/>
      <c r="I124" s="197">
        <f t="shared" si="55"/>
        <v>0</v>
      </c>
      <c r="J124" s="263"/>
      <c r="O124" s="113">
        <f t="shared" si="56"/>
        <v>1888</v>
      </c>
      <c r="P124" s="111"/>
      <c r="Q124" s="111"/>
      <c r="R124" s="111"/>
      <c r="S124" s="111"/>
      <c r="T124" s="111"/>
      <c r="U124" s="111"/>
      <c r="V124" s="111"/>
      <c r="W124" s="111"/>
      <c r="X124" s="111"/>
      <c r="Y124" s="111"/>
      <c r="Z124" s="111"/>
      <c r="AA124" s="111"/>
      <c r="AB124" s="111"/>
      <c r="AC124" s="111"/>
      <c r="AD124" s="111"/>
      <c r="AE124" s="114">
        <f t="shared" si="57"/>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8"/>
        <v>1919</v>
      </c>
      <c r="E125" s="261"/>
      <c r="F125" s="197">
        <f t="shared" si="54"/>
        <v>0</v>
      </c>
      <c r="G125" s="263"/>
      <c r="H125" s="261"/>
      <c r="I125" s="197">
        <f t="shared" si="55"/>
        <v>0</v>
      </c>
      <c r="J125" s="263"/>
      <c r="O125" s="113">
        <f t="shared" si="56"/>
        <v>1919</v>
      </c>
      <c r="P125" s="111"/>
      <c r="Q125" s="111"/>
      <c r="R125" s="111"/>
      <c r="S125" s="111"/>
      <c r="T125" s="111"/>
      <c r="U125" s="111"/>
      <c r="V125" s="111"/>
      <c r="W125" s="111"/>
      <c r="X125" s="111"/>
      <c r="Y125" s="111"/>
      <c r="Z125" s="111"/>
      <c r="AA125" s="111"/>
      <c r="AB125" s="111"/>
      <c r="AC125" s="111"/>
      <c r="AD125" s="111"/>
      <c r="AE125" s="114">
        <f t="shared" si="57"/>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8"/>
        <v>1949</v>
      </c>
      <c r="E126" s="261"/>
      <c r="F126" s="197">
        <f t="shared" si="54"/>
        <v>0</v>
      </c>
      <c r="G126" s="263"/>
      <c r="H126" s="261"/>
      <c r="I126" s="197">
        <f t="shared" si="55"/>
        <v>0</v>
      </c>
      <c r="J126" s="263"/>
      <c r="O126" s="113">
        <f t="shared" si="56"/>
        <v>1949</v>
      </c>
      <c r="P126" s="111"/>
      <c r="Q126" s="111"/>
      <c r="R126" s="111"/>
      <c r="S126" s="111"/>
      <c r="T126" s="111"/>
      <c r="U126" s="111"/>
      <c r="V126" s="111"/>
      <c r="W126" s="111"/>
      <c r="X126" s="111"/>
      <c r="Y126" s="111"/>
      <c r="Z126" s="111"/>
      <c r="AA126" s="111"/>
      <c r="AB126" s="111"/>
      <c r="AC126" s="111"/>
      <c r="AD126" s="111"/>
      <c r="AE126" s="114">
        <f t="shared" si="57"/>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8"/>
        <v>1980</v>
      </c>
      <c r="E127" s="261"/>
      <c r="F127" s="197">
        <f t="shared" si="54"/>
        <v>0</v>
      </c>
      <c r="G127" s="263"/>
      <c r="H127" s="261"/>
      <c r="I127" s="197">
        <f t="shared" si="55"/>
        <v>0</v>
      </c>
      <c r="J127" s="263"/>
      <c r="O127" s="113">
        <f t="shared" si="56"/>
        <v>1980</v>
      </c>
      <c r="P127" s="111"/>
      <c r="Q127" s="111"/>
      <c r="R127" s="111"/>
      <c r="S127" s="111"/>
      <c r="T127" s="111"/>
      <c r="U127" s="111"/>
      <c r="V127" s="111"/>
      <c r="W127" s="111"/>
      <c r="X127" s="111"/>
      <c r="Y127" s="111"/>
      <c r="Z127" s="111"/>
      <c r="AA127" s="111"/>
      <c r="AB127" s="111"/>
      <c r="AC127" s="111"/>
      <c r="AD127" s="111"/>
      <c r="AE127" s="114">
        <f t="shared" si="57"/>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8"/>
        <v>2010</v>
      </c>
      <c r="E128" s="261"/>
      <c r="F128" s="197">
        <f t="shared" si="54"/>
        <v>0</v>
      </c>
      <c r="G128" s="263"/>
      <c r="H128" s="261"/>
      <c r="I128" s="197">
        <f t="shared" si="55"/>
        <v>0</v>
      </c>
      <c r="J128" s="263"/>
      <c r="O128" s="113">
        <f t="shared" si="56"/>
        <v>2010</v>
      </c>
      <c r="P128" s="111"/>
      <c r="Q128" s="111"/>
      <c r="R128" s="111"/>
      <c r="S128" s="111"/>
      <c r="T128" s="111"/>
      <c r="U128" s="111"/>
      <c r="V128" s="111"/>
      <c r="W128" s="111"/>
      <c r="X128" s="111"/>
      <c r="Y128" s="111"/>
      <c r="Z128" s="111"/>
      <c r="AA128" s="111"/>
      <c r="AB128" s="111"/>
      <c r="AC128" s="111"/>
      <c r="AD128" s="111"/>
      <c r="AE128" s="114">
        <f t="shared" si="57"/>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8"/>
        <v>2041</v>
      </c>
      <c r="E129" s="261"/>
      <c r="F129" s="197">
        <f t="shared" si="54"/>
        <v>0</v>
      </c>
      <c r="G129" s="263"/>
      <c r="H129" s="261"/>
      <c r="I129" s="197">
        <f t="shared" si="55"/>
        <v>0</v>
      </c>
      <c r="J129" s="263"/>
      <c r="O129" s="113">
        <f t="shared" si="56"/>
        <v>2041</v>
      </c>
      <c r="P129" s="111"/>
      <c r="Q129" s="111"/>
      <c r="R129" s="111"/>
      <c r="S129" s="111"/>
      <c r="T129" s="111"/>
      <c r="U129" s="111"/>
      <c r="V129" s="111"/>
      <c r="W129" s="111"/>
      <c r="X129" s="111"/>
      <c r="Y129" s="111"/>
      <c r="Z129" s="111"/>
      <c r="AA129" s="111"/>
      <c r="AB129" s="111"/>
      <c r="AC129" s="111"/>
      <c r="AD129" s="111"/>
      <c r="AE129" s="114">
        <f t="shared" si="57"/>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8"/>
        <v>2072</v>
      </c>
      <c r="E130" s="261"/>
      <c r="F130" s="197">
        <f t="shared" si="54"/>
        <v>0</v>
      </c>
      <c r="G130" s="263"/>
      <c r="H130" s="261"/>
      <c r="I130" s="197">
        <f t="shared" si="55"/>
        <v>0</v>
      </c>
      <c r="J130" s="263"/>
      <c r="O130" s="113">
        <f t="shared" si="56"/>
        <v>2072</v>
      </c>
      <c r="P130" s="111"/>
      <c r="Q130" s="111"/>
      <c r="R130" s="111"/>
      <c r="S130" s="111"/>
      <c r="T130" s="111"/>
      <c r="U130" s="111"/>
      <c r="V130" s="111"/>
      <c r="W130" s="111"/>
      <c r="X130" s="111"/>
      <c r="Y130" s="111"/>
      <c r="Z130" s="111"/>
      <c r="AA130" s="111"/>
      <c r="AB130" s="111"/>
      <c r="AC130" s="111"/>
      <c r="AD130" s="111"/>
      <c r="AE130" s="114">
        <f t="shared" si="57"/>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8"/>
        <v>2102</v>
      </c>
      <c r="E131" s="261"/>
      <c r="F131" s="197">
        <f t="shared" si="54"/>
        <v>0</v>
      </c>
      <c r="G131" s="263"/>
      <c r="H131" s="261"/>
      <c r="I131" s="197">
        <f t="shared" si="55"/>
        <v>0</v>
      </c>
      <c r="J131" s="263"/>
      <c r="O131" s="113">
        <f t="shared" si="56"/>
        <v>2102</v>
      </c>
      <c r="P131" s="111"/>
      <c r="Q131" s="111"/>
      <c r="R131" s="111"/>
      <c r="S131" s="111"/>
      <c r="T131" s="111"/>
      <c r="U131" s="111"/>
      <c r="V131" s="111"/>
      <c r="W131" s="111"/>
      <c r="X131" s="111"/>
      <c r="Y131" s="111"/>
      <c r="Z131" s="111"/>
      <c r="AA131" s="111"/>
      <c r="AB131" s="111"/>
      <c r="AC131" s="111"/>
      <c r="AD131" s="111"/>
      <c r="AE131" s="114">
        <f t="shared" si="57"/>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8"/>
        <v>2133</v>
      </c>
      <c r="E132" s="261"/>
      <c r="F132" s="197">
        <f t="shared" si="54"/>
        <v>0</v>
      </c>
      <c r="G132" s="263"/>
      <c r="H132" s="261"/>
      <c r="I132" s="197">
        <f t="shared" si="55"/>
        <v>0</v>
      </c>
      <c r="J132" s="263"/>
      <c r="O132" s="113">
        <f t="shared" si="56"/>
        <v>2133</v>
      </c>
      <c r="P132" s="111"/>
      <c r="Q132" s="111"/>
      <c r="R132" s="111"/>
      <c r="S132" s="111"/>
      <c r="T132" s="111"/>
      <c r="U132" s="111"/>
      <c r="V132" s="111"/>
      <c r="W132" s="111"/>
      <c r="X132" s="111"/>
      <c r="Y132" s="111"/>
      <c r="Z132" s="111"/>
      <c r="AA132" s="111"/>
      <c r="AB132" s="111"/>
      <c r="AC132" s="111"/>
      <c r="AD132" s="111"/>
      <c r="AE132" s="114">
        <f t="shared" si="57"/>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8"/>
        <v>2163</v>
      </c>
      <c r="E133" s="261"/>
      <c r="F133" s="197">
        <f t="shared" si="54"/>
        <v>0</v>
      </c>
      <c r="G133" s="263"/>
      <c r="H133" s="261"/>
      <c r="I133" s="197">
        <f t="shared" si="55"/>
        <v>0</v>
      </c>
      <c r="J133" s="263"/>
      <c r="O133" s="113">
        <f t="shared" si="56"/>
        <v>2163</v>
      </c>
      <c r="P133" s="111"/>
      <c r="Q133" s="111"/>
      <c r="R133" s="111"/>
      <c r="S133" s="111"/>
      <c r="T133" s="111"/>
      <c r="U133" s="111"/>
      <c r="V133" s="111"/>
      <c r="W133" s="111"/>
      <c r="X133" s="111"/>
      <c r="Y133" s="111"/>
      <c r="Z133" s="111"/>
      <c r="AA133" s="111"/>
      <c r="AB133" s="111"/>
      <c r="AC133" s="111"/>
      <c r="AD133" s="111"/>
      <c r="AE133" s="114">
        <f t="shared" si="57"/>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6"/>
        <v>2163</v>
      </c>
      <c r="P134" s="272">
        <f t="shared" ref="P134:S134" si="59">SUM(P122:P133)</f>
        <v>0</v>
      </c>
      <c r="Q134" s="272">
        <f t="shared" si="59"/>
        <v>0</v>
      </c>
      <c r="R134" s="272">
        <f t="shared" si="59"/>
        <v>0</v>
      </c>
      <c r="S134" s="272">
        <f t="shared" si="59"/>
        <v>0</v>
      </c>
      <c r="T134" s="272">
        <f>SUM(T122:T133)</f>
        <v>0</v>
      </c>
      <c r="U134" s="272">
        <f t="shared" ref="U134:AE134" si="60">SUM(U122:U133)</f>
        <v>0</v>
      </c>
      <c r="V134" s="272">
        <f t="shared" si="60"/>
        <v>0</v>
      </c>
      <c r="W134" s="272">
        <f t="shared" si="60"/>
        <v>0</v>
      </c>
      <c r="X134" s="272">
        <f t="shared" si="60"/>
        <v>0</v>
      </c>
      <c r="Y134" s="272">
        <f t="shared" si="60"/>
        <v>0</v>
      </c>
      <c r="Z134" s="272">
        <f t="shared" si="60"/>
        <v>0</v>
      </c>
      <c r="AA134" s="272">
        <f t="shared" si="60"/>
        <v>0</v>
      </c>
      <c r="AB134" s="272">
        <f t="shared" si="60"/>
        <v>0</v>
      </c>
      <c r="AC134" s="272">
        <f t="shared" si="60"/>
        <v>0</v>
      </c>
      <c r="AD134" s="272">
        <f t="shared" si="60"/>
        <v>0</v>
      </c>
      <c r="AE134" s="272">
        <f t="shared" si="60"/>
        <v>0</v>
      </c>
      <c r="AF134" s="115"/>
    </row>
    <row r="135" spans="2:32" ht="28.5" customHeight="1" x14ac:dyDescent="0.25">
      <c r="B135" s="273"/>
      <c r="C135" s="273"/>
      <c r="F135" s="264"/>
      <c r="I135" s="264"/>
      <c r="O135" s="2"/>
      <c r="P135" s="272">
        <f>IFERROR(P134/$H$2,0)</f>
        <v>0</v>
      </c>
      <c r="Q135" s="272">
        <f t="shared" ref="Q135:AE135" si="61">IFERROR(Q134/$H$2,0)</f>
        <v>0</v>
      </c>
      <c r="R135" s="272">
        <f t="shared" si="61"/>
        <v>0</v>
      </c>
      <c r="S135" s="272">
        <f t="shared" si="61"/>
        <v>0</v>
      </c>
      <c r="T135" s="272">
        <f t="shared" si="61"/>
        <v>0</v>
      </c>
      <c r="U135" s="272">
        <f t="shared" si="61"/>
        <v>0</v>
      </c>
      <c r="V135" s="272">
        <f t="shared" si="61"/>
        <v>0</v>
      </c>
      <c r="W135" s="272">
        <f t="shared" si="61"/>
        <v>0</v>
      </c>
      <c r="X135" s="272">
        <f t="shared" si="61"/>
        <v>0</v>
      </c>
      <c r="Y135" s="272">
        <f t="shared" si="61"/>
        <v>0</v>
      </c>
      <c r="Z135" s="272">
        <f t="shared" si="61"/>
        <v>0</v>
      </c>
      <c r="AA135" s="272">
        <f t="shared" si="61"/>
        <v>0</v>
      </c>
      <c r="AB135" s="272">
        <f t="shared" si="61"/>
        <v>0</v>
      </c>
      <c r="AC135" s="272">
        <f t="shared" si="61"/>
        <v>0</v>
      </c>
      <c r="AD135" s="272">
        <f t="shared" si="61"/>
        <v>0</v>
      </c>
      <c r="AE135" s="272">
        <f t="shared" si="61"/>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2">215/12*E137</f>
        <v>0</v>
      </c>
      <c r="G137" s="278"/>
      <c r="H137" s="276"/>
      <c r="I137" s="274">
        <f t="shared" ref="I137:I148" si="63">215/12*H137</f>
        <v>0</v>
      </c>
      <c r="J137" s="275"/>
      <c r="O137" s="113">
        <f t="shared" ref="O137:O149" si="64">D137</f>
        <v>2194</v>
      </c>
      <c r="P137" s="111"/>
      <c r="Q137" s="111"/>
      <c r="R137" s="111"/>
      <c r="S137" s="111"/>
      <c r="T137" s="111"/>
      <c r="U137" s="111"/>
      <c r="V137" s="111"/>
      <c r="W137" s="111"/>
      <c r="X137" s="111"/>
      <c r="Y137" s="111"/>
      <c r="Z137" s="111"/>
      <c r="AA137" s="111"/>
      <c r="AB137" s="111"/>
      <c r="AC137" s="111"/>
      <c r="AD137" s="111"/>
      <c r="AE137" s="114">
        <f t="shared" ref="AE137:AE148" si="65">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6">DATE(YEAR(D137),MONTH(D137)+1,DAY(D137))</f>
        <v>2225</v>
      </c>
      <c r="E138" s="261"/>
      <c r="F138" s="197">
        <f t="shared" si="62"/>
        <v>0</v>
      </c>
      <c r="G138" s="262"/>
      <c r="H138" s="261"/>
      <c r="I138" s="197">
        <f t="shared" si="63"/>
        <v>0</v>
      </c>
      <c r="J138" s="263"/>
      <c r="O138" s="113">
        <f t="shared" si="64"/>
        <v>2225</v>
      </c>
      <c r="P138" s="111"/>
      <c r="Q138" s="111"/>
      <c r="R138" s="111"/>
      <c r="S138" s="111"/>
      <c r="T138" s="111"/>
      <c r="U138" s="111"/>
      <c r="V138" s="111"/>
      <c r="W138" s="111"/>
      <c r="X138" s="111"/>
      <c r="Y138" s="111"/>
      <c r="Z138" s="111"/>
      <c r="AA138" s="111"/>
      <c r="AB138" s="111"/>
      <c r="AC138" s="111"/>
      <c r="AD138" s="111"/>
      <c r="AE138" s="114">
        <f t="shared" si="65"/>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6"/>
        <v>2253</v>
      </c>
      <c r="E139" s="261"/>
      <c r="F139" s="197">
        <f t="shared" si="62"/>
        <v>0</v>
      </c>
      <c r="G139" s="262"/>
      <c r="H139" s="261"/>
      <c r="I139" s="197">
        <f t="shared" si="63"/>
        <v>0</v>
      </c>
      <c r="J139" s="263"/>
      <c r="O139" s="113">
        <f t="shared" si="64"/>
        <v>2253</v>
      </c>
      <c r="P139" s="111"/>
      <c r="Q139" s="111"/>
      <c r="R139" s="111"/>
      <c r="S139" s="111"/>
      <c r="T139" s="111"/>
      <c r="U139" s="111"/>
      <c r="V139" s="111"/>
      <c r="W139" s="111"/>
      <c r="X139" s="111"/>
      <c r="Y139" s="111"/>
      <c r="Z139" s="111"/>
      <c r="AA139" s="111"/>
      <c r="AB139" s="111"/>
      <c r="AC139" s="111"/>
      <c r="AD139" s="111"/>
      <c r="AE139" s="114">
        <f t="shared" si="65"/>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6"/>
        <v>2284</v>
      </c>
      <c r="E140" s="261"/>
      <c r="F140" s="197">
        <f t="shared" si="62"/>
        <v>0</v>
      </c>
      <c r="G140" s="262"/>
      <c r="H140" s="261"/>
      <c r="I140" s="197">
        <f t="shared" si="63"/>
        <v>0</v>
      </c>
      <c r="J140" s="263"/>
      <c r="O140" s="113">
        <f t="shared" si="64"/>
        <v>2284</v>
      </c>
      <c r="P140" s="111"/>
      <c r="Q140" s="111"/>
      <c r="R140" s="111"/>
      <c r="S140" s="111"/>
      <c r="T140" s="111"/>
      <c r="U140" s="111"/>
      <c r="V140" s="111"/>
      <c r="W140" s="111"/>
      <c r="X140" s="111"/>
      <c r="Y140" s="111"/>
      <c r="Z140" s="111"/>
      <c r="AA140" s="111"/>
      <c r="AB140" s="111"/>
      <c r="AC140" s="111"/>
      <c r="AD140" s="111"/>
      <c r="AE140" s="114">
        <f t="shared" si="65"/>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6"/>
        <v>2314</v>
      </c>
      <c r="E141" s="261"/>
      <c r="F141" s="197">
        <f t="shared" si="62"/>
        <v>0</v>
      </c>
      <c r="G141" s="262"/>
      <c r="H141" s="261"/>
      <c r="I141" s="197">
        <f t="shared" si="63"/>
        <v>0</v>
      </c>
      <c r="J141" s="263"/>
      <c r="O141" s="113">
        <f t="shared" si="64"/>
        <v>2314</v>
      </c>
      <c r="P141" s="111"/>
      <c r="Q141" s="111"/>
      <c r="R141" s="111"/>
      <c r="S141" s="111"/>
      <c r="T141" s="111"/>
      <c r="U141" s="111"/>
      <c r="V141" s="111"/>
      <c r="W141" s="111"/>
      <c r="X141" s="111"/>
      <c r="Y141" s="111"/>
      <c r="Z141" s="111"/>
      <c r="AA141" s="111"/>
      <c r="AB141" s="111"/>
      <c r="AC141" s="111"/>
      <c r="AD141" s="111"/>
      <c r="AE141" s="114">
        <f t="shared" si="65"/>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6"/>
        <v>2345</v>
      </c>
      <c r="E142" s="261"/>
      <c r="F142" s="197">
        <f t="shared" si="62"/>
        <v>0</v>
      </c>
      <c r="G142" s="262"/>
      <c r="H142" s="261"/>
      <c r="I142" s="197">
        <f t="shared" si="63"/>
        <v>0</v>
      </c>
      <c r="J142" s="263"/>
      <c r="O142" s="113">
        <f t="shared" si="64"/>
        <v>2345</v>
      </c>
      <c r="P142" s="111"/>
      <c r="Q142" s="111"/>
      <c r="R142" s="111"/>
      <c r="S142" s="111"/>
      <c r="T142" s="111"/>
      <c r="U142" s="111"/>
      <c r="V142" s="111"/>
      <c r="W142" s="111"/>
      <c r="X142" s="111"/>
      <c r="Y142" s="111"/>
      <c r="Z142" s="111"/>
      <c r="AA142" s="111"/>
      <c r="AB142" s="111"/>
      <c r="AC142" s="111"/>
      <c r="AD142" s="111"/>
      <c r="AE142" s="114">
        <f t="shared" si="65"/>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6"/>
        <v>2375</v>
      </c>
      <c r="E143" s="261"/>
      <c r="F143" s="197">
        <f t="shared" si="62"/>
        <v>0</v>
      </c>
      <c r="G143" s="262"/>
      <c r="H143" s="261"/>
      <c r="I143" s="197">
        <f t="shared" si="63"/>
        <v>0</v>
      </c>
      <c r="J143" s="263"/>
      <c r="O143" s="113">
        <f t="shared" si="64"/>
        <v>2375</v>
      </c>
      <c r="P143" s="111"/>
      <c r="Q143" s="111"/>
      <c r="R143" s="111"/>
      <c r="S143" s="111"/>
      <c r="T143" s="111"/>
      <c r="U143" s="111"/>
      <c r="V143" s="111"/>
      <c r="W143" s="111"/>
      <c r="X143" s="111"/>
      <c r="Y143" s="111"/>
      <c r="Z143" s="111"/>
      <c r="AA143" s="111"/>
      <c r="AB143" s="111"/>
      <c r="AC143" s="111"/>
      <c r="AD143" s="111"/>
      <c r="AE143" s="114">
        <f t="shared" si="65"/>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6"/>
        <v>2406</v>
      </c>
      <c r="E144" s="261"/>
      <c r="F144" s="197">
        <f t="shared" si="62"/>
        <v>0</v>
      </c>
      <c r="G144" s="262"/>
      <c r="H144" s="261"/>
      <c r="I144" s="197">
        <f t="shared" si="63"/>
        <v>0</v>
      </c>
      <c r="J144" s="263"/>
      <c r="O144" s="113">
        <f t="shared" si="64"/>
        <v>2406</v>
      </c>
      <c r="P144" s="111"/>
      <c r="Q144" s="111"/>
      <c r="R144" s="111"/>
      <c r="S144" s="111"/>
      <c r="T144" s="111"/>
      <c r="U144" s="111"/>
      <c r="V144" s="111"/>
      <c r="W144" s="111"/>
      <c r="X144" s="111"/>
      <c r="Y144" s="111"/>
      <c r="Z144" s="111"/>
      <c r="AA144" s="111"/>
      <c r="AB144" s="111"/>
      <c r="AC144" s="111"/>
      <c r="AD144" s="111"/>
      <c r="AE144" s="114">
        <f t="shared" si="65"/>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6"/>
        <v>2437</v>
      </c>
      <c r="E145" s="261"/>
      <c r="F145" s="197">
        <f t="shared" si="62"/>
        <v>0</v>
      </c>
      <c r="G145" s="262"/>
      <c r="H145" s="261"/>
      <c r="I145" s="197">
        <f t="shared" si="63"/>
        <v>0</v>
      </c>
      <c r="J145" s="263"/>
      <c r="O145" s="113">
        <f t="shared" si="64"/>
        <v>2437</v>
      </c>
      <c r="P145" s="111"/>
      <c r="Q145" s="111"/>
      <c r="R145" s="111"/>
      <c r="S145" s="111"/>
      <c r="T145" s="111"/>
      <c r="U145" s="111"/>
      <c r="V145" s="111"/>
      <c r="W145" s="111"/>
      <c r="X145" s="111"/>
      <c r="Y145" s="111"/>
      <c r="Z145" s="111"/>
      <c r="AA145" s="111"/>
      <c r="AB145" s="111"/>
      <c r="AC145" s="111"/>
      <c r="AD145" s="111"/>
      <c r="AE145" s="114">
        <f t="shared" si="65"/>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6"/>
        <v>2467</v>
      </c>
      <c r="E146" s="261"/>
      <c r="F146" s="197">
        <f t="shared" si="62"/>
        <v>0</v>
      </c>
      <c r="G146" s="262"/>
      <c r="H146" s="261"/>
      <c r="I146" s="197">
        <f t="shared" si="63"/>
        <v>0</v>
      </c>
      <c r="J146" s="263"/>
      <c r="O146" s="113">
        <f t="shared" si="64"/>
        <v>2467</v>
      </c>
      <c r="P146" s="111"/>
      <c r="Q146" s="111"/>
      <c r="R146" s="111"/>
      <c r="S146" s="111"/>
      <c r="T146" s="111"/>
      <c r="U146" s="111"/>
      <c r="V146" s="111"/>
      <c r="W146" s="111"/>
      <c r="X146" s="111"/>
      <c r="Y146" s="111"/>
      <c r="Z146" s="111"/>
      <c r="AA146" s="111"/>
      <c r="AB146" s="111"/>
      <c r="AC146" s="111"/>
      <c r="AD146" s="111"/>
      <c r="AE146" s="114">
        <f t="shared" si="65"/>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6"/>
        <v>2498</v>
      </c>
      <c r="E147" s="261"/>
      <c r="F147" s="197">
        <f t="shared" si="62"/>
        <v>0</v>
      </c>
      <c r="G147" s="262"/>
      <c r="H147" s="261"/>
      <c r="I147" s="197">
        <f t="shared" si="63"/>
        <v>0</v>
      </c>
      <c r="J147" s="263"/>
      <c r="O147" s="113">
        <f t="shared" si="64"/>
        <v>2498</v>
      </c>
      <c r="P147" s="111"/>
      <c r="Q147" s="111"/>
      <c r="R147" s="111"/>
      <c r="S147" s="111"/>
      <c r="T147" s="111"/>
      <c r="U147" s="111"/>
      <c r="V147" s="111"/>
      <c r="W147" s="111"/>
      <c r="X147" s="111"/>
      <c r="Y147" s="111"/>
      <c r="Z147" s="111"/>
      <c r="AA147" s="111"/>
      <c r="AB147" s="111"/>
      <c r="AC147" s="111"/>
      <c r="AD147" s="111"/>
      <c r="AE147" s="114">
        <f t="shared" si="65"/>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6"/>
        <v>2528</v>
      </c>
      <c r="E148" s="261"/>
      <c r="F148" s="197">
        <f t="shared" si="62"/>
        <v>0</v>
      </c>
      <c r="G148" s="262"/>
      <c r="H148" s="261"/>
      <c r="I148" s="197">
        <f t="shared" si="63"/>
        <v>0</v>
      </c>
      <c r="J148" s="263"/>
      <c r="O148" s="113">
        <f t="shared" si="64"/>
        <v>2528</v>
      </c>
      <c r="P148" s="111"/>
      <c r="Q148" s="111"/>
      <c r="R148" s="111"/>
      <c r="S148" s="111"/>
      <c r="T148" s="111"/>
      <c r="U148" s="111"/>
      <c r="V148" s="111"/>
      <c r="W148" s="111"/>
      <c r="X148" s="111"/>
      <c r="Y148" s="111"/>
      <c r="Z148" s="111"/>
      <c r="AA148" s="111"/>
      <c r="AB148" s="111"/>
      <c r="AC148" s="111"/>
      <c r="AD148" s="111"/>
      <c r="AE148" s="114">
        <f t="shared" si="65"/>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4"/>
        <v>2528</v>
      </c>
      <c r="P149" s="272">
        <f t="shared" ref="P149:S149" si="67">SUM(P137:P148)</f>
        <v>0</v>
      </c>
      <c r="Q149" s="272">
        <f t="shared" si="67"/>
        <v>0</v>
      </c>
      <c r="R149" s="272">
        <f t="shared" si="67"/>
        <v>0</v>
      </c>
      <c r="S149" s="272">
        <f t="shared" si="67"/>
        <v>0</v>
      </c>
      <c r="T149" s="272">
        <f>SUM(T137:T148)</f>
        <v>0</v>
      </c>
      <c r="U149" s="272">
        <f t="shared" ref="U149:AE149" si="68">SUM(U137:U148)</f>
        <v>0</v>
      </c>
      <c r="V149" s="272">
        <f t="shared" si="68"/>
        <v>0</v>
      </c>
      <c r="W149" s="272">
        <f t="shared" si="68"/>
        <v>0</v>
      </c>
      <c r="X149" s="272">
        <f t="shared" si="68"/>
        <v>0</v>
      </c>
      <c r="Y149" s="272">
        <f t="shared" si="68"/>
        <v>0</v>
      </c>
      <c r="Z149" s="272">
        <f t="shared" si="68"/>
        <v>0</v>
      </c>
      <c r="AA149" s="272">
        <f t="shared" si="68"/>
        <v>0</v>
      </c>
      <c r="AB149" s="272">
        <f t="shared" si="68"/>
        <v>0</v>
      </c>
      <c r="AC149" s="272">
        <f t="shared" si="68"/>
        <v>0</v>
      </c>
      <c r="AD149" s="272">
        <f t="shared" si="68"/>
        <v>0</v>
      </c>
      <c r="AE149" s="272">
        <f t="shared" si="68"/>
        <v>0</v>
      </c>
      <c r="AF149" s="115"/>
    </row>
    <row r="150" spans="1:32" ht="28.5" customHeight="1" x14ac:dyDescent="0.25">
      <c r="A150" s="273"/>
      <c r="B150" s="273"/>
      <c r="C150" s="273"/>
      <c r="D150" s="273"/>
      <c r="F150" s="264"/>
      <c r="I150" s="264"/>
      <c r="O150" s="2"/>
      <c r="P150" s="272">
        <f>IFERROR(P149/$H$2,0)</f>
        <v>0</v>
      </c>
      <c r="Q150" s="272">
        <f t="shared" ref="Q150:AE150" si="69">IFERROR(Q149/$H$2,0)</f>
        <v>0</v>
      </c>
      <c r="R150" s="272">
        <f t="shared" si="69"/>
        <v>0</v>
      </c>
      <c r="S150" s="272">
        <f t="shared" si="69"/>
        <v>0</v>
      </c>
      <c r="T150" s="272">
        <f t="shared" si="69"/>
        <v>0</v>
      </c>
      <c r="U150" s="272">
        <f t="shared" si="69"/>
        <v>0</v>
      </c>
      <c r="V150" s="272">
        <f t="shared" si="69"/>
        <v>0</v>
      </c>
      <c r="W150" s="272">
        <f t="shared" si="69"/>
        <v>0</v>
      </c>
      <c r="X150" s="272">
        <f t="shared" si="69"/>
        <v>0</v>
      </c>
      <c r="Y150" s="272">
        <f t="shared" si="69"/>
        <v>0</v>
      </c>
      <c r="Z150" s="272">
        <f t="shared" si="69"/>
        <v>0</v>
      </c>
      <c r="AA150" s="272">
        <f t="shared" si="69"/>
        <v>0</v>
      </c>
      <c r="AB150" s="272">
        <f t="shared" si="69"/>
        <v>0</v>
      </c>
      <c r="AC150" s="272">
        <f t="shared" si="69"/>
        <v>0</v>
      </c>
      <c r="AD150" s="272">
        <f t="shared" si="69"/>
        <v>0</v>
      </c>
      <c r="AE150" s="272">
        <f t="shared" si="69"/>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E45:G45"/>
    <mergeCell ref="H45:J45"/>
    <mergeCell ref="P45:AE45"/>
    <mergeCell ref="A30:B30"/>
    <mergeCell ref="B32:I32"/>
    <mergeCell ref="P32:AF32"/>
    <mergeCell ref="P34:AF34"/>
    <mergeCell ref="B43:J43"/>
    <mergeCell ref="O43:AG43"/>
    <mergeCell ref="K26:K27"/>
    <mergeCell ref="L26:L27"/>
    <mergeCell ref="M26:M27"/>
    <mergeCell ref="A28:A29"/>
    <mergeCell ref="B28:B29"/>
    <mergeCell ref="C28:C29"/>
    <mergeCell ref="D28:D29"/>
    <mergeCell ref="E28:E29"/>
    <mergeCell ref="F28:F29"/>
    <mergeCell ref="G28:G29"/>
    <mergeCell ref="H28:H29"/>
    <mergeCell ref="I28:I29"/>
    <mergeCell ref="J28:J29"/>
    <mergeCell ref="K28:K29"/>
    <mergeCell ref="L28:L29"/>
    <mergeCell ref="M28:M29"/>
    <mergeCell ref="F26:F27"/>
    <mergeCell ref="G26:G27"/>
    <mergeCell ref="H26:H27"/>
    <mergeCell ref="I26:I27"/>
    <mergeCell ref="J26:J27"/>
    <mergeCell ref="A26:A27"/>
    <mergeCell ref="B26:B27"/>
    <mergeCell ref="C26:C27"/>
    <mergeCell ref="D26:D27"/>
    <mergeCell ref="E26:E27"/>
    <mergeCell ref="M22:M23"/>
    <mergeCell ref="A24:A25"/>
    <mergeCell ref="B24:B25"/>
    <mergeCell ref="C24:C25"/>
    <mergeCell ref="D24:D25"/>
    <mergeCell ref="E24:E25"/>
    <mergeCell ref="F24:F25"/>
    <mergeCell ref="G24:G25"/>
    <mergeCell ref="H24:H25"/>
    <mergeCell ref="I24:I25"/>
    <mergeCell ref="J24:J25"/>
    <mergeCell ref="K24:K25"/>
    <mergeCell ref="L24:L25"/>
    <mergeCell ref="M24:M25"/>
    <mergeCell ref="J20:J21"/>
    <mergeCell ref="K20:K21"/>
    <mergeCell ref="L20:L21"/>
    <mergeCell ref="M20:M21"/>
    <mergeCell ref="A22:A23"/>
    <mergeCell ref="B22:B23"/>
    <mergeCell ref="C22:C23"/>
    <mergeCell ref="D22:D23"/>
    <mergeCell ref="E22:E23"/>
    <mergeCell ref="F22:F23"/>
    <mergeCell ref="G22:G23"/>
    <mergeCell ref="H22:H23"/>
    <mergeCell ref="I22:I23"/>
    <mergeCell ref="J22:J23"/>
    <mergeCell ref="K22:K23"/>
    <mergeCell ref="L22:L23"/>
    <mergeCell ref="E20:E21"/>
    <mergeCell ref="F20:F21"/>
    <mergeCell ref="G20:G21"/>
    <mergeCell ref="H20:H21"/>
    <mergeCell ref="I20:I21"/>
    <mergeCell ref="A19:B19"/>
    <mergeCell ref="A20:A21"/>
    <mergeCell ref="B20:B21"/>
    <mergeCell ref="C20:C21"/>
    <mergeCell ref="D20:D21"/>
    <mergeCell ref="O16:AG16"/>
    <mergeCell ref="C18:E18"/>
    <mergeCell ref="F18:G18"/>
    <mergeCell ref="H18:K18"/>
    <mergeCell ref="L18:M18"/>
    <mergeCell ref="C11:C12"/>
    <mergeCell ref="D11:D12"/>
    <mergeCell ref="C13:C14"/>
    <mergeCell ref="D13:D14"/>
    <mergeCell ref="E13:E14"/>
    <mergeCell ref="D2:E2"/>
    <mergeCell ref="C4:C10"/>
    <mergeCell ref="J5:J6"/>
    <mergeCell ref="K5:K6"/>
    <mergeCell ref="J7:J8"/>
    <mergeCell ref="K7:K8"/>
    <mergeCell ref="J9:J10"/>
    <mergeCell ref="K9:K10"/>
  </mergeCells>
  <conditionalFormatting sqref="B35">
    <cfRule type="expression" dxfId="1629" priority="121">
      <formula>$C35&lt;&gt;0</formula>
    </cfRule>
  </conditionalFormatting>
  <conditionalFormatting sqref="B36:B41">
    <cfRule type="expression" dxfId="1628" priority="120">
      <formula>$C36&lt;&gt;""</formula>
    </cfRule>
  </conditionalFormatting>
  <conditionalFormatting sqref="B47:B58 B92:B103 B107:B118 B121:B133 B137:B148">
    <cfRule type="cellIs" dxfId="1627" priority="212" operator="equal">
      <formula>"P3"</formula>
    </cfRule>
    <cfRule type="cellIs" dxfId="1626" priority="211" operator="equal">
      <formula>"P4"</formula>
    </cfRule>
    <cfRule type="cellIs" dxfId="1625" priority="214" operator="equal">
      <formula>"P1"</formula>
    </cfRule>
    <cfRule type="cellIs" dxfId="1624" priority="213" operator="equal">
      <formula>"P2"</formula>
    </cfRule>
  </conditionalFormatting>
  <conditionalFormatting sqref="B47:B58 B92:B103 B107:B118 B122:B133 B137:B148">
    <cfRule type="cellIs" dxfId="1623" priority="210" operator="equal">
      <formula>"P5"</formula>
    </cfRule>
  </conditionalFormatting>
  <conditionalFormatting sqref="B62:B73">
    <cfRule type="cellIs" dxfId="1622" priority="174" operator="equal">
      <formula>"P5"</formula>
    </cfRule>
    <cfRule type="cellIs" dxfId="1621" priority="175" operator="equal">
      <formula>"P4"</formula>
    </cfRule>
    <cfRule type="cellIs" dxfId="1620" priority="176" operator="equal">
      <formula>"P3"</formula>
    </cfRule>
    <cfRule type="cellIs" dxfId="1619" priority="177" operator="equal">
      <formula>"P2"</formula>
    </cfRule>
    <cfRule type="cellIs" dxfId="1618" priority="178" operator="equal">
      <formula>"P1"</formula>
    </cfRule>
  </conditionalFormatting>
  <conditionalFormatting sqref="B77:B88">
    <cfRule type="cellIs" dxfId="1617" priority="179" operator="equal">
      <formula>"P5"</formula>
    </cfRule>
    <cfRule type="cellIs" dxfId="1616" priority="180" operator="equal">
      <formula>"P4"</formula>
    </cfRule>
    <cfRule type="cellIs" dxfId="1615" priority="181" operator="equal">
      <formula>"P3"</formula>
    </cfRule>
    <cfRule type="cellIs" dxfId="1614" priority="182" operator="equal">
      <formula>"P2"</formula>
    </cfRule>
    <cfRule type="cellIs" dxfId="1613" priority="183" operator="equal">
      <formula>"P1"</formula>
    </cfRule>
  </conditionalFormatting>
  <conditionalFormatting sqref="C62:C73">
    <cfRule type="cellIs" dxfId="1612" priority="185" operator="equal">
      <formula>0</formula>
    </cfRule>
  </conditionalFormatting>
  <conditionalFormatting sqref="C77:C88">
    <cfRule type="cellIs" dxfId="1611" priority="184" operator="equal">
      <formula>0</formula>
    </cfRule>
  </conditionalFormatting>
  <conditionalFormatting sqref="C35:D41">
    <cfRule type="cellIs" dxfId="1610" priority="116" operator="equal">
      <formula>0</formula>
    </cfRule>
  </conditionalFormatting>
  <conditionalFormatting sqref="D34:D41">
    <cfRule type="cellIs" dxfId="1609" priority="115" operator="equal">
      <formula>"P5"</formula>
    </cfRule>
  </conditionalFormatting>
  <conditionalFormatting sqref="D35:D41">
    <cfRule type="cellIs" dxfId="1608" priority="108" operator="equal">
      <formula>"P4"</formula>
    </cfRule>
    <cfRule type="cellIs" dxfId="1607" priority="110" operator="equal">
      <formula>"P2"</formula>
    </cfRule>
    <cfRule type="cellIs" dxfId="1606" priority="111" operator="equal">
      <formula>"P1"</formula>
    </cfRule>
    <cfRule type="cellIs" dxfId="1605" priority="112" operator="equal">
      <formula>0</formula>
    </cfRule>
    <cfRule type="cellIs" dxfId="1604" priority="113" operator="equal">
      <formula>"P1"</formula>
    </cfRule>
    <cfRule type="cellIs" dxfId="1603" priority="109" operator="equal">
      <formula>"P3"</formula>
    </cfRule>
  </conditionalFormatting>
  <conditionalFormatting sqref="D40">
    <cfRule type="cellIs" dxfId="1602" priority="114" operator="equal">
      <formula>0</formula>
    </cfRule>
  </conditionalFormatting>
  <conditionalFormatting sqref="D47:D59">
    <cfRule type="expression" dxfId="1601" priority="173">
      <formula>$D$47=0</formula>
    </cfRule>
  </conditionalFormatting>
  <conditionalFormatting sqref="D48:D58">
    <cfRule type="cellIs" dxfId="1600" priority="172" operator="equal">
      <formula>0</formula>
    </cfRule>
  </conditionalFormatting>
  <conditionalFormatting sqref="D62:D74">
    <cfRule type="expression" dxfId="1599" priority="171">
      <formula>$D$47=0</formula>
    </cfRule>
  </conditionalFormatting>
  <conditionalFormatting sqref="D63:D73">
    <cfRule type="cellIs" dxfId="1598" priority="170" operator="equal">
      <formula>0</formula>
    </cfRule>
  </conditionalFormatting>
  <conditionalFormatting sqref="D77:D89">
    <cfRule type="expression" dxfId="1597" priority="169">
      <formula>$D$47=0</formula>
    </cfRule>
  </conditionalFormatting>
  <conditionalFormatting sqref="D78:D88">
    <cfRule type="cellIs" dxfId="1596" priority="168" operator="equal">
      <formula>0</formula>
    </cfRule>
  </conditionalFormatting>
  <conditionalFormatting sqref="D92:D104">
    <cfRule type="expression" dxfId="1595" priority="167">
      <formula>$D$47=0</formula>
    </cfRule>
  </conditionalFormatting>
  <conditionalFormatting sqref="D93:D103">
    <cfRule type="cellIs" dxfId="1594" priority="166" operator="equal">
      <formula>0</formula>
    </cfRule>
  </conditionalFormatting>
  <conditionalFormatting sqref="D107:D119">
    <cfRule type="expression" dxfId="1593" priority="165">
      <formula>$D$47=0</formula>
    </cfRule>
  </conditionalFormatting>
  <conditionalFormatting sqref="D108:D118">
    <cfRule type="cellIs" dxfId="1592" priority="164" operator="equal">
      <formula>0</formula>
    </cfRule>
  </conditionalFormatting>
  <conditionalFormatting sqref="D122:D134">
    <cfRule type="expression" dxfId="1591" priority="163">
      <formula>$D$47=0</formula>
    </cfRule>
  </conditionalFormatting>
  <conditionalFormatting sqref="D123:D133">
    <cfRule type="cellIs" dxfId="1590" priority="162" operator="equal">
      <formula>0</formula>
    </cfRule>
  </conditionalFormatting>
  <conditionalFormatting sqref="D137:D149">
    <cfRule type="expression" dxfId="1589" priority="161">
      <formula>$D$47=0</formula>
    </cfRule>
  </conditionalFormatting>
  <conditionalFormatting sqref="D138:D148">
    <cfRule type="cellIs" dxfId="1588" priority="160" operator="equal">
      <formula>0</formula>
    </cfRule>
  </conditionalFormatting>
  <conditionalFormatting sqref="E31 H31 E33 H33">
    <cfRule type="cellIs" dxfId="1587" priority="133" operator="equal">
      <formula>"P5"</formula>
    </cfRule>
  </conditionalFormatting>
  <conditionalFormatting sqref="E47:E58">
    <cfRule type="expression" dxfId="1586" priority="142">
      <formula>$B47=""</formula>
    </cfRule>
  </conditionalFormatting>
  <conditionalFormatting sqref="E62:E73">
    <cfRule type="expression" dxfId="1585" priority="141">
      <formula>$B62=""</formula>
    </cfRule>
  </conditionalFormatting>
  <conditionalFormatting sqref="E77:E88">
    <cfRule type="expression" dxfId="1584" priority="140">
      <formula>$B77=""</formula>
    </cfRule>
  </conditionalFormatting>
  <conditionalFormatting sqref="E92:E103">
    <cfRule type="expression" dxfId="1583" priority="135">
      <formula>$B92=""</formula>
    </cfRule>
  </conditionalFormatting>
  <conditionalFormatting sqref="E107:E118">
    <cfRule type="expression" dxfId="1582" priority="134">
      <formula>$B107=""</formula>
    </cfRule>
  </conditionalFormatting>
  <conditionalFormatting sqref="E122:E133">
    <cfRule type="expression" dxfId="1581" priority="131">
      <formula>$B122=""</formula>
    </cfRule>
  </conditionalFormatting>
  <conditionalFormatting sqref="E137:E148">
    <cfRule type="expression" dxfId="1580" priority="195">
      <formula>$B137=""</formula>
    </cfRule>
  </conditionalFormatting>
  <conditionalFormatting sqref="E35:H42">
    <cfRule type="cellIs" dxfId="1579" priority="97" operator="equal">
      <formula>0</formula>
    </cfRule>
  </conditionalFormatting>
  <conditionalFormatting sqref="F47:F149">
    <cfRule type="cellIs" dxfId="1578" priority="197" operator="equal">
      <formula>0</formula>
    </cfRule>
  </conditionalFormatting>
  <conditionalFormatting sqref="G47:H58">
    <cfRule type="expression" dxfId="1577" priority="125">
      <formula>$B47=""</formula>
    </cfRule>
  </conditionalFormatting>
  <conditionalFormatting sqref="G62:H73">
    <cfRule type="expression" dxfId="1576" priority="122">
      <formula>$B62=""</formula>
    </cfRule>
  </conditionalFormatting>
  <conditionalFormatting sqref="G77:H88">
    <cfRule type="expression" dxfId="1575" priority="138">
      <formula>$B77=""</formula>
    </cfRule>
  </conditionalFormatting>
  <conditionalFormatting sqref="G92:H103">
    <cfRule type="expression" dxfId="1574" priority="136">
      <formula>$B92=""</formula>
    </cfRule>
  </conditionalFormatting>
  <conditionalFormatting sqref="G107:H118">
    <cfRule type="expression" dxfId="1573" priority="130">
      <formula>$B107=""</formula>
    </cfRule>
  </conditionalFormatting>
  <conditionalFormatting sqref="G122:H133">
    <cfRule type="expression" dxfId="1572" priority="132">
      <formula>$B122=""</formula>
    </cfRule>
  </conditionalFormatting>
  <conditionalFormatting sqref="G137:H148">
    <cfRule type="expression" dxfId="1571" priority="194">
      <formula>$B137=""</formula>
    </cfRule>
  </conditionalFormatting>
  <conditionalFormatting sqref="H35:H41">
    <cfRule type="cellIs" dxfId="1570" priority="101" operator="lessThan">
      <formula>0</formula>
    </cfRule>
    <cfRule type="cellIs" dxfId="1569" priority="100" operator="greaterThan">
      <formula>0</formula>
    </cfRule>
  </conditionalFormatting>
  <conditionalFormatting sqref="H61">
    <cfRule type="cellIs" dxfId="1568" priority="208" operator="equal">
      <formula>0</formula>
    </cfRule>
  </conditionalFormatting>
  <conditionalFormatting sqref="H76">
    <cfRule type="cellIs" dxfId="1567" priority="207" operator="equal">
      <formula>0</formula>
    </cfRule>
  </conditionalFormatting>
  <conditionalFormatting sqref="H91">
    <cfRule type="cellIs" dxfId="1566" priority="206" operator="equal">
      <formula>0</formula>
    </cfRule>
  </conditionalFormatting>
  <conditionalFormatting sqref="H106">
    <cfRule type="cellIs" dxfId="1565" priority="205" operator="equal">
      <formula>0</formula>
    </cfRule>
  </conditionalFormatting>
  <conditionalFormatting sqref="H121">
    <cfRule type="cellIs" dxfId="1564" priority="204" operator="equal">
      <formula>0</formula>
    </cfRule>
  </conditionalFormatting>
  <conditionalFormatting sqref="H136">
    <cfRule type="cellIs" dxfId="1563" priority="203" operator="equal">
      <formula>0</formula>
    </cfRule>
  </conditionalFormatting>
  <conditionalFormatting sqref="I34:I41">
    <cfRule type="cellIs" dxfId="1562" priority="102" operator="equal">
      <formula>"P5"</formula>
    </cfRule>
  </conditionalFormatting>
  <conditionalFormatting sqref="I35:I41">
    <cfRule type="cellIs" dxfId="1561" priority="104" operator="equal">
      <formula>"P3"</formula>
    </cfRule>
    <cfRule type="cellIs" dxfId="1560" priority="105" operator="equal">
      <formula>"P2"</formula>
    </cfRule>
    <cfRule type="cellIs" dxfId="1559" priority="106" operator="equal">
      <formula>"P1"</formula>
    </cfRule>
    <cfRule type="cellIs" dxfId="1558" priority="107" operator="equal">
      <formula>0</formula>
    </cfRule>
    <cfRule type="cellIs" dxfId="1557" priority="103" operator="equal">
      <formula>"P4"</formula>
    </cfRule>
  </conditionalFormatting>
  <conditionalFormatting sqref="I47:I59">
    <cfRule type="cellIs" dxfId="1556" priority="209" operator="equal">
      <formula>0</formula>
    </cfRule>
  </conditionalFormatting>
  <conditionalFormatting sqref="I62:I74">
    <cfRule type="cellIs" dxfId="1555" priority="202" operator="equal">
      <formula>0</formula>
    </cfRule>
  </conditionalFormatting>
  <conditionalFormatting sqref="I77:I89">
    <cfRule type="cellIs" dxfId="1554" priority="201" operator="equal">
      <formula>0</formula>
    </cfRule>
  </conditionalFormatting>
  <conditionalFormatting sqref="I92:I104">
    <cfRule type="cellIs" dxfId="1553" priority="200" operator="equal">
      <formula>0</formula>
    </cfRule>
  </conditionalFormatting>
  <conditionalFormatting sqref="I107:I119">
    <cfRule type="cellIs" dxfId="1552" priority="199" operator="equal">
      <formula>0</formula>
    </cfRule>
  </conditionalFormatting>
  <conditionalFormatting sqref="I122:I134">
    <cfRule type="cellIs" dxfId="1551" priority="198" operator="equal">
      <formula>0</formula>
    </cfRule>
  </conditionalFormatting>
  <conditionalFormatting sqref="I137:I149">
    <cfRule type="cellIs" dxfId="1550" priority="196" operator="equal">
      <formula>0</formula>
    </cfRule>
  </conditionalFormatting>
  <conditionalFormatting sqref="I42:J42">
    <cfRule type="cellIs" dxfId="1549" priority="216" operator="notEqual">
      <formula>0</formula>
    </cfRule>
  </conditionalFormatting>
  <conditionalFormatting sqref="J47:J58">
    <cfRule type="expression" dxfId="1548" priority="124">
      <formula>$B47=""</formula>
    </cfRule>
  </conditionalFormatting>
  <conditionalFormatting sqref="J62:J73">
    <cfRule type="expression" dxfId="1547" priority="123">
      <formula>$B62=""</formula>
    </cfRule>
  </conditionalFormatting>
  <conditionalFormatting sqref="J77:J88">
    <cfRule type="expression" dxfId="1546" priority="139">
      <formula>$B77=""</formula>
    </cfRule>
  </conditionalFormatting>
  <conditionalFormatting sqref="J92:J103">
    <cfRule type="expression" dxfId="1545" priority="137">
      <formula>$B92=""</formula>
    </cfRule>
  </conditionalFormatting>
  <conditionalFormatting sqref="J107:J118">
    <cfRule type="expression" dxfId="1544" priority="129">
      <formula>$B107=""</formula>
    </cfRule>
  </conditionalFormatting>
  <conditionalFormatting sqref="J122:J133">
    <cfRule type="expression" dxfId="1543" priority="128">
      <formula>$B122=""</formula>
    </cfRule>
  </conditionalFormatting>
  <conditionalFormatting sqref="J137:J148">
    <cfRule type="expression" dxfId="1542" priority="193">
      <formula>$B137=""</formula>
    </cfRule>
  </conditionalFormatting>
  <conditionalFormatting sqref="J35:M41">
    <cfRule type="cellIs" dxfId="1541" priority="96" operator="equal">
      <formula>0</formula>
    </cfRule>
  </conditionalFormatting>
  <conditionalFormatting sqref="K20:K29">
    <cfRule type="cellIs" dxfId="1540" priority="119" operator="lessThan">
      <formula>0</formula>
    </cfRule>
  </conditionalFormatting>
  <conditionalFormatting sqref="K30:K31">
    <cfRule type="cellIs" dxfId="1539" priority="215" operator="notEqual">
      <formula>0</formula>
    </cfRule>
  </conditionalFormatting>
  <conditionalFormatting sqref="M20:M29">
    <cfRule type="cellIs" dxfId="1538" priority="118" operator="notEqual">
      <formula>0</formula>
    </cfRule>
    <cfRule type="expression" dxfId="1537" priority="117">
      <formula>$K20&lt;0</formula>
    </cfRule>
  </conditionalFormatting>
  <conditionalFormatting sqref="M35:M41">
    <cfRule type="cellIs" dxfId="1536" priority="98" operator="greaterThan">
      <formula>0</formula>
    </cfRule>
    <cfRule type="cellIs" dxfId="1535" priority="99" operator="lessThan">
      <formula>0</formula>
    </cfRule>
  </conditionalFormatting>
  <conditionalFormatting sqref="O47:O58">
    <cfRule type="expression" dxfId="1534" priority="15">
      <formula>$D$47=0</formula>
    </cfRule>
  </conditionalFormatting>
  <conditionalFormatting sqref="O48:O58">
    <cfRule type="cellIs" dxfId="1533" priority="16" operator="equal">
      <formula>0</formula>
    </cfRule>
  </conditionalFormatting>
  <conditionalFormatting sqref="O59">
    <cfRule type="expression" dxfId="1532" priority="42">
      <formula>$D$47=0</formula>
    </cfRule>
  </conditionalFormatting>
  <conditionalFormatting sqref="O62:O74">
    <cfRule type="expression" dxfId="1531" priority="78">
      <formula>$D$47=0</formula>
    </cfRule>
  </conditionalFormatting>
  <conditionalFormatting sqref="O63:O73">
    <cfRule type="cellIs" dxfId="1530" priority="79" operator="equal">
      <formula>0</formula>
    </cfRule>
  </conditionalFormatting>
  <conditionalFormatting sqref="O77:O89">
    <cfRule type="expression" dxfId="1529" priority="80">
      <formula>$D$47=0</formula>
    </cfRule>
  </conditionalFormatting>
  <conditionalFormatting sqref="O78:O88">
    <cfRule type="cellIs" dxfId="1528" priority="81" operator="equal">
      <formula>0</formula>
    </cfRule>
  </conditionalFormatting>
  <conditionalFormatting sqref="O92:O104">
    <cfRule type="expression" dxfId="1527" priority="11">
      <formula>$D$47=0</formula>
    </cfRule>
  </conditionalFormatting>
  <conditionalFormatting sqref="O93:O103">
    <cfRule type="cellIs" dxfId="1526" priority="12" operator="equal">
      <formula>0</formula>
    </cfRule>
  </conditionalFormatting>
  <conditionalFormatting sqref="O107:O119">
    <cfRule type="expression" dxfId="1525" priority="9">
      <formula>$D$47=0</formula>
    </cfRule>
  </conditionalFormatting>
  <conditionalFormatting sqref="O108:O118">
    <cfRule type="cellIs" dxfId="1524" priority="10" operator="equal">
      <formula>0</formula>
    </cfRule>
  </conditionalFormatting>
  <conditionalFormatting sqref="O122:O134">
    <cfRule type="expression" dxfId="1523" priority="7">
      <formula>$D$47=0</formula>
    </cfRule>
  </conditionalFormatting>
  <conditionalFormatting sqref="O123:O133">
    <cfRule type="cellIs" dxfId="1522" priority="8" operator="equal">
      <formula>0</formula>
    </cfRule>
  </conditionalFormatting>
  <conditionalFormatting sqref="O137:O149">
    <cfRule type="expression" dxfId="1521" priority="5">
      <formula>$D$47=0</formula>
    </cfRule>
  </conditionalFormatting>
  <conditionalFormatting sqref="O138:O148">
    <cfRule type="cellIs" dxfId="1520" priority="6" operator="equal">
      <formula>0</formula>
    </cfRule>
  </conditionalFormatting>
  <conditionalFormatting sqref="P5">
    <cfRule type="cellIs" dxfId="1519" priority="191" operator="equal">
      <formula>0</formula>
    </cfRule>
  </conditionalFormatting>
  <conditionalFormatting sqref="P10:T13">
    <cfRule type="cellIs" dxfId="1511" priority="192" operator="equal">
      <formula>0</formula>
    </cfRule>
  </conditionalFormatting>
  <conditionalFormatting sqref="P5:AD13">
    <cfRule type="cellIs" dxfId="1510" priority="190" operator="equal">
      <formula>0</formula>
    </cfRule>
  </conditionalFormatting>
  <conditionalFormatting sqref="P20:AE28">
    <cfRule type="cellIs" dxfId="1509" priority="143" operator="equal">
      <formula>0</formula>
    </cfRule>
  </conditionalFormatting>
  <conditionalFormatting sqref="P59:AE60">
    <cfRule type="cellIs" dxfId="1508" priority="43" operator="equal">
      <formula>0</formula>
    </cfRule>
  </conditionalFormatting>
  <conditionalFormatting sqref="P74:AE75">
    <cfRule type="cellIs" dxfId="1507" priority="29" operator="equal">
      <formula>0</formula>
    </cfRule>
  </conditionalFormatting>
  <conditionalFormatting sqref="P89:AE90">
    <cfRule type="cellIs" dxfId="1506" priority="28" operator="equal">
      <formula>0</formula>
    </cfRule>
  </conditionalFormatting>
  <conditionalFormatting sqref="P104:AE105">
    <cfRule type="cellIs" dxfId="1505" priority="27" operator="equal">
      <formula>0</formula>
    </cfRule>
  </conditionalFormatting>
  <conditionalFormatting sqref="P119:AE120">
    <cfRule type="cellIs" dxfId="1504" priority="26" operator="equal">
      <formula>0</formula>
    </cfRule>
  </conditionalFormatting>
  <conditionalFormatting sqref="P134:AE135">
    <cfRule type="cellIs" dxfId="1503" priority="25" operator="equal">
      <formula>0</formula>
    </cfRule>
  </conditionalFormatting>
  <conditionalFormatting sqref="P149:AE150">
    <cfRule type="cellIs" dxfId="1502" priority="24" operator="equal">
      <formula>0</formula>
    </cfRule>
  </conditionalFormatting>
  <conditionalFormatting sqref="AE5:AE13">
    <cfRule type="cellIs" dxfId="1481" priority="217" operator="equal">
      <formula>0</formula>
    </cfRule>
  </conditionalFormatting>
  <conditionalFormatting sqref="AE15 C47:C58 C92:C103 C107:C118 C122:C133 C137:C148 G150:G185">
    <cfRule type="cellIs" dxfId="1480" priority="218" operator="equal">
      <formula>0</formula>
    </cfRule>
  </conditionalFormatting>
  <conditionalFormatting sqref="AE47:AE58">
    <cfRule type="cellIs" dxfId="1479" priority="23" operator="equal">
      <formula>0</formula>
    </cfRule>
  </conditionalFormatting>
  <conditionalFormatting sqref="AE62:AE73">
    <cfRule type="cellIs" dxfId="1478" priority="22" operator="equal">
      <formula>0</formula>
    </cfRule>
  </conditionalFormatting>
  <conditionalFormatting sqref="AE77:AE88">
    <cfRule type="cellIs" dxfId="1477" priority="21" operator="equal">
      <formula>0</formula>
    </cfRule>
  </conditionalFormatting>
  <conditionalFormatting sqref="AE92:AE103">
    <cfRule type="cellIs" dxfId="1476" priority="20" operator="equal">
      <formula>0</formula>
    </cfRule>
  </conditionalFormatting>
  <conditionalFormatting sqref="AE107:AE118">
    <cfRule type="cellIs" dxfId="1475" priority="19" operator="equal">
      <formula>0</formula>
    </cfRule>
  </conditionalFormatting>
  <conditionalFormatting sqref="AE122:AE133">
    <cfRule type="cellIs" dxfId="1474" priority="18" operator="equal">
      <formula>0</formula>
    </cfRule>
  </conditionalFormatting>
  <conditionalFormatting sqref="AE137:AE148">
    <cfRule type="cellIs" dxfId="1473" priority="17" operator="equal">
      <formula>0</formula>
    </cfRule>
  </conditionalFormatting>
  <conditionalFormatting sqref="AF20:AF28">
    <cfRule type="cellIs" dxfId="1472" priority="3" operator="equal">
      <formula>0</formula>
    </cfRule>
  </conditionalFormatting>
  <conditionalFormatting sqref="AF21 AF23 AF25 AF27">
    <cfRule type="cellIs" dxfId="1471" priority="4" operator="equal">
      <formula>0</formula>
    </cfRule>
  </conditionalFormatting>
  <conditionalFormatting sqref="AG5:AG13">
    <cfRule type="cellIs" dxfId="1470" priority="127" operator="equal">
      <formula>0</formula>
    </cfRule>
    <cfRule type="cellIs" dxfId="1469" priority="126" operator="equal">
      <formula>0</formula>
    </cfRule>
  </conditionalFormatting>
  <conditionalFormatting sqref="AG20:AG27">
    <cfRule type="cellIs" dxfId="1468" priority="2" operator="equal">
      <formula>"""adjustment needed"""</formula>
    </cfRule>
    <cfRule type="cellIs" dxfId="1467" priority="1" operator="equal">
      <formula>"adjustment needed"</formula>
    </cfRule>
  </conditionalFormatting>
  <dataValidations count="1">
    <dataValidation type="list" allowBlank="1" showInputMessage="1" showErrorMessage="1" sqref="B35:B41" xr:uid="{917386EF-16DA-4BA6-AFB5-05FFC6925D95}">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6" id="{6D54D782-0E66-4519-9930-282DB766D161}">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91" id="{A6DA9F18-62FA-4535-8FF2-D9AC6294C4D9}">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90" id="{DFC5ADC2-42D7-48CB-8986-42D1C59F79A9}">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92" id="{B2D655DA-EECD-40F4-8735-3787449ABF67}">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93" id="{A8AEB571-1DC5-46B1-A2F5-439B995A3241}">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94" id="{583F895A-63E2-4296-A1E8-C19FFD63014C}">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58" id="{A8BCB535-120F-4388-B5B9-6346E733DF10}">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57" id="{D5D0F1EA-2D3D-491F-A6B6-FF6A31B29F5C}">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74" id="{A18D01A8-2664-45FA-A65B-B95E723D03EE}">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5" id="{C08DF01B-FF98-4BFC-B625-D938CC46EE60}">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73" id="{F6438D52-909B-4F8A-96DC-78004C424D9D}">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3" id="{FCD0E78C-6283-485A-9BF9-94FB277D9BEE}">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72" id="{8C95DDCF-B2C3-4E35-BE75-ED0E41B52BFD}">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31" id="{30D9A32A-9AD1-4FFF-BF74-3EC30392BADC}">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71" id="{9B77A3D6-28F7-4530-AEF8-82D0FF2F82BC}">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54" id="{D256C048-3897-4C6D-8BAB-2027BB68524A}">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70" id="{5CCBFC91-4E9A-4187-8B8B-F5D8E8A6A716}">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69" id="{3A5066EA-E922-4043-9C45-6F5BA7083658}">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68" id="{6E78FA8E-ABD7-4F12-A6D7-4C4B1C4C5A85}">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30" id="{A59463CC-02D3-4BE5-B958-11B5DD3DE714}">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67" id="{0AEBA230-4BCF-48EA-90DD-625FD8F3AC6C}">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66" id="{6F631B68-5748-44A0-9353-217187E8823D}">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65" id="{AB4487B4-B62C-4B8F-8075-0C4F6EFAEB18}">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64" id="{4C08CE84-F739-4476-AE71-C513DAA6D063}">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63" id="{3944112C-0621-4622-B0AD-778A71F952D3}">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62" id="{47AA1BE0-DC53-4DF1-803D-3EFAFDAC39F1}">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61" id="{8BE6E041-CB33-4BAD-9750-80452503CF2B}">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E10B973-FBE0-420B-9289-90B0765E0E27}">
          <x14:formula1>
            <xm:f>'Drop-down Liste'!$B$2:$B$3</xm:f>
          </x14:formula1>
          <xm:sqref>D11:D12</xm:sqref>
        </x14:dataValidation>
        <x14:dataValidation type="list" allowBlank="1" showInputMessage="1" showErrorMessage="1" xr:uid="{BD8813DB-D99F-49B6-9685-32F20121BE82}">
          <x14:formula1>
            <xm:f>'Overview reports'!$A$6:$A$10</xm:f>
          </x14:formula1>
          <xm:sqref>H1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2D8A-AF2C-423E-AC67-A8BE41AB2903}">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1466" priority="86">
      <formula>$C35&lt;&gt;0</formula>
    </cfRule>
  </conditionalFormatting>
  <conditionalFormatting sqref="B36:B41">
    <cfRule type="expression" dxfId="1465" priority="85">
      <formula>$C36&lt;&gt;""</formula>
    </cfRule>
  </conditionalFormatting>
  <conditionalFormatting sqref="B47:B58 B92:B103 B107:B118 B121:B133 B137:B148">
    <cfRule type="cellIs" dxfId="1464" priority="161" operator="equal">
      <formula>"P3"</formula>
    </cfRule>
    <cfRule type="cellIs" dxfId="1463" priority="160" operator="equal">
      <formula>"P4"</formula>
    </cfRule>
    <cfRule type="cellIs" dxfId="1462" priority="163" operator="equal">
      <formula>"P1"</formula>
    </cfRule>
    <cfRule type="cellIs" dxfId="1461" priority="162" operator="equal">
      <formula>"P2"</formula>
    </cfRule>
  </conditionalFormatting>
  <conditionalFormatting sqref="B47:B58 B92:B103 B107:B118 B122:B133 B137:B148">
    <cfRule type="cellIs" dxfId="1460" priority="159" operator="equal">
      <formula>"P5"</formula>
    </cfRule>
  </conditionalFormatting>
  <conditionalFormatting sqref="B62:B73">
    <cfRule type="cellIs" dxfId="1459" priority="123" operator="equal">
      <formula>"P5"</formula>
    </cfRule>
    <cfRule type="cellIs" dxfId="1458" priority="124" operator="equal">
      <formula>"P4"</formula>
    </cfRule>
    <cfRule type="cellIs" dxfId="1457" priority="125" operator="equal">
      <formula>"P3"</formula>
    </cfRule>
    <cfRule type="cellIs" dxfId="1456" priority="126" operator="equal">
      <formula>"P2"</formula>
    </cfRule>
    <cfRule type="cellIs" dxfId="1455" priority="127" operator="equal">
      <formula>"P1"</formula>
    </cfRule>
  </conditionalFormatting>
  <conditionalFormatting sqref="B77:B88">
    <cfRule type="cellIs" dxfId="1454" priority="128" operator="equal">
      <formula>"P5"</formula>
    </cfRule>
    <cfRule type="cellIs" dxfId="1453" priority="129" operator="equal">
      <formula>"P4"</formula>
    </cfRule>
    <cfRule type="cellIs" dxfId="1452" priority="130" operator="equal">
      <formula>"P3"</formula>
    </cfRule>
    <cfRule type="cellIs" dxfId="1451" priority="131" operator="equal">
      <formula>"P2"</formula>
    </cfRule>
    <cfRule type="cellIs" dxfId="1450" priority="132" operator="equal">
      <formula>"P1"</formula>
    </cfRule>
  </conditionalFormatting>
  <conditionalFormatting sqref="C62:C73">
    <cfRule type="cellIs" dxfId="1449" priority="134" operator="equal">
      <formula>0</formula>
    </cfRule>
  </conditionalFormatting>
  <conditionalFormatting sqref="C77:C88">
    <cfRule type="cellIs" dxfId="1448" priority="133" operator="equal">
      <formula>0</formula>
    </cfRule>
  </conditionalFormatting>
  <conditionalFormatting sqref="C35:D41">
    <cfRule type="cellIs" dxfId="1447" priority="81" operator="equal">
      <formula>0</formula>
    </cfRule>
  </conditionalFormatting>
  <conditionalFormatting sqref="D34:D41">
    <cfRule type="cellIs" dxfId="1446" priority="80" operator="equal">
      <formula>"P5"</formula>
    </cfRule>
  </conditionalFormatting>
  <conditionalFormatting sqref="D35:D41">
    <cfRule type="cellIs" dxfId="1445" priority="73" operator="equal">
      <formula>"P4"</formula>
    </cfRule>
    <cfRule type="cellIs" dxfId="1444" priority="75" operator="equal">
      <formula>"P2"</formula>
    </cfRule>
    <cfRule type="cellIs" dxfId="1443" priority="76" operator="equal">
      <formula>"P1"</formula>
    </cfRule>
    <cfRule type="cellIs" dxfId="1442" priority="77" operator="equal">
      <formula>0</formula>
    </cfRule>
    <cfRule type="cellIs" dxfId="1441" priority="78" operator="equal">
      <formula>"P1"</formula>
    </cfRule>
    <cfRule type="cellIs" dxfId="1440" priority="74" operator="equal">
      <formula>"P3"</formula>
    </cfRule>
  </conditionalFormatting>
  <conditionalFormatting sqref="D40">
    <cfRule type="cellIs" dxfId="1439" priority="79" operator="equal">
      <formula>0</formula>
    </cfRule>
  </conditionalFormatting>
  <conditionalFormatting sqref="D47:D59">
    <cfRule type="expression" dxfId="1438" priority="122">
      <formula>$D$47=0</formula>
    </cfRule>
  </conditionalFormatting>
  <conditionalFormatting sqref="D48:D58">
    <cfRule type="cellIs" dxfId="1437" priority="121" operator="equal">
      <formula>0</formula>
    </cfRule>
  </conditionalFormatting>
  <conditionalFormatting sqref="D62:D74">
    <cfRule type="expression" dxfId="1436" priority="120">
      <formula>$D$47=0</formula>
    </cfRule>
  </conditionalFormatting>
  <conditionalFormatting sqref="D63:D73">
    <cfRule type="cellIs" dxfId="1435" priority="119" operator="equal">
      <formula>0</formula>
    </cfRule>
  </conditionalFormatting>
  <conditionalFormatting sqref="D77:D89">
    <cfRule type="expression" dxfId="1434" priority="118">
      <formula>$D$47=0</formula>
    </cfRule>
  </conditionalFormatting>
  <conditionalFormatting sqref="D78:D88">
    <cfRule type="cellIs" dxfId="1433" priority="117" operator="equal">
      <formula>0</formula>
    </cfRule>
  </conditionalFormatting>
  <conditionalFormatting sqref="D92:D104">
    <cfRule type="expression" dxfId="1432" priority="116">
      <formula>$D$47=0</formula>
    </cfRule>
  </conditionalFormatting>
  <conditionalFormatting sqref="D93:D103">
    <cfRule type="cellIs" dxfId="1431" priority="115" operator="equal">
      <formula>0</formula>
    </cfRule>
  </conditionalFormatting>
  <conditionalFormatting sqref="D107:D119">
    <cfRule type="expression" dxfId="1430" priority="114">
      <formula>$D$47=0</formula>
    </cfRule>
  </conditionalFormatting>
  <conditionalFormatting sqref="D108:D118">
    <cfRule type="cellIs" dxfId="1429" priority="113" operator="equal">
      <formula>0</formula>
    </cfRule>
  </conditionalFormatting>
  <conditionalFormatting sqref="D122:D134">
    <cfRule type="expression" dxfId="1428" priority="112">
      <formula>$D$47=0</formula>
    </cfRule>
  </conditionalFormatting>
  <conditionalFormatting sqref="D123:D133">
    <cfRule type="cellIs" dxfId="1427" priority="111" operator="equal">
      <formula>0</formula>
    </cfRule>
  </conditionalFormatting>
  <conditionalFormatting sqref="D137:D149">
    <cfRule type="expression" dxfId="1426" priority="110">
      <formula>$D$47=0</formula>
    </cfRule>
  </conditionalFormatting>
  <conditionalFormatting sqref="D138:D148">
    <cfRule type="cellIs" dxfId="1425" priority="109" operator="equal">
      <formula>0</formula>
    </cfRule>
  </conditionalFormatting>
  <conditionalFormatting sqref="E31 H31 E33 H33">
    <cfRule type="cellIs" dxfId="1424" priority="98" operator="equal">
      <formula>"P5"</formula>
    </cfRule>
  </conditionalFormatting>
  <conditionalFormatting sqref="E47:E58">
    <cfRule type="expression" dxfId="1423" priority="107">
      <formula>$B47=""</formula>
    </cfRule>
  </conditionalFormatting>
  <conditionalFormatting sqref="E62:E73">
    <cfRule type="expression" dxfId="1422" priority="106">
      <formula>$B62=""</formula>
    </cfRule>
  </conditionalFormatting>
  <conditionalFormatting sqref="E77:E88">
    <cfRule type="expression" dxfId="1421" priority="105">
      <formula>$B77=""</formula>
    </cfRule>
  </conditionalFormatting>
  <conditionalFormatting sqref="E92:E103">
    <cfRule type="expression" dxfId="1420" priority="100">
      <formula>$B92=""</formula>
    </cfRule>
  </conditionalFormatting>
  <conditionalFormatting sqref="E107:E118">
    <cfRule type="expression" dxfId="1419" priority="99">
      <formula>$B107=""</formula>
    </cfRule>
  </conditionalFormatting>
  <conditionalFormatting sqref="E122:E133">
    <cfRule type="expression" dxfId="1418" priority="96">
      <formula>$B122=""</formula>
    </cfRule>
  </conditionalFormatting>
  <conditionalFormatting sqref="E137:E148">
    <cfRule type="expression" dxfId="1417" priority="144">
      <formula>$B137=""</formula>
    </cfRule>
  </conditionalFormatting>
  <conditionalFormatting sqref="E35:H42">
    <cfRule type="cellIs" dxfId="1416" priority="62" operator="equal">
      <formula>0</formula>
    </cfRule>
  </conditionalFormatting>
  <conditionalFormatting sqref="F47:F149">
    <cfRule type="cellIs" dxfId="1415" priority="146" operator="equal">
      <formula>0</formula>
    </cfRule>
  </conditionalFormatting>
  <conditionalFormatting sqref="G47:H58">
    <cfRule type="expression" dxfId="1414" priority="90">
      <formula>$B47=""</formula>
    </cfRule>
  </conditionalFormatting>
  <conditionalFormatting sqref="G62:H73">
    <cfRule type="expression" dxfId="1413" priority="87">
      <formula>$B62=""</formula>
    </cfRule>
  </conditionalFormatting>
  <conditionalFormatting sqref="G77:H88">
    <cfRule type="expression" dxfId="1412" priority="103">
      <formula>$B77=""</formula>
    </cfRule>
  </conditionalFormatting>
  <conditionalFormatting sqref="G92:H103">
    <cfRule type="expression" dxfId="1411" priority="101">
      <formula>$B92=""</formula>
    </cfRule>
  </conditionalFormatting>
  <conditionalFormatting sqref="G107:H118">
    <cfRule type="expression" dxfId="1410" priority="95">
      <formula>$B107=""</formula>
    </cfRule>
  </conditionalFormatting>
  <conditionalFormatting sqref="G122:H133">
    <cfRule type="expression" dxfId="1409" priority="97">
      <formula>$B122=""</formula>
    </cfRule>
  </conditionalFormatting>
  <conditionalFormatting sqref="G137:H148">
    <cfRule type="expression" dxfId="1408" priority="143">
      <formula>$B137=""</formula>
    </cfRule>
  </conditionalFormatting>
  <conditionalFormatting sqref="H35:H41">
    <cfRule type="cellIs" dxfId="1407" priority="66" operator="lessThan">
      <formula>0</formula>
    </cfRule>
    <cfRule type="cellIs" dxfId="1406" priority="65" operator="greaterThan">
      <formula>0</formula>
    </cfRule>
  </conditionalFormatting>
  <conditionalFormatting sqref="H61">
    <cfRule type="cellIs" dxfId="1405" priority="157" operator="equal">
      <formula>0</formula>
    </cfRule>
  </conditionalFormatting>
  <conditionalFormatting sqref="H76">
    <cfRule type="cellIs" dxfId="1404" priority="156" operator="equal">
      <formula>0</formula>
    </cfRule>
  </conditionalFormatting>
  <conditionalFormatting sqref="H91">
    <cfRule type="cellIs" dxfId="1403" priority="155" operator="equal">
      <formula>0</formula>
    </cfRule>
  </conditionalFormatting>
  <conditionalFormatting sqref="H106">
    <cfRule type="cellIs" dxfId="1402" priority="154" operator="equal">
      <formula>0</formula>
    </cfRule>
  </conditionalFormatting>
  <conditionalFormatting sqref="H121">
    <cfRule type="cellIs" dxfId="1401" priority="153" operator="equal">
      <formula>0</formula>
    </cfRule>
  </conditionalFormatting>
  <conditionalFormatting sqref="H136">
    <cfRule type="cellIs" dxfId="1400" priority="152" operator="equal">
      <formula>0</formula>
    </cfRule>
  </conditionalFormatting>
  <conditionalFormatting sqref="I34:I41">
    <cfRule type="cellIs" dxfId="1399" priority="67" operator="equal">
      <formula>"P5"</formula>
    </cfRule>
  </conditionalFormatting>
  <conditionalFormatting sqref="I35:I41">
    <cfRule type="cellIs" dxfId="1398" priority="69" operator="equal">
      <formula>"P3"</formula>
    </cfRule>
    <cfRule type="cellIs" dxfId="1397" priority="70" operator="equal">
      <formula>"P2"</formula>
    </cfRule>
    <cfRule type="cellIs" dxfId="1396" priority="71" operator="equal">
      <formula>"P1"</formula>
    </cfRule>
    <cfRule type="cellIs" dxfId="1395" priority="72" operator="equal">
      <formula>0</formula>
    </cfRule>
    <cfRule type="cellIs" dxfId="1394" priority="68" operator="equal">
      <formula>"P4"</formula>
    </cfRule>
  </conditionalFormatting>
  <conditionalFormatting sqref="I47:I59">
    <cfRule type="cellIs" dxfId="1393" priority="158" operator="equal">
      <formula>0</formula>
    </cfRule>
  </conditionalFormatting>
  <conditionalFormatting sqref="I62:I74">
    <cfRule type="cellIs" dxfId="1392" priority="151" operator="equal">
      <formula>0</formula>
    </cfRule>
  </conditionalFormatting>
  <conditionalFormatting sqref="I77:I89">
    <cfRule type="cellIs" dxfId="1391" priority="150" operator="equal">
      <formula>0</formula>
    </cfRule>
  </conditionalFormatting>
  <conditionalFormatting sqref="I92:I104">
    <cfRule type="cellIs" dxfId="1390" priority="149" operator="equal">
      <formula>0</formula>
    </cfRule>
  </conditionalFormatting>
  <conditionalFormatting sqref="I107:I119">
    <cfRule type="cellIs" dxfId="1389" priority="148" operator="equal">
      <formula>0</formula>
    </cfRule>
  </conditionalFormatting>
  <conditionalFormatting sqref="I122:I134">
    <cfRule type="cellIs" dxfId="1388" priority="147" operator="equal">
      <formula>0</formula>
    </cfRule>
  </conditionalFormatting>
  <conditionalFormatting sqref="I137:I149">
    <cfRule type="cellIs" dxfId="1387" priority="145" operator="equal">
      <formula>0</formula>
    </cfRule>
  </conditionalFormatting>
  <conditionalFormatting sqref="I42:J42">
    <cfRule type="cellIs" dxfId="1386" priority="165" operator="notEqual">
      <formula>0</formula>
    </cfRule>
  </conditionalFormatting>
  <conditionalFormatting sqref="J47:J58">
    <cfRule type="expression" dxfId="1385" priority="89">
      <formula>$B47=""</formula>
    </cfRule>
  </conditionalFormatting>
  <conditionalFormatting sqref="J62:J73">
    <cfRule type="expression" dxfId="1384" priority="88">
      <formula>$B62=""</formula>
    </cfRule>
  </conditionalFormatting>
  <conditionalFormatting sqref="J77:J88">
    <cfRule type="expression" dxfId="1383" priority="104">
      <formula>$B77=""</formula>
    </cfRule>
  </conditionalFormatting>
  <conditionalFormatting sqref="J92:J103">
    <cfRule type="expression" dxfId="1382" priority="102">
      <formula>$B92=""</formula>
    </cfRule>
  </conditionalFormatting>
  <conditionalFormatting sqref="J107:J118">
    <cfRule type="expression" dxfId="1381" priority="94">
      <formula>$B107=""</formula>
    </cfRule>
  </conditionalFormatting>
  <conditionalFormatting sqref="J122:J133">
    <cfRule type="expression" dxfId="1380" priority="93">
      <formula>$B122=""</formula>
    </cfRule>
  </conditionalFormatting>
  <conditionalFormatting sqref="J137:J148">
    <cfRule type="expression" dxfId="1379" priority="142">
      <formula>$B137=""</formula>
    </cfRule>
  </conditionalFormatting>
  <conditionalFormatting sqref="J35:M41">
    <cfRule type="cellIs" dxfId="1378" priority="61" operator="equal">
      <formula>0</formula>
    </cfRule>
  </conditionalFormatting>
  <conditionalFormatting sqref="K20:K29">
    <cfRule type="cellIs" dxfId="1377" priority="84" operator="lessThan">
      <formula>0</formula>
    </cfRule>
  </conditionalFormatting>
  <conditionalFormatting sqref="K30:K31">
    <cfRule type="cellIs" dxfId="1376" priority="164" operator="notEqual">
      <formula>0</formula>
    </cfRule>
  </conditionalFormatting>
  <conditionalFormatting sqref="M20:M29">
    <cfRule type="cellIs" dxfId="1375" priority="83" operator="notEqual">
      <formula>0</formula>
    </cfRule>
    <cfRule type="expression" dxfId="1374" priority="82">
      <formula>$K20&lt;0</formula>
    </cfRule>
  </conditionalFormatting>
  <conditionalFormatting sqref="M35:M41">
    <cfRule type="cellIs" dxfId="1373" priority="63" operator="greaterThan">
      <formula>0</formula>
    </cfRule>
    <cfRule type="cellIs" dxfId="1372" priority="64" operator="lessThan">
      <formula>0</formula>
    </cfRule>
  </conditionalFormatting>
  <conditionalFormatting sqref="O47:O58">
    <cfRule type="expression" dxfId="1371" priority="13">
      <formula>$D$47=0</formula>
    </cfRule>
  </conditionalFormatting>
  <conditionalFormatting sqref="O48:O58">
    <cfRule type="cellIs" dxfId="1370" priority="14" operator="equal">
      <formula>0</formula>
    </cfRule>
  </conditionalFormatting>
  <conditionalFormatting sqref="O59">
    <cfRule type="expression" dxfId="1369" priority="33">
      <formula>$D$47=0</formula>
    </cfRule>
  </conditionalFormatting>
  <conditionalFormatting sqref="O62:O74">
    <cfRule type="expression" dxfId="1368" priority="52">
      <formula>$D$47=0</formula>
    </cfRule>
  </conditionalFormatting>
  <conditionalFormatting sqref="O63:O73">
    <cfRule type="cellIs" dxfId="1367" priority="53" operator="equal">
      <formula>0</formula>
    </cfRule>
  </conditionalFormatting>
  <conditionalFormatting sqref="O77:O89">
    <cfRule type="expression" dxfId="1366" priority="54">
      <formula>$D$47=0</formula>
    </cfRule>
  </conditionalFormatting>
  <conditionalFormatting sqref="O78:O88">
    <cfRule type="cellIs" dxfId="1365" priority="55" operator="equal">
      <formula>0</formula>
    </cfRule>
  </conditionalFormatting>
  <conditionalFormatting sqref="O92:O104">
    <cfRule type="expression" dxfId="1364" priority="11">
      <formula>$D$47=0</formula>
    </cfRule>
  </conditionalFormatting>
  <conditionalFormatting sqref="O93:O103">
    <cfRule type="cellIs" dxfId="1363" priority="12" operator="equal">
      <formula>0</formula>
    </cfRule>
  </conditionalFormatting>
  <conditionalFormatting sqref="O107:O119">
    <cfRule type="expression" dxfId="1362" priority="9">
      <formula>$D$47=0</formula>
    </cfRule>
  </conditionalFormatting>
  <conditionalFormatting sqref="O108:O118">
    <cfRule type="cellIs" dxfId="1361" priority="10" operator="equal">
      <formula>0</formula>
    </cfRule>
  </conditionalFormatting>
  <conditionalFormatting sqref="O122:O134">
    <cfRule type="expression" dxfId="1360" priority="7">
      <formula>$D$47=0</formula>
    </cfRule>
  </conditionalFormatting>
  <conditionalFormatting sqref="O123:O133">
    <cfRule type="cellIs" dxfId="1359" priority="8" operator="equal">
      <formula>0</formula>
    </cfRule>
  </conditionalFormatting>
  <conditionalFormatting sqref="O137:O149">
    <cfRule type="expression" dxfId="1358" priority="5">
      <formula>$D$47=0</formula>
    </cfRule>
  </conditionalFormatting>
  <conditionalFormatting sqref="O138:O148">
    <cfRule type="cellIs" dxfId="1357" priority="6" operator="equal">
      <formula>0</formula>
    </cfRule>
  </conditionalFormatting>
  <conditionalFormatting sqref="P5">
    <cfRule type="cellIs" dxfId="1356" priority="140" operator="equal">
      <formula>0</formula>
    </cfRule>
  </conditionalFormatting>
  <conditionalFormatting sqref="P10:T13">
    <cfRule type="cellIs" dxfId="1348" priority="141" operator="equal">
      <formula>0</formula>
    </cfRule>
  </conditionalFormatting>
  <conditionalFormatting sqref="P5:AD13">
    <cfRule type="cellIs" dxfId="1347" priority="139" operator="equal">
      <formula>0</formula>
    </cfRule>
  </conditionalFormatting>
  <conditionalFormatting sqref="P20:AE28">
    <cfRule type="cellIs" dxfId="1346" priority="108" operator="equal">
      <formula>0</formula>
    </cfRule>
  </conditionalFormatting>
  <conditionalFormatting sqref="P59:AE60">
    <cfRule type="cellIs" dxfId="1345" priority="34" operator="equal">
      <formula>0</formula>
    </cfRule>
  </conditionalFormatting>
  <conditionalFormatting sqref="P74:AE75">
    <cfRule type="cellIs" dxfId="1344" priority="27" operator="equal">
      <formula>0</formula>
    </cfRule>
  </conditionalFormatting>
  <conditionalFormatting sqref="P89:AE90">
    <cfRule type="cellIs" dxfId="1343" priority="26" operator="equal">
      <formula>0</formula>
    </cfRule>
  </conditionalFormatting>
  <conditionalFormatting sqref="P104:AE105">
    <cfRule type="cellIs" dxfId="1342" priority="25" operator="equal">
      <formula>0</formula>
    </cfRule>
  </conditionalFormatting>
  <conditionalFormatting sqref="P119:AE120">
    <cfRule type="cellIs" dxfId="1341" priority="24" operator="equal">
      <formula>0</formula>
    </cfRule>
  </conditionalFormatting>
  <conditionalFormatting sqref="P134:AE135">
    <cfRule type="cellIs" dxfId="1340" priority="23" operator="equal">
      <formula>0</formula>
    </cfRule>
  </conditionalFormatting>
  <conditionalFormatting sqref="P149:AE150">
    <cfRule type="cellIs" dxfId="1339" priority="22" operator="equal">
      <formula>0</formula>
    </cfRule>
  </conditionalFormatting>
  <conditionalFormatting sqref="AE5:AE13">
    <cfRule type="cellIs" dxfId="1318" priority="166" operator="equal">
      <formula>0</formula>
    </cfRule>
  </conditionalFormatting>
  <conditionalFormatting sqref="AE15 C47:C58 C92:C103 C107:C118 C122:C133 C137:C148 G150:G185">
    <cfRule type="cellIs" dxfId="1317" priority="167" operator="equal">
      <formula>0</formula>
    </cfRule>
  </conditionalFormatting>
  <conditionalFormatting sqref="AE47:AE58">
    <cfRule type="cellIs" dxfId="1316" priority="21" operator="equal">
      <formula>0</formula>
    </cfRule>
  </conditionalFormatting>
  <conditionalFormatting sqref="AE62:AE73">
    <cfRule type="cellIs" dxfId="1315" priority="20" operator="equal">
      <formula>0</formula>
    </cfRule>
  </conditionalFormatting>
  <conditionalFormatting sqref="AE77:AE88">
    <cfRule type="cellIs" dxfId="1314" priority="19" operator="equal">
      <formula>0</formula>
    </cfRule>
  </conditionalFormatting>
  <conditionalFormatting sqref="AE92:AE103">
    <cfRule type="cellIs" dxfId="1313" priority="18" operator="equal">
      <formula>0</formula>
    </cfRule>
  </conditionalFormatting>
  <conditionalFormatting sqref="AE107:AE118">
    <cfRule type="cellIs" dxfId="1312" priority="17" operator="equal">
      <formula>0</formula>
    </cfRule>
  </conditionalFormatting>
  <conditionalFormatting sqref="AE122:AE133">
    <cfRule type="cellIs" dxfId="1311" priority="16" operator="equal">
      <formula>0</formula>
    </cfRule>
  </conditionalFormatting>
  <conditionalFormatting sqref="AE137:AE148">
    <cfRule type="cellIs" dxfId="1310" priority="15" operator="equal">
      <formula>0</formula>
    </cfRule>
  </conditionalFormatting>
  <conditionalFormatting sqref="AF20:AF28">
    <cfRule type="cellIs" dxfId="1309" priority="3" operator="equal">
      <formula>0</formula>
    </cfRule>
  </conditionalFormatting>
  <conditionalFormatting sqref="AF21 AF23 AF25 AF27">
    <cfRule type="cellIs" dxfId="1308" priority="4" operator="equal">
      <formula>0</formula>
    </cfRule>
  </conditionalFormatting>
  <conditionalFormatting sqref="AG5:AG13">
    <cfRule type="cellIs" dxfId="1307" priority="92" operator="equal">
      <formula>0</formula>
    </cfRule>
    <cfRule type="cellIs" dxfId="1306" priority="91" operator="equal">
      <formula>0</formula>
    </cfRule>
  </conditionalFormatting>
  <conditionalFormatting sqref="AG20:AG27">
    <cfRule type="cellIs" dxfId="1305" priority="2" operator="equal">
      <formula>"""adjustment needed"""</formula>
    </cfRule>
    <cfRule type="cellIs" dxfId="1304" priority="1" operator="equal">
      <formula>"adjustment needed"</formula>
    </cfRule>
  </conditionalFormatting>
  <dataValidations count="1">
    <dataValidation type="list" allowBlank="1" showInputMessage="1" showErrorMessage="1" sqref="B35:B41" xr:uid="{8C13434A-B2C0-450E-8591-AD11E69FF1D5}">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05EE18D0-8F5C-4AC5-9F3D-13ABAB836268}">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390535E3-9E5C-4C73-909D-16F04C864812}">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44FE7B36-7528-4DD2-BE21-51C62F0386B0}">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425C8025-D0D9-4346-A747-B909901A0919}">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BD75540D-BD17-487D-90A8-FC161D7B52E0}">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448A5C05-74CC-4457-B820-45588489D937}">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6DCC7605-8E24-4928-A423-76A0461667DB}">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42E0E406-D55C-4F44-9709-89AEB2CAD3E1}">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3832F2B5-5105-4500-9C09-C1374F201D2C}">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2F518BF9-FC56-4ED4-AA78-8FCEE210530B}">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2B7A3060-055E-42D0-B96F-B6524F8166BB}">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D6F43065-51F7-4D4D-B835-8D0F68945BED}">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536B1105-80E7-483B-AD02-E31CFFFD4328}">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0169CCAC-EAA1-433D-8B57-26224E6A93F7}">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6BC7D514-19A8-4A1A-9DE2-9BE2F5F16130}">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68E26956-90BD-4EB7-8AD0-0038CF18CEAC}">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6AD1E1B0-3C73-4CD5-89EC-DE6DB3D50EDC}">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2995B7CC-DEBD-40E5-9315-4174F64DD78D}">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1ACEB157-8E81-480D-8A9E-4EC8A4FCDFE0}">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1F088417-3527-47DD-A098-73FC64FAD713}">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D096F74A-86E7-4B24-991D-C4C5F30D7A72}">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6B2524A0-E89E-47A7-92E3-7A471E140454}">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0834A58C-11E9-4AD3-89DA-5E7548AF616A}">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CD3B4383-1FD7-4875-A635-52786D4C1F9B}">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25ACE58D-DD21-4033-97C2-6DA011869794}">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2D5AE963-6F13-474E-9C58-867E378A8714}">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4A9DBDE3-CEF1-4601-B7C3-BF01052E6E17}">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958FC5C-3D07-4BA7-ABCB-828F5E9F3B5F}">
          <x14:formula1>
            <xm:f>'Drop-down Liste'!$B$2:$B$3</xm:f>
          </x14:formula1>
          <xm:sqref>D11:D12</xm:sqref>
        </x14:dataValidation>
        <x14:dataValidation type="list" allowBlank="1" showInputMessage="1" showErrorMessage="1" xr:uid="{C9F46C11-5C91-4C72-9D33-094FA143CFE4}">
          <x14:formula1>
            <xm:f>'Overview reports'!$A$6:$A$10</xm:f>
          </x14:formula1>
          <xm:sqref>H1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BF6C-D7D0-4834-98EE-53DE176D9872}">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1303" priority="86">
      <formula>$C35&lt;&gt;0</formula>
    </cfRule>
  </conditionalFormatting>
  <conditionalFormatting sqref="B36:B41">
    <cfRule type="expression" dxfId="1302" priority="85">
      <formula>$C36&lt;&gt;""</formula>
    </cfRule>
  </conditionalFormatting>
  <conditionalFormatting sqref="B47:B58 B92:B103 B107:B118 B121:B133 B137:B148">
    <cfRule type="cellIs" dxfId="1301" priority="161" operator="equal">
      <formula>"P3"</formula>
    </cfRule>
    <cfRule type="cellIs" dxfId="1300" priority="160" operator="equal">
      <formula>"P4"</formula>
    </cfRule>
    <cfRule type="cellIs" dxfId="1299" priority="163" operator="equal">
      <formula>"P1"</formula>
    </cfRule>
    <cfRule type="cellIs" dxfId="1298" priority="162" operator="equal">
      <formula>"P2"</formula>
    </cfRule>
  </conditionalFormatting>
  <conditionalFormatting sqref="B47:B58 B92:B103 B107:B118 B122:B133 B137:B148">
    <cfRule type="cellIs" dxfId="1297" priority="159" operator="equal">
      <formula>"P5"</formula>
    </cfRule>
  </conditionalFormatting>
  <conditionalFormatting sqref="B62:B73">
    <cfRule type="cellIs" dxfId="1296" priority="123" operator="equal">
      <formula>"P5"</formula>
    </cfRule>
    <cfRule type="cellIs" dxfId="1295" priority="124" operator="equal">
      <formula>"P4"</formula>
    </cfRule>
    <cfRule type="cellIs" dxfId="1294" priority="125" operator="equal">
      <formula>"P3"</formula>
    </cfRule>
    <cfRule type="cellIs" dxfId="1293" priority="126" operator="equal">
      <formula>"P2"</formula>
    </cfRule>
    <cfRule type="cellIs" dxfId="1292" priority="127" operator="equal">
      <formula>"P1"</formula>
    </cfRule>
  </conditionalFormatting>
  <conditionalFormatting sqref="B77:B88">
    <cfRule type="cellIs" dxfId="1291" priority="128" operator="equal">
      <formula>"P5"</formula>
    </cfRule>
    <cfRule type="cellIs" dxfId="1290" priority="129" operator="equal">
      <formula>"P4"</formula>
    </cfRule>
    <cfRule type="cellIs" dxfId="1289" priority="130" operator="equal">
      <formula>"P3"</formula>
    </cfRule>
    <cfRule type="cellIs" dxfId="1288" priority="131" operator="equal">
      <formula>"P2"</formula>
    </cfRule>
    <cfRule type="cellIs" dxfId="1287" priority="132" operator="equal">
      <formula>"P1"</formula>
    </cfRule>
  </conditionalFormatting>
  <conditionalFormatting sqref="C62:C73">
    <cfRule type="cellIs" dxfId="1286" priority="134" operator="equal">
      <formula>0</formula>
    </cfRule>
  </conditionalFormatting>
  <conditionalFormatting sqref="C77:C88">
    <cfRule type="cellIs" dxfId="1285" priority="133" operator="equal">
      <formula>0</formula>
    </cfRule>
  </conditionalFormatting>
  <conditionalFormatting sqref="C35:D41">
    <cfRule type="cellIs" dxfId="1284" priority="81" operator="equal">
      <formula>0</formula>
    </cfRule>
  </conditionalFormatting>
  <conditionalFormatting sqref="D34:D41">
    <cfRule type="cellIs" dxfId="1283" priority="80" operator="equal">
      <formula>"P5"</formula>
    </cfRule>
  </conditionalFormatting>
  <conditionalFormatting sqref="D35:D41">
    <cfRule type="cellIs" dxfId="1282" priority="73" operator="equal">
      <formula>"P4"</formula>
    </cfRule>
    <cfRule type="cellIs" dxfId="1281" priority="75" operator="equal">
      <formula>"P2"</formula>
    </cfRule>
    <cfRule type="cellIs" dxfId="1280" priority="76" operator="equal">
      <formula>"P1"</formula>
    </cfRule>
    <cfRule type="cellIs" dxfId="1279" priority="77" operator="equal">
      <formula>0</formula>
    </cfRule>
    <cfRule type="cellIs" dxfId="1278" priority="78" operator="equal">
      <formula>"P1"</formula>
    </cfRule>
    <cfRule type="cellIs" dxfId="1277" priority="74" operator="equal">
      <formula>"P3"</formula>
    </cfRule>
  </conditionalFormatting>
  <conditionalFormatting sqref="D40">
    <cfRule type="cellIs" dxfId="1276" priority="79" operator="equal">
      <formula>0</formula>
    </cfRule>
  </conditionalFormatting>
  <conditionalFormatting sqref="D47:D59">
    <cfRule type="expression" dxfId="1275" priority="122">
      <formula>$D$47=0</formula>
    </cfRule>
  </conditionalFormatting>
  <conditionalFormatting sqref="D48:D58">
    <cfRule type="cellIs" dxfId="1274" priority="121" operator="equal">
      <formula>0</formula>
    </cfRule>
  </conditionalFormatting>
  <conditionalFormatting sqref="D62:D74">
    <cfRule type="expression" dxfId="1273" priority="120">
      <formula>$D$47=0</formula>
    </cfRule>
  </conditionalFormatting>
  <conditionalFormatting sqref="D63:D73">
    <cfRule type="cellIs" dxfId="1272" priority="119" operator="equal">
      <formula>0</formula>
    </cfRule>
  </conditionalFormatting>
  <conditionalFormatting sqref="D77:D89">
    <cfRule type="expression" dxfId="1271" priority="118">
      <formula>$D$47=0</formula>
    </cfRule>
  </conditionalFormatting>
  <conditionalFormatting sqref="D78:D88">
    <cfRule type="cellIs" dxfId="1270" priority="117" operator="equal">
      <formula>0</formula>
    </cfRule>
  </conditionalFormatting>
  <conditionalFormatting sqref="D92:D104">
    <cfRule type="expression" dxfId="1269" priority="116">
      <formula>$D$47=0</formula>
    </cfRule>
  </conditionalFormatting>
  <conditionalFormatting sqref="D93:D103">
    <cfRule type="cellIs" dxfId="1268" priority="115" operator="equal">
      <formula>0</formula>
    </cfRule>
  </conditionalFormatting>
  <conditionalFormatting sqref="D107:D119">
    <cfRule type="expression" dxfId="1267" priority="114">
      <formula>$D$47=0</formula>
    </cfRule>
  </conditionalFormatting>
  <conditionalFormatting sqref="D108:D118">
    <cfRule type="cellIs" dxfId="1266" priority="113" operator="equal">
      <formula>0</formula>
    </cfRule>
  </conditionalFormatting>
  <conditionalFormatting sqref="D122:D134">
    <cfRule type="expression" dxfId="1265" priority="112">
      <formula>$D$47=0</formula>
    </cfRule>
  </conditionalFormatting>
  <conditionalFormatting sqref="D123:D133">
    <cfRule type="cellIs" dxfId="1264" priority="111" operator="equal">
      <formula>0</formula>
    </cfRule>
  </conditionalFormatting>
  <conditionalFormatting sqref="D137:D149">
    <cfRule type="expression" dxfId="1263" priority="110">
      <formula>$D$47=0</formula>
    </cfRule>
  </conditionalFormatting>
  <conditionalFormatting sqref="D138:D148">
    <cfRule type="cellIs" dxfId="1262" priority="109" operator="equal">
      <formula>0</formula>
    </cfRule>
  </conditionalFormatting>
  <conditionalFormatting sqref="E31 H31 E33 H33">
    <cfRule type="cellIs" dxfId="1261" priority="98" operator="equal">
      <formula>"P5"</formula>
    </cfRule>
  </conditionalFormatting>
  <conditionalFormatting sqref="E47:E58">
    <cfRule type="expression" dxfId="1260" priority="107">
      <formula>$B47=""</formula>
    </cfRule>
  </conditionalFormatting>
  <conditionalFormatting sqref="E62:E73">
    <cfRule type="expression" dxfId="1259" priority="106">
      <formula>$B62=""</formula>
    </cfRule>
  </conditionalFormatting>
  <conditionalFormatting sqref="E77:E88">
    <cfRule type="expression" dxfId="1258" priority="105">
      <formula>$B77=""</formula>
    </cfRule>
  </conditionalFormatting>
  <conditionalFormatting sqref="E92:E103">
    <cfRule type="expression" dxfId="1257" priority="100">
      <formula>$B92=""</formula>
    </cfRule>
  </conditionalFormatting>
  <conditionalFormatting sqref="E107:E118">
    <cfRule type="expression" dxfId="1256" priority="99">
      <formula>$B107=""</formula>
    </cfRule>
  </conditionalFormatting>
  <conditionalFormatting sqref="E122:E133">
    <cfRule type="expression" dxfId="1255" priority="96">
      <formula>$B122=""</formula>
    </cfRule>
  </conditionalFormatting>
  <conditionalFormatting sqref="E137:E148">
    <cfRule type="expression" dxfId="1254" priority="144">
      <formula>$B137=""</formula>
    </cfRule>
  </conditionalFormatting>
  <conditionalFormatting sqref="E35:H42">
    <cfRule type="cellIs" dxfId="1253" priority="62" operator="equal">
      <formula>0</formula>
    </cfRule>
  </conditionalFormatting>
  <conditionalFormatting sqref="F47:F149">
    <cfRule type="cellIs" dxfId="1252" priority="146" operator="equal">
      <formula>0</formula>
    </cfRule>
  </conditionalFormatting>
  <conditionalFormatting sqref="G47:H58">
    <cfRule type="expression" dxfId="1251" priority="90">
      <formula>$B47=""</formula>
    </cfRule>
  </conditionalFormatting>
  <conditionalFormatting sqref="G62:H73">
    <cfRule type="expression" dxfId="1250" priority="87">
      <formula>$B62=""</formula>
    </cfRule>
  </conditionalFormatting>
  <conditionalFormatting sqref="G77:H88">
    <cfRule type="expression" dxfId="1249" priority="103">
      <formula>$B77=""</formula>
    </cfRule>
  </conditionalFormatting>
  <conditionalFormatting sqref="G92:H103">
    <cfRule type="expression" dxfId="1248" priority="101">
      <formula>$B92=""</formula>
    </cfRule>
  </conditionalFormatting>
  <conditionalFormatting sqref="G107:H118">
    <cfRule type="expression" dxfId="1247" priority="95">
      <formula>$B107=""</formula>
    </cfRule>
  </conditionalFormatting>
  <conditionalFormatting sqref="G122:H133">
    <cfRule type="expression" dxfId="1246" priority="97">
      <formula>$B122=""</formula>
    </cfRule>
  </conditionalFormatting>
  <conditionalFormatting sqref="G137:H148">
    <cfRule type="expression" dxfId="1245" priority="143">
      <formula>$B137=""</formula>
    </cfRule>
  </conditionalFormatting>
  <conditionalFormatting sqref="H35:H41">
    <cfRule type="cellIs" dxfId="1244" priority="66" operator="lessThan">
      <formula>0</formula>
    </cfRule>
    <cfRule type="cellIs" dxfId="1243" priority="65" operator="greaterThan">
      <formula>0</formula>
    </cfRule>
  </conditionalFormatting>
  <conditionalFormatting sqref="H61">
    <cfRule type="cellIs" dxfId="1242" priority="157" operator="equal">
      <formula>0</formula>
    </cfRule>
  </conditionalFormatting>
  <conditionalFormatting sqref="H76">
    <cfRule type="cellIs" dxfId="1241" priority="156" operator="equal">
      <formula>0</formula>
    </cfRule>
  </conditionalFormatting>
  <conditionalFormatting sqref="H91">
    <cfRule type="cellIs" dxfId="1240" priority="155" operator="equal">
      <formula>0</formula>
    </cfRule>
  </conditionalFormatting>
  <conditionalFormatting sqref="H106">
    <cfRule type="cellIs" dxfId="1239" priority="154" operator="equal">
      <formula>0</formula>
    </cfRule>
  </conditionalFormatting>
  <conditionalFormatting sqref="H121">
    <cfRule type="cellIs" dxfId="1238" priority="153" operator="equal">
      <formula>0</formula>
    </cfRule>
  </conditionalFormatting>
  <conditionalFormatting sqref="H136">
    <cfRule type="cellIs" dxfId="1237" priority="152" operator="equal">
      <formula>0</formula>
    </cfRule>
  </conditionalFormatting>
  <conditionalFormatting sqref="I34:I41">
    <cfRule type="cellIs" dxfId="1236" priority="67" operator="equal">
      <formula>"P5"</formula>
    </cfRule>
  </conditionalFormatting>
  <conditionalFormatting sqref="I35:I41">
    <cfRule type="cellIs" dxfId="1235" priority="69" operator="equal">
      <formula>"P3"</formula>
    </cfRule>
    <cfRule type="cellIs" dxfId="1234" priority="70" operator="equal">
      <formula>"P2"</formula>
    </cfRule>
    <cfRule type="cellIs" dxfId="1233" priority="71" operator="equal">
      <formula>"P1"</formula>
    </cfRule>
    <cfRule type="cellIs" dxfId="1232" priority="72" operator="equal">
      <formula>0</formula>
    </cfRule>
    <cfRule type="cellIs" dxfId="1231" priority="68" operator="equal">
      <formula>"P4"</formula>
    </cfRule>
  </conditionalFormatting>
  <conditionalFormatting sqref="I47:I59">
    <cfRule type="cellIs" dxfId="1230" priority="158" operator="equal">
      <formula>0</formula>
    </cfRule>
  </conditionalFormatting>
  <conditionalFormatting sqref="I62:I74">
    <cfRule type="cellIs" dxfId="1229" priority="151" operator="equal">
      <formula>0</formula>
    </cfRule>
  </conditionalFormatting>
  <conditionalFormatting sqref="I77:I89">
    <cfRule type="cellIs" dxfId="1228" priority="150" operator="equal">
      <formula>0</formula>
    </cfRule>
  </conditionalFormatting>
  <conditionalFormatting sqref="I92:I104">
    <cfRule type="cellIs" dxfId="1227" priority="149" operator="equal">
      <formula>0</formula>
    </cfRule>
  </conditionalFormatting>
  <conditionalFormatting sqref="I107:I119">
    <cfRule type="cellIs" dxfId="1226" priority="148" operator="equal">
      <formula>0</formula>
    </cfRule>
  </conditionalFormatting>
  <conditionalFormatting sqref="I122:I134">
    <cfRule type="cellIs" dxfId="1225" priority="147" operator="equal">
      <formula>0</formula>
    </cfRule>
  </conditionalFormatting>
  <conditionalFormatting sqref="I137:I149">
    <cfRule type="cellIs" dxfId="1224" priority="145" operator="equal">
      <formula>0</formula>
    </cfRule>
  </conditionalFormatting>
  <conditionalFormatting sqref="I42:J42">
    <cfRule type="cellIs" dxfId="1223" priority="165" operator="notEqual">
      <formula>0</formula>
    </cfRule>
  </conditionalFormatting>
  <conditionalFormatting sqref="J47:J58">
    <cfRule type="expression" dxfId="1222" priority="89">
      <formula>$B47=""</formula>
    </cfRule>
  </conditionalFormatting>
  <conditionalFormatting sqref="J62:J73">
    <cfRule type="expression" dxfId="1221" priority="88">
      <formula>$B62=""</formula>
    </cfRule>
  </conditionalFormatting>
  <conditionalFormatting sqref="J77:J88">
    <cfRule type="expression" dxfId="1220" priority="104">
      <formula>$B77=""</formula>
    </cfRule>
  </conditionalFormatting>
  <conditionalFormatting sqref="J92:J103">
    <cfRule type="expression" dxfId="1219" priority="102">
      <formula>$B92=""</formula>
    </cfRule>
  </conditionalFormatting>
  <conditionalFormatting sqref="J107:J118">
    <cfRule type="expression" dxfId="1218" priority="94">
      <formula>$B107=""</formula>
    </cfRule>
  </conditionalFormatting>
  <conditionalFormatting sqref="J122:J133">
    <cfRule type="expression" dxfId="1217" priority="93">
      <formula>$B122=""</formula>
    </cfRule>
  </conditionalFormatting>
  <conditionalFormatting sqref="J137:J148">
    <cfRule type="expression" dxfId="1216" priority="142">
      <formula>$B137=""</formula>
    </cfRule>
  </conditionalFormatting>
  <conditionalFormatting sqref="J35:M41">
    <cfRule type="cellIs" dxfId="1215" priority="61" operator="equal">
      <formula>0</formula>
    </cfRule>
  </conditionalFormatting>
  <conditionalFormatting sqref="K20:K29">
    <cfRule type="cellIs" dxfId="1214" priority="84" operator="lessThan">
      <formula>0</formula>
    </cfRule>
  </conditionalFormatting>
  <conditionalFormatting sqref="K30:K31">
    <cfRule type="cellIs" dxfId="1213" priority="164" operator="notEqual">
      <formula>0</formula>
    </cfRule>
  </conditionalFormatting>
  <conditionalFormatting sqref="M20:M29">
    <cfRule type="cellIs" dxfId="1212" priority="83" operator="notEqual">
      <formula>0</formula>
    </cfRule>
    <cfRule type="expression" dxfId="1211" priority="82">
      <formula>$K20&lt;0</formula>
    </cfRule>
  </conditionalFormatting>
  <conditionalFormatting sqref="M35:M41">
    <cfRule type="cellIs" dxfId="1210" priority="63" operator="greaterThan">
      <formula>0</formula>
    </cfRule>
    <cfRule type="cellIs" dxfId="1209" priority="64" operator="lessThan">
      <formula>0</formula>
    </cfRule>
  </conditionalFormatting>
  <conditionalFormatting sqref="O47:O58">
    <cfRule type="expression" dxfId="1208" priority="13">
      <formula>$D$47=0</formula>
    </cfRule>
  </conditionalFormatting>
  <conditionalFormatting sqref="O48:O58">
    <cfRule type="cellIs" dxfId="1207" priority="14" operator="equal">
      <formula>0</formula>
    </cfRule>
  </conditionalFormatting>
  <conditionalFormatting sqref="O59">
    <cfRule type="expression" dxfId="1206" priority="33">
      <formula>$D$47=0</formula>
    </cfRule>
  </conditionalFormatting>
  <conditionalFormatting sqref="O62:O74">
    <cfRule type="expression" dxfId="1205" priority="52">
      <formula>$D$47=0</formula>
    </cfRule>
  </conditionalFormatting>
  <conditionalFormatting sqref="O63:O73">
    <cfRule type="cellIs" dxfId="1204" priority="53" operator="equal">
      <formula>0</formula>
    </cfRule>
  </conditionalFormatting>
  <conditionalFormatting sqref="O77:O89">
    <cfRule type="expression" dxfId="1203" priority="54">
      <formula>$D$47=0</formula>
    </cfRule>
  </conditionalFormatting>
  <conditionalFormatting sqref="O78:O88">
    <cfRule type="cellIs" dxfId="1202" priority="55" operator="equal">
      <formula>0</formula>
    </cfRule>
  </conditionalFormatting>
  <conditionalFormatting sqref="O92:O104">
    <cfRule type="expression" dxfId="1201" priority="11">
      <formula>$D$47=0</formula>
    </cfRule>
  </conditionalFormatting>
  <conditionalFormatting sqref="O93:O103">
    <cfRule type="cellIs" dxfId="1200" priority="12" operator="equal">
      <formula>0</formula>
    </cfRule>
  </conditionalFormatting>
  <conditionalFormatting sqref="O107:O119">
    <cfRule type="expression" dxfId="1199" priority="9">
      <formula>$D$47=0</formula>
    </cfRule>
  </conditionalFormatting>
  <conditionalFormatting sqref="O108:O118">
    <cfRule type="cellIs" dxfId="1198" priority="10" operator="equal">
      <formula>0</formula>
    </cfRule>
  </conditionalFormatting>
  <conditionalFormatting sqref="O122:O134">
    <cfRule type="expression" dxfId="1197" priority="7">
      <formula>$D$47=0</formula>
    </cfRule>
  </conditionalFormatting>
  <conditionalFormatting sqref="O123:O133">
    <cfRule type="cellIs" dxfId="1196" priority="8" operator="equal">
      <formula>0</formula>
    </cfRule>
  </conditionalFormatting>
  <conditionalFormatting sqref="O137:O149">
    <cfRule type="expression" dxfId="1195" priority="5">
      <formula>$D$47=0</formula>
    </cfRule>
  </conditionalFormatting>
  <conditionalFormatting sqref="O138:O148">
    <cfRule type="cellIs" dxfId="1194" priority="6" operator="equal">
      <formula>0</formula>
    </cfRule>
  </conditionalFormatting>
  <conditionalFormatting sqref="P5">
    <cfRule type="cellIs" dxfId="1193" priority="140" operator="equal">
      <formula>0</formula>
    </cfRule>
  </conditionalFormatting>
  <conditionalFormatting sqref="P10:T13">
    <cfRule type="cellIs" dxfId="1185" priority="141" operator="equal">
      <formula>0</formula>
    </cfRule>
  </conditionalFormatting>
  <conditionalFormatting sqref="P5:AD13">
    <cfRule type="cellIs" dxfId="1184" priority="139" operator="equal">
      <formula>0</formula>
    </cfRule>
  </conditionalFormatting>
  <conditionalFormatting sqref="P20:AE28">
    <cfRule type="cellIs" dxfId="1183" priority="108" operator="equal">
      <formula>0</formula>
    </cfRule>
  </conditionalFormatting>
  <conditionalFormatting sqref="P59:AE60">
    <cfRule type="cellIs" dxfId="1182" priority="34" operator="equal">
      <formula>0</formula>
    </cfRule>
  </conditionalFormatting>
  <conditionalFormatting sqref="P74:AE75">
    <cfRule type="cellIs" dxfId="1181" priority="27" operator="equal">
      <formula>0</formula>
    </cfRule>
  </conditionalFormatting>
  <conditionalFormatting sqref="P89:AE90">
    <cfRule type="cellIs" dxfId="1180" priority="26" operator="equal">
      <formula>0</formula>
    </cfRule>
  </conditionalFormatting>
  <conditionalFormatting sqref="P104:AE105">
    <cfRule type="cellIs" dxfId="1179" priority="25" operator="equal">
      <formula>0</formula>
    </cfRule>
  </conditionalFormatting>
  <conditionalFormatting sqref="P119:AE120">
    <cfRule type="cellIs" dxfId="1178" priority="24" operator="equal">
      <formula>0</formula>
    </cfRule>
  </conditionalFormatting>
  <conditionalFormatting sqref="P134:AE135">
    <cfRule type="cellIs" dxfId="1177" priority="23" operator="equal">
      <formula>0</formula>
    </cfRule>
  </conditionalFormatting>
  <conditionalFormatting sqref="P149:AE150">
    <cfRule type="cellIs" dxfId="1176" priority="22" operator="equal">
      <formula>0</formula>
    </cfRule>
  </conditionalFormatting>
  <conditionalFormatting sqref="AE5:AE13">
    <cfRule type="cellIs" dxfId="1155" priority="166" operator="equal">
      <formula>0</formula>
    </cfRule>
  </conditionalFormatting>
  <conditionalFormatting sqref="AE15 C47:C58 C92:C103 C107:C118 C122:C133 C137:C148 G150:G185">
    <cfRule type="cellIs" dxfId="1154" priority="167" operator="equal">
      <formula>0</formula>
    </cfRule>
  </conditionalFormatting>
  <conditionalFormatting sqref="AE47:AE58">
    <cfRule type="cellIs" dxfId="1153" priority="21" operator="equal">
      <formula>0</formula>
    </cfRule>
  </conditionalFormatting>
  <conditionalFormatting sqref="AE62:AE73">
    <cfRule type="cellIs" dxfId="1152" priority="20" operator="equal">
      <formula>0</formula>
    </cfRule>
  </conditionalFormatting>
  <conditionalFormatting sqref="AE77:AE88">
    <cfRule type="cellIs" dxfId="1151" priority="19" operator="equal">
      <formula>0</formula>
    </cfRule>
  </conditionalFormatting>
  <conditionalFormatting sqref="AE92:AE103">
    <cfRule type="cellIs" dxfId="1150" priority="18" operator="equal">
      <formula>0</formula>
    </cfRule>
  </conditionalFormatting>
  <conditionalFormatting sqref="AE107:AE118">
    <cfRule type="cellIs" dxfId="1149" priority="17" operator="equal">
      <formula>0</formula>
    </cfRule>
  </conditionalFormatting>
  <conditionalFormatting sqref="AE122:AE133">
    <cfRule type="cellIs" dxfId="1148" priority="16" operator="equal">
      <formula>0</formula>
    </cfRule>
  </conditionalFormatting>
  <conditionalFormatting sqref="AE137:AE148">
    <cfRule type="cellIs" dxfId="1147" priority="15" operator="equal">
      <formula>0</formula>
    </cfRule>
  </conditionalFormatting>
  <conditionalFormatting sqref="AF20:AF28">
    <cfRule type="cellIs" dxfId="1146" priority="3" operator="equal">
      <formula>0</formula>
    </cfRule>
  </conditionalFormatting>
  <conditionalFormatting sqref="AF21 AF23 AF25 AF27">
    <cfRule type="cellIs" dxfId="1145" priority="4" operator="equal">
      <formula>0</formula>
    </cfRule>
  </conditionalFormatting>
  <conditionalFormatting sqref="AG5:AG13">
    <cfRule type="cellIs" dxfId="1144" priority="92" operator="equal">
      <formula>0</formula>
    </cfRule>
    <cfRule type="cellIs" dxfId="1143" priority="91" operator="equal">
      <formula>0</formula>
    </cfRule>
  </conditionalFormatting>
  <conditionalFormatting sqref="AG20:AG27">
    <cfRule type="cellIs" dxfId="1142" priority="2" operator="equal">
      <formula>"""adjustment needed"""</formula>
    </cfRule>
    <cfRule type="cellIs" dxfId="1141" priority="1" operator="equal">
      <formula>"adjustment needed"</formula>
    </cfRule>
  </conditionalFormatting>
  <dataValidations count="1">
    <dataValidation type="list" allowBlank="1" showInputMessage="1" showErrorMessage="1" sqref="B35:B41" xr:uid="{C556522E-06FB-4DC4-B4A8-52F2EBF7BF06}">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85670339-A648-47A1-97DC-7F46410535A1}">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FE8A1E06-72D9-4FE1-8052-96536322A076}">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D41E7450-EDD7-486B-9BBA-8287AEBF7BA4}">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82889CA5-EE3C-4306-9A43-C8609D35467E}">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CA1B368D-096C-40DD-9793-A69F964ED0CE}">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90BF134C-B7A6-4E26-8A9B-D1A106087CC0}">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89B1B076-2214-4A59-B0F1-9F5F07B0FCAC}">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AF433F16-6B9C-4174-B6EF-281ED29CA4F3}">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71645074-61BE-4FA4-AFA8-B47412F9CD29}">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FA972C39-67F9-4FCC-A9CF-CC1561712780}">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2B38109C-D0C8-439F-9742-4C514C94AA69}">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427F5B44-DF74-4120-89DD-2F9C70D5094B}">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A95F842B-F209-458A-A30D-A0950D5F6CEE}">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FF4017FF-7D23-4E96-80AA-9B5F69982603}">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1900DC2B-79C6-4C7E-8CA6-C59210330904}">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60EC09DC-22CB-40B9-B429-785987AB9E67}">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CE5D42CD-F081-4F5F-9301-28CAFD6FCE83}">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8B1C5C66-2B9A-4CD0-ADE7-DB30B9185E6C}">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A8FAD66E-91FA-41AE-949A-5D9E61D08F23}">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D5F67315-CF26-4CAD-B5A1-F51E4D131EF5}">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B4DB33EB-A432-4EBF-9716-5B830E8376CC}">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1774C117-C0F9-4DD9-9808-2F3ECAAFDCAC}">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2092BCC5-3FFC-4E48-BE3F-4BB1329DC356}">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C73438BF-F5AD-4E02-B926-E7BC269348E6}">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B55814F2-6B17-4115-A0A0-167C2BF91AD9}">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5357D2C5-E6A7-476C-8D5E-9C12EC1178C6}">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8B4E81EC-52B1-4E5D-952F-0693B435E63B}">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A439015-E4DF-428D-81BF-7732B234C873}">
          <x14:formula1>
            <xm:f>'Drop-down Liste'!$B$2:$B$3</xm:f>
          </x14:formula1>
          <xm:sqref>D11:D12</xm:sqref>
        </x14:dataValidation>
        <x14:dataValidation type="list" allowBlank="1" showInputMessage="1" showErrorMessage="1" xr:uid="{6A8B3739-9F88-4B16-BB19-6C399B3BC492}">
          <x14:formula1>
            <xm:f>'Overview reports'!$A$6:$A$10</xm:f>
          </x14:formula1>
          <xm:sqref>H1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5B8E-67BE-450C-A186-B63F2263AA22}">
  <dimension ref="A1:AN179"/>
  <sheetViews>
    <sheetView showGridLines="0" topLeftCell="C1" zoomScale="55" zoomScaleNormal="55" workbookViewId="0">
      <selection activeCell="G14" sqref="G14"/>
    </sheetView>
  </sheetViews>
  <sheetFormatPr baseColWidth="10" defaultColWidth="11.5546875" defaultRowHeight="15" customHeight="1" outlineLevelRow="1" outlineLevelCol="1" x14ac:dyDescent="0.25"/>
  <cols>
    <col min="1" max="2" width="11.109375" style="139" customWidth="1"/>
    <col min="3" max="3" width="12.77734375" style="139" customWidth="1"/>
    <col min="4" max="4" width="14.77734375" style="139" customWidth="1"/>
    <col min="5" max="5" width="20.77734375" style="139" customWidth="1"/>
    <col min="6" max="6" width="12.77734375" style="139" customWidth="1"/>
    <col min="7" max="7" width="15.5546875" style="139" customWidth="1"/>
    <col min="8" max="8" width="19.77734375" style="139" customWidth="1"/>
    <col min="9" max="9" width="16.44140625" style="139" customWidth="1"/>
    <col min="10" max="10" width="20.109375" style="139" customWidth="1"/>
    <col min="11" max="11" width="17" style="139" customWidth="1"/>
    <col min="12" max="12" width="18.21875" style="139" customWidth="1"/>
    <col min="13" max="13" width="20" style="139" customWidth="1"/>
    <col min="14" max="14" width="4.77734375" style="139" customWidth="1"/>
    <col min="15" max="15" width="9.5546875" style="139" customWidth="1"/>
    <col min="16" max="16" width="10" style="139" customWidth="1"/>
    <col min="17" max="17" width="10.5546875" style="139" customWidth="1"/>
    <col min="18" max="20" width="10.21875" style="139" customWidth="1"/>
    <col min="21" max="30" width="10.21875" style="139" hidden="1" customWidth="1" outlineLevel="1"/>
    <col min="31" max="31" width="10.21875" style="139" customWidth="1" collapsed="1"/>
    <col min="32" max="32" width="19.5546875" style="139" customWidth="1"/>
    <col min="33" max="33" width="17" style="139" customWidth="1"/>
    <col min="34" max="36" width="11.5546875" style="139"/>
    <col min="37" max="37" width="14.44140625" style="139" customWidth="1"/>
    <col min="38" max="38" width="11.5546875" style="139"/>
    <col min="39" max="39" width="9.77734375" style="139" hidden="1" customWidth="1"/>
    <col min="40" max="16384" width="11.5546875" style="139"/>
  </cols>
  <sheetData>
    <row r="1" spans="2:40" ht="29.25" customHeight="1" x14ac:dyDescent="0.25">
      <c r="C1" s="140" t="s">
        <v>259</v>
      </c>
      <c r="D1" s="141"/>
      <c r="E1" s="142"/>
      <c r="F1" s="143"/>
      <c r="G1" s="144" t="s">
        <v>260</v>
      </c>
      <c r="H1" s="145"/>
    </row>
    <row r="2" spans="2:40" ht="29.25" customHeight="1" x14ac:dyDescent="0.25">
      <c r="C2" s="146" t="s">
        <v>261</v>
      </c>
      <c r="D2" s="329"/>
      <c r="E2" s="329"/>
      <c r="G2" s="144" t="s">
        <v>262</v>
      </c>
      <c r="H2" s="109"/>
    </row>
    <row r="3" spans="2:40" ht="60.75" customHeight="1" thickBot="1" x14ac:dyDescent="0.55000000000000004">
      <c r="B3" s="147" t="str">
        <f>INDEX(languages!B7:C7,1,MATCH('Liesmich Readme'!$A$5,languages!$B$2:$C$2,0))</f>
        <v>1. Basic data</v>
      </c>
      <c r="D3" s="148"/>
      <c r="E3" s="148"/>
      <c r="F3" s="148"/>
      <c r="G3" s="148"/>
      <c r="H3" s="148"/>
      <c r="J3" s="147" t="s">
        <v>263</v>
      </c>
      <c r="O3" s="147" t="str">
        <f>INDEX(languages!B13:C13,1,MATCH('Liesmich Readme'!$A$5,languages!$B$2:$C$2,0))</f>
        <v>6. Reported data</v>
      </c>
      <c r="P3" s="147"/>
      <c r="Q3" s="147"/>
      <c r="R3" s="147"/>
      <c r="S3" s="147"/>
      <c r="T3" s="147"/>
      <c r="U3" s="147"/>
      <c r="V3" s="147"/>
      <c r="W3" s="147"/>
      <c r="X3" s="147"/>
      <c r="Y3" s="147"/>
      <c r="Z3" s="147"/>
      <c r="AA3" s="147"/>
      <c r="AB3" s="147"/>
      <c r="AC3" s="147"/>
      <c r="AD3" s="147"/>
      <c r="AE3" s="147"/>
      <c r="AF3" s="149"/>
      <c r="AG3" s="147"/>
      <c r="AH3" s="110"/>
      <c r="AI3" s="110"/>
      <c r="AJ3" s="110"/>
      <c r="AK3" s="110"/>
      <c r="AL3" s="110"/>
      <c r="AM3" s="110"/>
      <c r="AN3" s="110"/>
    </row>
    <row r="4" spans="2:40" ht="44.25" customHeight="1" x14ac:dyDescent="0.25">
      <c r="C4" s="330" t="s">
        <v>264</v>
      </c>
      <c r="D4" s="151" t="s">
        <v>36</v>
      </c>
      <c r="E4" s="151" t="s">
        <v>37</v>
      </c>
      <c r="F4" s="151" t="s">
        <v>265</v>
      </c>
      <c r="G4" s="151" t="s">
        <v>266</v>
      </c>
      <c r="H4" s="151" t="s">
        <v>267</v>
      </c>
      <c r="J4" s="152" t="s">
        <v>268</v>
      </c>
      <c r="K4" s="153">
        <f>C20+C22+C24+C26+C28</f>
        <v>0</v>
      </c>
      <c r="P4" s="150" t="s">
        <v>464</v>
      </c>
      <c r="Q4" s="150" t="s">
        <v>465</v>
      </c>
      <c r="R4" s="150" t="s">
        <v>466</v>
      </c>
      <c r="S4" s="150" t="s">
        <v>467</v>
      </c>
      <c r="T4" s="150" t="s">
        <v>468</v>
      </c>
      <c r="U4" s="150" t="s">
        <v>469</v>
      </c>
      <c r="V4" s="150" t="s">
        <v>470</v>
      </c>
      <c r="W4" s="150" t="s">
        <v>471</v>
      </c>
      <c r="X4" s="150" t="s">
        <v>472</v>
      </c>
      <c r="Y4" s="150" t="s">
        <v>473</v>
      </c>
      <c r="Z4" s="150" t="s">
        <v>474</v>
      </c>
      <c r="AA4" s="150" t="s">
        <v>475</v>
      </c>
      <c r="AB4" s="150" t="s">
        <v>476</v>
      </c>
      <c r="AC4" s="150" t="s">
        <v>477</v>
      </c>
      <c r="AD4" s="150" t="s">
        <v>478</v>
      </c>
      <c r="AE4" s="154" t="s">
        <v>479</v>
      </c>
      <c r="AF4" s="155" t="s">
        <v>480</v>
      </c>
      <c r="AG4" s="156" t="s">
        <v>269</v>
      </c>
    </row>
    <row r="5" spans="2:40" ht="17.25" customHeight="1" outlineLevel="1" x14ac:dyDescent="0.25">
      <c r="C5" s="330"/>
      <c r="D5" s="157"/>
      <c r="E5" s="157"/>
      <c r="F5" s="164"/>
      <c r="G5" s="158"/>
      <c r="H5" s="158"/>
      <c r="J5" s="331" t="s">
        <v>270</v>
      </c>
      <c r="K5" s="332">
        <f>F20+F22+F24+F26+F28</f>
        <v>0</v>
      </c>
      <c r="O5" s="159" t="s">
        <v>28</v>
      </c>
      <c r="P5" s="160"/>
      <c r="Q5" s="160"/>
      <c r="R5" s="160"/>
      <c r="S5" s="160"/>
      <c r="T5" s="160"/>
      <c r="U5" s="160"/>
      <c r="V5" s="160"/>
      <c r="W5" s="160"/>
      <c r="X5" s="160"/>
      <c r="Y5" s="160"/>
      <c r="Z5" s="160"/>
      <c r="AA5" s="160"/>
      <c r="AB5" s="160"/>
      <c r="AC5" s="160"/>
      <c r="AD5" s="160"/>
      <c r="AE5" s="161">
        <f t="shared" ref="AE5:AE13" si="0">SUM(P5:AD5)</f>
        <v>0</v>
      </c>
      <c r="AF5" s="162"/>
      <c r="AG5" s="163"/>
      <c r="AM5" s="139" t="s">
        <v>271</v>
      </c>
    </row>
    <row r="6" spans="2:40" ht="18.75" outlineLevel="1" x14ac:dyDescent="0.25">
      <c r="C6" s="330"/>
      <c r="D6" s="157"/>
      <c r="E6" s="157"/>
      <c r="F6" s="164"/>
      <c r="G6" s="158"/>
      <c r="H6" s="158"/>
      <c r="J6" s="331"/>
      <c r="K6" s="332"/>
      <c r="O6" s="165" t="s">
        <v>96</v>
      </c>
      <c r="P6" s="160"/>
      <c r="Q6" s="160"/>
      <c r="R6" s="160"/>
      <c r="S6" s="160"/>
      <c r="T6" s="160"/>
      <c r="U6" s="160"/>
      <c r="V6" s="160"/>
      <c r="W6" s="160"/>
      <c r="X6" s="160"/>
      <c r="Y6" s="160"/>
      <c r="Z6" s="160"/>
      <c r="AA6" s="160"/>
      <c r="AB6" s="160"/>
      <c r="AC6" s="160"/>
      <c r="AD6" s="160"/>
      <c r="AE6" s="161">
        <f t="shared" si="0"/>
        <v>0</v>
      </c>
      <c r="AF6" s="162"/>
      <c r="AG6" s="163"/>
      <c r="AM6" s="139" t="s">
        <v>272</v>
      </c>
    </row>
    <row r="7" spans="2:40" ht="17.25" customHeight="1" outlineLevel="1" x14ac:dyDescent="0.25">
      <c r="C7" s="330"/>
      <c r="D7" s="157"/>
      <c r="E7" s="157"/>
      <c r="F7" s="164"/>
      <c r="G7" s="158"/>
      <c r="H7" s="158"/>
      <c r="J7" s="331" t="s">
        <v>273</v>
      </c>
      <c r="K7" s="333">
        <f>L20+L22+L24+L26+L28</f>
        <v>0</v>
      </c>
      <c r="O7" s="166" t="s">
        <v>29</v>
      </c>
      <c r="P7" s="160"/>
      <c r="Q7" s="160"/>
      <c r="R7" s="160"/>
      <c r="S7" s="160"/>
      <c r="T7" s="160"/>
      <c r="U7" s="160"/>
      <c r="V7" s="160"/>
      <c r="W7" s="160"/>
      <c r="X7" s="160"/>
      <c r="Y7" s="160"/>
      <c r="Z7" s="160"/>
      <c r="AA7" s="160"/>
      <c r="AB7" s="160"/>
      <c r="AC7" s="160"/>
      <c r="AD7" s="160"/>
      <c r="AE7" s="161">
        <f t="shared" si="0"/>
        <v>0</v>
      </c>
      <c r="AF7" s="162"/>
      <c r="AG7" s="163"/>
    </row>
    <row r="8" spans="2:40" ht="18.75" outlineLevel="1" x14ac:dyDescent="0.25">
      <c r="C8" s="330"/>
      <c r="D8" s="158"/>
      <c r="E8" s="158"/>
      <c r="F8" s="164"/>
      <c r="G8" s="158"/>
      <c r="H8" s="158"/>
      <c r="J8" s="331"/>
      <c r="K8" s="333"/>
      <c r="O8" s="167" t="s">
        <v>132</v>
      </c>
      <c r="P8" s="160"/>
      <c r="Q8" s="160"/>
      <c r="R8" s="160"/>
      <c r="S8" s="160"/>
      <c r="T8" s="160"/>
      <c r="U8" s="160"/>
      <c r="V8" s="160"/>
      <c r="W8" s="160"/>
      <c r="X8" s="160"/>
      <c r="Y8" s="160"/>
      <c r="Z8" s="160"/>
      <c r="AA8" s="160"/>
      <c r="AB8" s="160"/>
      <c r="AC8" s="160"/>
      <c r="AD8" s="160"/>
      <c r="AE8" s="161">
        <f t="shared" si="0"/>
        <v>0</v>
      </c>
      <c r="AF8" s="162"/>
      <c r="AG8" s="163"/>
    </row>
    <row r="9" spans="2:40" ht="18.75" outlineLevel="1" x14ac:dyDescent="0.25">
      <c r="C9" s="330"/>
      <c r="D9" s="158"/>
      <c r="E9" s="158"/>
      <c r="F9" s="164"/>
      <c r="G9" s="158"/>
      <c r="H9" s="158"/>
      <c r="J9" s="331" t="str">
        <f>IF($D$11="no","Difference total contract vs. Calculated costs","Difference EU project vs. Calculated costs")</f>
        <v>Difference EU project vs. Calculated costs</v>
      </c>
      <c r="K9" s="332">
        <f>IF($D$11="no", K4-K7,K5-K7)</f>
        <v>0</v>
      </c>
      <c r="O9" s="168" t="s">
        <v>30</v>
      </c>
      <c r="P9" s="160"/>
      <c r="Q9" s="160"/>
      <c r="R9" s="160"/>
      <c r="S9" s="160"/>
      <c r="T9" s="160"/>
      <c r="U9" s="160"/>
      <c r="V9" s="160"/>
      <c r="W9" s="160"/>
      <c r="X9" s="160"/>
      <c r="Y9" s="160"/>
      <c r="Z9" s="160"/>
      <c r="AA9" s="160"/>
      <c r="AB9" s="160"/>
      <c r="AC9" s="160"/>
      <c r="AD9" s="160"/>
      <c r="AE9" s="161">
        <f t="shared" si="0"/>
        <v>0</v>
      </c>
      <c r="AF9" s="162"/>
      <c r="AG9" s="163"/>
    </row>
    <row r="10" spans="2:40" ht="18.75" outlineLevel="1" x14ac:dyDescent="0.25">
      <c r="C10" s="330"/>
      <c r="D10" s="158"/>
      <c r="E10" s="158"/>
      <c r="F10" s="164"/>
      <c r="G10" s="158"/>
      <c r="H10" s="158"/>
      <c r="J10" s="331"/>
      <c r="K10" s="332"/>
      <c r="O10" s="169" t="s">
        <v>168</v>
      </c>
      <c r="P10" s="160"/>
      <c r="Q10" s="160"/>
      <c r="R10" s="160"/>
      <c r="S10" s="160"/>
      <c r="T10" s="160"/>
      <c r="U10" s="160"/>
      <c r="V10" s="160"/>
      <c r="W10" s="160"/>
      <c r="X10" s="160"/>
      <c r="Y10" s="160"/>
      <c r="Z10" s="160"/>
      <c r="AA10" s="160"/>
      <c r="AB10" s="160"/>
      <c r="AC10" s="160"/>
      <c r="AD10" s="160"/>
      <c r="AE10" s="161">
        <f t="shared" si="0"/>
        <v>0</v>
      </c>
      <c r="AF10" s="162"/>
      <c r="AG10" s="163"/>
    </row>
    <row r="11" spans="2:40" ht="17.25" customHeight="1" outlineLevel="1" x14ac:dyDescent="0.25">
      <c r="C11" s="334" t="s">
        <v>274</v>
      </c>
      <c r="D11" s="335"/>
      <c r="E11" s="170"/>
      <c r="F11" s="170"/>
      <c r="G11" s="170"/>
      <c r="H11" s="170"/>
      <c r="O11" s="171" t="s">
        <v>31</v>
      </c>
      <c r="P11" s="160"/>
      <c r="Q11" s="160"/>
      <c r="R11" s="160"/>
      <c r="S11" s="160"/>
      <c r="T11" s="160"/>
      <c r="U11" s="160"/>
      <c r="V11" s="160"/>
      <c r="W11" s="160"/>
      <c r="X11" s="160"/>
      <c r="Y11" s="160"/>
      <c r="Z11" s="160"/>
      <c r="AA11" s="160"/>
      <c r="AB11" s="160"/>
      <c r="AC11" s="160"/>
      <c r="AD11" s="160"/>
      <c r="AE11" s="161">
        <f t="shared" si="0"/>
        <v>0</v>
      </c>
      <c r="AF11" s="162"/>
      <c r="AG11" s="163"/>
    </row>
    <row r="12" spans="2:40" ht="18.75" outlineLevel="1" x14ac:dyDescent="0.25">
      <c r="C12" s="334"/>
      <c r="D12" s="335"/>
      <c r="E12" s="172"/>
      <c r="F12" s="149"/>
      <c r="G12" s="149"/>
      <c r="H12" s="149"/>
      <c r="I12" s="149"/>
      <c r="J12" s="173"/>
      <c r="K12" s="149"/>
      <c r="L12" s="149"/>
      <c r="O12" s="171" t="s">
        <v>204</v>
      </c>
      <c r="P12" s="160"/>
      <c r="Q12" s="160"/>
      <c r="R12" s="160"/>
      <c r="S12" s="160"/>
      <c r="T12" s="160"/>
      <c r="U12" s="160"/>
      <c r="V12" s="160"/>
      <c r="W12" s="160"/>
      <c r="X12" s="160"/>
      <c r="Y12" s="160"/>
      <c r="Z12" s="160"/>
      <c r="AA12" s="160"/>
      <c r="AB12" s="160"/>
      <c r="AC12" s="160"/>
      <c r="AD12" s="160"/>
      <c r="AE12" s="161">
        <f t="shared" si="0"/>
        <v>0</v>
      </c>
      <c r="AF12" s="162"/>
      <c r="AG12" s="163"/>
    </row>
    <row r="13" spans="2:40" ht="18.75" customHeight="1" outlineLevel="1" x14ac:dyDescent="0.25">
      <c r="C13" s="336"/>
      <c r="D13" s="337"/>
      <c r="E13" s="338"/>
      <c r="G13" s="149"/>
      <c r="H13" s="149"/>
      <c r="I13" s="149"/>
      <c r="J13" s="149"/>
      <c r="K13" s="149"/>
      <c r="L13" s="149"/>
      <c r="M13" s="174"/>
      <c r="O13" s="175" t="s">
        <v>32</v>
      </c>
      <c r="P13" s="160"/>
      <c r="Q13" s="160"/>
      <c r="R13" s="160"/>
      <c r="S13" s="160"/>
      <c r="T13" s="160"/>
      <c r="U13" s="160"/>
      <c r="V13" s="160"/>
      <c r="W13" s="160"/>
      <c r="X13" s="160"/>
      <c r="Y13" s="160"/>
      <c r="Z13" s="160"/>
      <c r="AA13" s="160"/>
      <c r="AB13" s="160"/>
      <c r="AC13" s="160"/>
      <c r="AD13" s="160"/>
      <c r="AE13" s="161">
        <f t="shared" si="0"/>
        <v>0</v>
      </c>
      <c r="AF13" s="162"/>
      <c r="AG13" s="163"/>
    </row>
    <row r="14" spans="2:40" ht="22.5" customHeight="1" outlineLevel="1" x14ac:dyDescent="0.25">
      <c r="C14" s="336"/>
      <c r="D14" s="337"/>
      <c r="E14" s="338"/>
      <c r="F14" s="149"/>
      <c r="G14" s="149"/>
      <c r="H14" s="149"/>
      <c r="I14" s="149"/>
      <c r="J14" s="149"/>
      <c r="K14" s="149"/>
      <c r="L14" s="149"/>
      <c r="M14" s="174"/>
    </row>
    <row r="15" spans="2:40" x14ac:dyDescent="0.25">
      <c r="E15" s="176"/>
      <c r="F15" s="149"/>
      <c r="G15" s="149"/>
      <c r="H15" s="149"/>
      <c r="I15" s="149"/>
      <c r="J15" s="149"/>
      <c r="K15" s="149"/>
      <c r="L15" s="149"/>
      <c r="M15" s="174"/>
      <c r="O15" s="177"/>
      <c r="P15" s="178"/>
      <c r="Q15" s="178"/>
      <c r="R15" s="178"/>
      <c r="S15" s="178"/>
      <c r="T15" s="178"/>
      <c r="U15" s="179"/>
      <c r="V15" s="179"/>
      <c r="W15" s="179"/>
      <c r="X15" s="179"/>
      <c r="Y15" s="179"/>
      <c r="Z15" s="179"/>
      <c r="AA15" s="179"/>
      <c r="AB15" s="179"/>
      <c r="AC15" s="179"/>
      <c r="AD15" s="179"/>
      <c r="AE15" s="180"/>
      <c r="AF15" s="181"/>
      <c r="AG15" s="182"/>
    </row>
    <row r="16" spans="2:40" ht="30" customHeight="1" x14ac:dyDescent="0.5">
      <c r="B16" s="183" t="str">
        <f>INDEX(languages!B11:C11,1,MATCH('Liesmich Readme'!$A$5,languages!$B$2:$C$2,0))</f>
        <v>4. Eligible personnel costs per reporting period</v>
      </c>
      <c r="C16" s="184"/>
      <c r="E16" s="183"/>
      <c r="F16" s="183"/>
      <c r="G16" s="183"/>
      <c r="H16" s="185"/>
      <c r="I16" s="183"/>
      <c r="J16" s="183"/>
      <c r="K16" s="183"/>
      <c r="O16" s="339" t="str">
        <f>INDEX(languages!B12:C12,1,MATCH('Liesmich Readme'!$A$5,languages!$B$2:$C$2,0))</f>
        <v>5. Day-equivalents per work package &amp; eligible personnel costs</v>
      </c>
      <c r="P16" s="339"/>
      <c r="Q16" s="339"/>
      <c r="R16" s="339"/>
      <c r="S16" s="339"/>
      <c r="T16" s="339"/>
      <c r="U16" s="339"/>
      <c r="V16" s="339"/>
      <c r="W16" s="339"/>
      <c r="X16" s="339"/>
      <c r="Y16" s="339"/>
      <c r="Z16" s="339"/>
      <c r="AA16" s="339"/>
      <c r="AB16" s="339"/>
      <c r="AC16" s="339"/>
      <c r="AD16" s="339"/>
      <c r="AE16" s="339"/>
      <c r="AF16" s="339"/>
      <c r="AG16" s="339"/>
    </row>
    <row r="17" spans="1:33" ht="11.25" customHeight="1" thickBot="1" x14ac:dyDescent="0.55000000000000004">
      <c r="B17" s="184"/>
      <c r="C17" s="183"/>
      <c r="D17" s="183"/>
      <c r="E17" s="183"/>
      <c r="F17" s="183"/>
      <c r="G17" s="183"/>
      <c r="H17" s="183"/>
      <c r="I17" s="183"/>
      <c r="J17" s="183"/>
      <c r="K17" s="183"/>
      <c r="O17" s="186"/>
      <c r="P17" s="186"/>
      <c r="Q17" s="186"/>
      <c r="R17" s="186"/>
      <c r="S17" s="186"/>
      <c r="T17" s="186"/>
      <c r="U17" s="186"/>
      <c r="V17" s="186"/>
      <c r="W17" s="186"/>
      <c r="X17" s="186"/>
      <c r="Y17" s="186"/>
      <c r="Z17" s="186"/>
      <c r="AA17" s="186"/>
      <c r="AB17" s="186"/>
      <c r="AC17" s="186"/>
      <c r="AD17" s="186"/>
      <c r="AE17" s="186"/>
      <c r="AF17" s="186"/>
      <c r="AG17" s="186"/>
    </row>
    <row r="18" spans="1:33" ht="15.75" customHeight="1" x14ac:dyDescent="0.25">
      <c r="C18" s="340" t="s">
        <v>275</v>
      </c>
      <c r="D18" s="340"/>
      <c r="E18" s="340"/>
      <c r="F18" s="340" t="s">
        <v>276</v>
      </c>
      <c r="G18" s="340"/>
      <c r="H18" s="340" t="s">
        <v>277</v>
      </c>
      <c r="I18" s="340"/>
      <c r="J18" s="340"/>
      <c r="K18" s="340"/>
      <c r="L18" s="341" t="s">
        <v>278</v>
      </c>
      <c r="M18" s="341"/>
      <c r="P18" s="187"/>
      <c r="U18" s="188"/>
    </row>
    <row r="19" spans="1:33" ht="45.75" customHeight="1" x14ac:dyDescent="0.25">
      <c r="A19" s="342" t="s">
        <v>481</v>
      </c>
      <c r="B19" s="342"/>
      <c r="C19" s="190" t="s">
        <v>279</v>
      </c>
      <c r="D19" s="150" t="s">
        <v>280</v>
      </c>
      <c r="E19" s="189" t="s">
        <v>281</v>
      </c>
      <c r="F19" s="190" t="s">
        <v>282</v>
      </c>
      <c r="G19" s="189" t="s">
        <v>280</v>
      </c>
      <c r="H19" s="191" t="s">
        <v>283</v>
      </c>
      <c r="I19" s="192" t="s">
        <v>284</v>
      </c>
      <c r="J19" s="193" t="s">
        <v>285</v>
      </c>
      <c r="K19" s="194" t="s">
        <v>286</v>
      </c>
      <c r="L19" s="195" t="s">
        <v>287</v>
      </c>
      <c r="M19" s="189" t="str">
        <f>IF($D$11="no","Check (costs total contract vs. calculated cost)","Check (costs EU project vs. calculated costs)")</f>
        <v>Check (costs EU project vs. calculated costs)</v>
      </c>
      <c r="P19" s="150" t="s">
        <v>464</v>
      </c>
      <c r="Q19" s="150" t="s">
        <v>465</v>
      </c>
      <c r="R19" s="150" t="s">
        <v>466</v>
      </c>
      <c r="S19" s="150" t="s">
        <v>467</v>
      </c>
      <c r="T19" s="150" t="s">
        <v>468</v>
      </c>
      <c r="U19" s="150" t="s">
        <v>469</v>
      </c>
      <c r="V19" s="150" t="s">
        <v>470</v>
      </c>
      <c r="W19" s="150" t="s">
        <v>471</v>
      </c>
      <c r="X19" s="150" t="s">
        <v>472</v>
      </c>
      <c r="Y19" s="150" t="s">
        <v>473</v>
      </c>
      <c r="Z19" s="150" t="s">
        <v>474</v>
      </c>
      <c r="AA19" s="150" t="s">
        <v>475</v>
      </c>
      <c r="AB19" s="150" t="s">
        <v>476</v>
      </c>
      <c r="AC19" s="150" t="s">
        <v>477</v>
      </c>
      <c r="AD19" s="150" t="s">
        <v>478</v>
      </c>
      <c r="AE19" s="154" t="s">
        <v>479</v>
      </c>
      <c r="AF19" s="150" t="s">
        <v>482</v>
      </c>
    </row>
    <row r="20" spans="1:33" ht="19.5" customHeight="1" outlineLevel="1" x14ac:dyDescent="0.3">
      <c r="A20" s="343" t="str">
        <f>'Basic project data'!D12</f>
        <v/>
      </c>
      <c r="B20" s="344" t="str">
        <f>'Basic project data'!E12</f>
        <v/>
      </c>
      <c r="C20" s="345">
        <f>IFERROR(SUMIF(B:B,O20,G:G),0)</f>
        <v>0</v>
      </c>
      <c r="D20" s="346">
        <f>MROUND(SUMIF(B:B,O20,F:F),0.5)</f>
        <v>0</v>
      </c>
      <c r="E20" s="347">
        <f>IFERROR(C20/D20,0)</f>
        <v>0</v>
      </c>
      <c r="F20" s="345">
        <f>SUMIF(B:B,O20,J:J)</f>
        <v>0</v>
      </c>
      <c r="G20" s="348">
        <f>MROUND(SUMIF(B:B,O20,I:I),0.5)</f>
        <v>0</v>
      </c>
      <c r="H20" s="349">
        <f>IFERROR(((SUMIF(B:B,O20,AE:AE))/$H$2),0)</f>
        <v>0</v>
      </c>
      <c r="I20" s="350">
        <f>IF($D$11="no",IF((SUMIF($D$35:$D$41,O20,$G$35:$G$41)+SUMIF($I$35:$I$41,O20,$L$35:$L$41))&gt;D20,D20,(SUMIF($D$35:$D$41,O20,$G$35:$G$41)+SUMIF($I$35:$I$41,O20,$L$35:$L$41))),IF((SUMIF($D$35:$D$41,O20,$G$35:$G$41)+SUMIF($I$35:$I$41,O20,$L$35:$L$41))&gt;G20,G20,(SUMIF($D$35:$D$41,O20,$G$35:$G$41)+SUMIF($I$35:$I$41,O20,$L$35:$L$41))))</f>
        <v>0</v>
      </c>
      <c r="J20" s="351">
        <f>IFERROR(MROUND(IF(H20&gt;I20,I20,H20),0.5),"")</f>
        <v>0</v>
      </c>
      <c r="K20" s="352">
        <f>IF($D$11="no",(IF(M20&gt;=0,0,IFERROR(J20-D20,0))),IF(J20&gt;=G20,0,IFERROR(J20-G20,0)))</f>
        <v>0</v>
      </c>
      <c r="L20" s="353">
        <f>ROUND(IF($D$11="no",IF(E20*J20&gt;C20,C20,E20*J20),IF(E20*J20&gt;F20,F20,E20*J20)),2)</f>
        <v>0</v>
      </c>
      <c r="M20" s="354">
        <f>ROUND(IF($D$11="no",IFERROR(-(C20-L20),0),IFERROR(-(F20-L20),0)),2)</f>
        <v>0</v>
      </c>
      <c r="O20" s="159" t="s">
        <v>28</v>
      </c>
      <c r="P20" s="197">
        <f t="shared" ref="P20:AD20" si="1">IFERROR($J20*(SUMIF($B:$B,$O20,P:P)/$H$2)/$H20,0)</f>
        <v>0</v>
      </c>
      <c r="Q20" s="197">
        <f t="shared" si="1"/>
        <v>0</v>
      </c>
      <c r="R20" s="197">
        <f t="shared" si="1"/>
        <v>0</v>
      </c>
      <c r="S20" s="197">
        <f t="shared" si="1"/>
        <v>0</v>
      </c>
      <c r="T20" s="197">
        <f t="shared" si="1"/>
        <v>0</v>
      </c>
      <c r="U20" s="197">
        <f t="shared" si="1"/>
        <v>0</v>
      </c>
      <c r="V20" s="197">
        <f t="shared" si="1"/>
        <v>0</v>
      </c>
      <c r="W20" s="197">
        <f t="shared" si="1"/>
        <v>0</v>
      </c>
      <c r="X20" s="197">
        <f t="shared" si="1"/>
        <v>0</v>
      </c>
      <c r="Y20" s="197">
        <f t="shared" si="1"/>
        <v>0</v>
      </c>
      <c r="Z20" s="197">
        <f t="shared" si="1"/>
        <v>0</v>
      </c>
      <c r="AA20" s="197">
        <f t="shared" si="1"/>
        <v>0</v>
      </c>
      <c r="AB20" s="197">
        <f t="shared" si="1"/>
        <v>0</v>
      </c>
      <c r="AC20" s="197">
        <f t="shared" si="1"/>
        <v>0</v>
      </c>
      <c r="AD20" s="197">
        <f t="shared" si="1"/>
        <v>0</v>
      </c>
      <c r="AE20" s="198">
        <f>SUM(P20:AD20)</f>
        <v>0</v>
      </c>
      <c r="AF20" s="310">
        <f>ROUND(L20,2)</f>
        <v>0</v>
      </c>
      <c r="AG20" s="311" t="str">
        <f>IF((AF20)=AF5+AF6,"no adjustment needed",IF(ISBLANK(AF5),"no adjustment needed","adjustment needed"))</f>
        <v>no adjustment needed</v>
      </c>
    </row>
    <row r="21" spans="1:33" ht="19.5" customHeight="1" outlineLevel="1" x14ac:dyDescent="0.3">
      <c r="A21" s="343"/>
      <c r="B21" s="344"/>
      <c r="C21" s="345"/>
      <c r="D21" s="346"/>
      <c r="E21" s="347"/>
      <c r="F21" s="345"/>
      <c r="G21" s="348"/>
      <c r="H21" s="349"/>
      <c r="I21" s="350"/>
      <c r="J21" s="351"/>
      <c r="K21" s="352"/>
      <c r="L21" s="353"/>
      <c r="M21" s="354"/>
      <c r="O21" s="165" t="s">
        <v>96</v>
      </c>
      <c r="P21" s="199">
        <f t="shared" ref="P21:AE21" si="2">IFERROR(IF(OR((P5+P6)=P20,P5=0),0,P20-P5-P6),"")</f>
        <v>0</v>
      </c>
      <c r="Q21" s="199">
        <f t="shared" si="2"/>
        <v>0</v>
      </c>
      <c r="R21" s="199">
        <f t="shared" si="2"/>
        <v>0</v>
      </c>
      <c r="S21" s="199">
        <f t="shared" si="2"/>
        <v>0</v>
      </c>
      <c r="T21" s="199">
        <f t="shared" si="2"/>
        <v>0</v>
      </c>
      <c r="U21" s="199">
        <f t="shared" si="2"/>
        <v>0</v>
      </c>
      <c r="V21" s="199">
        <f t="shared" si="2"/>
        <v>0</v>
      </c>
      <c r="W21" s="199">
        <f t="shared" si="2"/>
        <v>0</v>
      </c>
      <c r="X21" s="199">
        <f t="shared" si="2"/>
        <v>0</v>
      </c>
      <c r="Y21" s="199">
        <f t="shared" si="2"/>
        <v>0</v>
      </c>
      <c r="Z21" s="199">
        <f t="shared" si="2"/>
        <v>0</v>
      </c>
      <c r="AA21" s="199">
        <f t="shared" si="2"/>
        <v>0</v>
      </c>
      <c r="AB21" s="199">
        <f t="shared" si="2"/>
        <v>0</v>
      </c>
      <c r="AC21" s="199">
        <f t="shared" si="2"/>
        <v>0</v>
      </c>
      <c r="AD21" s="199">
        <f t="shared" si="2"/>
        <v>0</v>
      </c>
      <c r="AE21" s="198">
        <f t="shared" si="2"/>
        <v>0</v>
      </c>
      <c r="AF21" s="312">
        <f>IFERROR(IF(OR(ISBLANK(AF5),AF6&lt;&gt;""),0,IF(OR((AF5+AF6)=AF20,ISBLANK(AF5)),0,AF20-AF5-AF6)),"")</f>
        <v>0</v>
      </c>
      <c r="AG21" s="313" t="str">
        <f>IF(AND($AG$20="adjustment needed",AF21&lt;&gt;0),"Only copy this row in table above!","")</f>
        <v/>
      </c>
    </row>
    <row r="22" spans="1:33" ht="19.5" customHeight="1" outlineLevel="1" x14ac:dyDescent="0.3">
      <c r="A22" s="355" t="str">
        <f>'Basic project data'!D13</f>
        <v/>
      </c>
      <c r="B22" s="356" t="str">
        <f>'Basic project data'!E13</f>
        <v/>
      </c>
      <c r="C22" s="345">
        <f>IFERROR(SUMIF(B:B,O22,G:G),0)</f>
        <v>0</v>
      </c>
      <c r="D22" s="346">
        <f>MROUND(SUMIF(B:B,O22,F:F),0.5)</f>
        <v>0</v>
      </c>
      <c r="E22" s="347">
        <f>IFERROR(C22/D22,0)</f>
        <v>0</v>
      </c>
      <c r="F22" s="345">
        <f>SUMIF(B:B,O22,J:J)</f>
        <v>0</v>
      </c>
      <c r="G22" s="348">
        <f>MROUND(SUMIF(B:B,O22,I:I),0.5)</f>
        <v>0</v>
      </c>
      <c r="H22" s="349">
        <f>IFERROR(((SUMIF(B:B,O22,AE:AE))/$H$2),0)</f>
        <v>0</v>
      </c>
      <c r="I22" s="350">
        <f>IF($D$11="no",IF((SUMIF($D$35:$D$41,O22,$G$35:$G$41)+SUMIF($I$35:$I$41,O22,$L$35:$L$41))&gt;D22,D22,(SUMIF($D$35:$D$41,O22,$G$35:$G$41)+SUMIF($I$35:$I$41,O22,$L$35:$L$41))),IF((SUMIF($D$35:$D$41,O22,$G$35:$G$41)+SUMIF($I$35:$I$41,O22,$L$35:$L$41))&gt;G22,G22,(SUMIF($D$35:$D$41,O22,$G$35:$G$41)+SUMIF($I$35:$I$41,O22,$L$35:$L$41))))</f>
        <v>0</v>
      </c>
      <c r="J22" s="351">
        <f>IFERROR(MROUND(IF(H22&gt;I22,I22,H22),0.5),"")</f>
        <v>0</v>
      </c>
      <c r="K22" s="352">
        <f>IF($D$11="no",(IF(M22&gt;=0,0,IFERROR(J22-D22,0))),IF(J22&gt;=G22,0,IFERROR(J22-G22,0)))</f>
        <v>0</v>
      </c>
      <c r="L22" s="353">
        <f>ROUND(IF($D$11="no",IF(E22*J22&gt;C22,C22,E22*J22),IF(E22*J22&gt;F22,F22,E22*J22)),2)</f>
        <v>0</v>
      </c>
      <c r="M22" s="354">
        <f>ROUND(IF($D$11="no",IFERROR(-(C22-L22),0),IFERROR(-(F22-L22),0)),2)</f>
        <v>0</v>
      </c>
      <c r="O22" s="166" t="s">
        <v>29</v>
      </c>
      <c r="P22" s="197">
        <f t="shared" ref="P22:AD22" si="3">IFERROR($J22*(SUMIF($B:$B,$O22,P:P)/$H$2)/$H22,0)</f>
        <v>0</v>
      </c>
      <c r="Q22" s="197">
        <f t="shared" si="3"/>
        <v>0</v>
      </c>
      <c r="R22" s="197">
        <f t="shared" si="3"/>
        <v>0</v>
      </c>
      <c r="S22" s="197">
        <f t="shared" si="3"/>
        <v>0</v>
      </c>
      <c r="T22" s="197">
        <f t="shared" si="3"/>
        <v>0</v>
      </c>
      <c r="U22" s="197">
        <f t="shared" si="3"/>
        <v>0</v>
      </c>
      <c r="V22" s="197">
        <f t="shared" si="3"/>
        <v>0</v>
      </c>
      <c r="W22" s="197">
        <f t="shared" si="3"/>
        <v>0</v>
      </c>
      <c r="X22" s="197">
        <f t="shared" si="3"/>
        <v>0</v>
      </c>
      <c r="Y22" s="197">
        <f t="shared" si="3"/>
        <v>0</v>
      </c>
      <c r="Z22" s="197">
        <f t="shared" si="3"/>
        <v>0</v>
      </c>
      <c r="AA22" s="197">
        <f t="shared" si="3"/>
        <v>0</v>
      </c>
      <c r="AB22" s="197">
        <f t="shared" si="3"/>
        <v>0</v>
      </c>
      <c r="AC22" s="197">
        <f t="shared" si="3"/>
        <v>0</v>
      </c>
      <c r="AD22" s="197">
        <f t="shared" si="3"/>
        <v>0</v>
      </c>
      <c r="AE22" s="198">
        <f>SUM(P22:AD22)</f>
        <v>0</v>
      </c>
      <c r="AF22" s="310">
        <f>ROUND(L22,2)</f>
        <v>0</v>
      </c>
      <c r="AG22" s="311" t="str">
        <f>IF((AF22)=AF7+AF8,"no adjustment needed",IF(ISBLANK(AF7),"no adjustment needed","adjustment needed"))</f>
        <v>no adjustment needed</v>
      </c>
    </row>
    <row r="23" spans="1:33" ht="19.5" customHeight="1" outlineLevel="1" x14ac:dyDescent="0.3">
      <c r="A23" s="355"/>
      <c r="B23" s="356"/>
      <c r="C23" s="345"/>
      <c r="D23" s="346"/>
      <c r="E23" s="347"/>
      <c r="F23" s="345"/>
      <c r="G23" s="348"/>
      <c r="H23" s="349"/>
      <c r="I23" s="350"/>
      <c r="J23" s="351"/>
      <c r="K23" s="352"/>
      <c r="L23" s="353"/>
      <c r="M23" s="354"/>
      <c r="O23" s="167" t="s">
        <v>132</v>
      </c>
      <c r="P23" s="199">
        <f t="shared" ref="P23:AF23" si="4">IFERROR(IF(OR((P7+P8)=P22,P7=0),0,P22-P7-P8),"")</f>
        <v>0</v>
      </c>
      <c r="Q23" s="199">
        <f t="shared" si="4"/>
        <v>0</v>
      </c>
      <c r="R23" s="199">
        <f t="shared" si="4"/>
        <v>0</v>
      </c>
      <c r="S23" s="199">
        <f t="shared" si="4"/>
        <v>0</v>
      </c>
      <c r="T23" s="199">
        <f t="shared" si="4"/>
        <v>0</v>
      </c>
      <c r="U23" s="199">
        <f t="shared" si="4"/>
        <v>0</v>
      </c>
      <c r="V23" s="199">
        <f t="shared" si="4"/>
        <v>0</v>
      </c>
      <c r="W23" s="199">
        <f t="shared" si="4"/>
        <v>0</v>
      </c>
      <c r="X23" s="199">
        <f t="shared" si="4"/>
        <v>0</v>
      </c>
      <c r="Y23" s="199">
        <f t="shared" si="4"/>
        <v>0</v>
      </c>
      <c r="Z23" s="199">
        <f t="shared" si="4"/>
        <v>0</v>
      </c>
      <c r="AA23" s="199">
        <f t="shared" si="4"/>
        <v>0</v>
      </c>
      <c r="AB23" s="199">
        <f t="shared" si="4"/>
        <v>0</v>
      </c>
      <c r="AC23" s="199">
        <f t="shared" si="4"/>
        <v>0</v>
      </c>
      <c r="AD23" s="199">
        <f t="shared" si="4"/>
        <v>0</v>
      </c>
      <c r="AE23" s="198">
        <f t="shared" si="4"/>
        <v>0</v>
      </c>
      <c r="AF23" s="312">
        <f t="shared" si="4"/>
        <v>0</v>
      </c>
      <c r="AG23" s="313" t="str">
        <f>IF(AND($AG$22="adjustment needed",AF23&lt;&gt;0),"Only copy this row in table above!","")</f>
        <v/>
      </c>
    </row>
    <row r="24" spans="1:33" ht="19.5" customHeight="1" outlineLevel="1" x14ac:dyDescent="0.3">
      <c r="A24" s="357" t="str">
        <f>'Basic project data'!D14</f>
        <v/>
      </c>
      <c r="B24" s="358" t="str">
        <f>'Basic project data'!E14</f>
        <v/>
      </c>
      <c r="C24" s="345">
        <f>IFERROR(SUMIF(B:B,O24,G:G),0)</f>
        <v>0</v>
      </c>
      <c r="D24" s="346">
        <f>MROUND(SUMIF(B:B,O24,F:F),0.5)</f>
        <v>0</v>
      </c>
      <c r="E24" s="347">
        <f>IFERROR(C24/D24,0)</f>
        <v>0</v>
      </c>
      <c r="F24" s="345">
        <f>SUMIF(B:B,O24,J:J)</f>
        <v>0</v>
      </c>
      <c r="G24" s="348">
        <f>MROUND(SUMIF(B:B,O24,I:I),0.5)</f>
        <v>0</v>
      </c>
      <c r="H24" s="349">
        <f>IFERROR(((SUMIF(B:B,O24,AE:AE))/$H$2),0)</f>
        <v>0</v>
      </c>
      <c r="I24" s="350">
        <f>IF($D$11="no",IF((SUMIF($D$35:$D$41,O24,$G$35:$G$41)+SUMIF($I$35:$I$41,O24,$L$35:$L$41))&gt;D24,D24,(SUMIF($D$35:$D$41,O24,$G$35:$G$41)+SUMIF($I$35:$I$41,O24,$L$35:$L$41))),IF((SUMIF($D$35:$D$41,O24,$G$35:$G$41)+SUMIF($I$35:$I$41,O24,$L$35:$L$41))&gt;G24,G24,(SUMIF($D$35:$D$41,O24,$G$35:$G$41)+SUMIF($I$35:$I$41,O24,$L$35:$L$41))))</f>
        <v>0</v>
      </c>
      <c r="J24" s="351">
        <f>IFERROR(MROUND(IF(H24&gt;I24,I24,H24),0.5),"")</f>
        <v>0</v>
      </c>
      <c r="K24" s="352">
        <f>IF($D$11="no",(IF(M24&gt;=0,0,IFERROR(J24-D24,0))),IF(J24&gt;=G24,0,IFERROR(J24-G24,0)))</f>
        <v>0</v>
      </c>
      <c r="L24" s="353">
        <f>ROUND(IF($D$11="no",IF(E24*J24&gt;C24,C24,E24*J24),IF(E24*J24&gt;F24,F24,E24*J24)),2)</f>
        <v>0</v>
      </c>
      <c r="M24" s="354">
        <f>ROUND(IF($D$11="no",IFERROR(-(C24-L24),0),IFERROR(-(F24-L24),0)),2)</f>
        <v>0</v>
      </c>
      <c r="O24" s="168" t="s">
        <v>30</v>
      </c>
      <c r="P24" s="197">
        <f t="shared" ref="P24:AD24" si="5">IFERROR($J24*(SUMIF($B:$B,$O24,P:P)/$H$2)/$H24,0)</f>
        <v>0</v>
      </c>
      <c r="Q24" s="197">
        <f t="shared" si="5"/>
        <v>0</v>
      </c>
      <c r="R24" s="197">
        <f t="shared" si="5"/>
        <v>0</v>
      </c>
      <c r="S24" s="197">
        <f t="shared" si="5"/>
        <v>0</v>
      </c>
      <c r="T24" s="197">
        <f t="shared" si="5"/>
        <v>0</v>
      </c>
      <c r="U24" s="197">
        <f t="shared" si="5"/>
        <v>0</v>
      </c>
      <c r="V24" s="197">
        <f t="shared" si="5"/>
        <v>0</v>
      </c>
      <c r="W24" s="197">
        <f t="shared" si="5"/>
        <v>0</v>
      </c>
      <c r="X24" s="197">
        <f t="shared" si="5"/>
        <v>0</v>
      </c>
      <c r="Y24" s="197">
        <f t="shared" si="5"/>
        <v>0</v>
      </c>
      <c r="Z24" s="197">
        <f t="shared" si="5"/>
        <v>0</v>
      </c>
      <c r="AA24" s="197">
        <f t="shared" si="5"/>
        <v>0</v>
      </c>
      <c r="AB24" s="197">
        <f t="shared" si="5"/>
        <v>0</v>
      </c>
      <c r="AC24" s="197">
        <f t="shared" si="5"/>
        <v>0</v>
      </c>
      <c r="AD24" s="197">
        <f t="shared" si="5"/>
        <v>0</v>
      </c>
      <c r="AE24" s="198">
        <f>SUM(P24:AD24)</f>
        <v>0</v>
      </c>
      <c r="AF24" s="310">
        <f>ROUND(L24,2)</f>
        <v>0</v>
      </c>
      <c r="AG24" s="311" t="str">
        <f>IF((AF24)=AF9+AF10,"no adjustment needed",IF(ISBLANK(AF9),"no adjustment needed","adjustment needed"))</f>
        <v>no adjustment needed</v>
      </c>
    </row>
    <row r="25" spans="1:33" ht="19.5" customHeight="1" outlineLevel="1" x14ac:dyDescent="0.3">
      <c r="A25" s="357"/>
      <c r="B25" s="358"/>
      <c r="C25" s="345"/>
      <c r="D25" s="346"/>
      <c r="E25" s="347"/>
      <c r="F25" s="345"/>
      <c r="G25" s="348"/>
      <c r="H25" s="349"/>
      <c r="I25" s="350"/>
      <c r="J25" s="351"/>
      <c r="K25" s="352"/>
      <c r="L25" s="353"/>
      <c r="M25" s="354"/>
      <c r="O25" s="169" t="s">
        <v>168</v>
      </c>
      <c r="P25" s="199">
        <f t="shared" ref="P25:AF25" si="6">IFERROR(IF(OR((P9+P10)=P24,P9=0),0,P24-P9-P10),"")</f>
        <v>0</v>
      </c>
      <c r="Q25" s="199">
        <f t="shared" si="6"/>
        <v>0</v>
      </c>
      <c r="R25" s="199">
        <f t="shared" si="6"/>
        <v>0</v>
      </c>
      <c r="S25" s="199">
        <f t="shared" si="6"/>
        <v>0</v>
      </c>
      <c r="T25" s="199">
        <f t="shared" si="6"/>
        <v>0</v>
      </c>
      <c r="U25" s="199">
        <f t="shared" si="6"/>
        <v>0</v>
      </c>
      <c r="V25" s="199">
        <f t="shared" si="6"/>
        <v>0</v>
      </c>
      <c r="W25" s="199">
        <f t="shared" si="6"/>
        <v>0</v>
      </c>
      <c r="X25" s="199">
        <f t="shared" si="6"/>
        <v>0</v>
      </c>
      <c r="Y25" s="199">
        <f t="shared" si="6"/>
        <v>0</v>
      </c>
      <c r="Z25" s="199">
        <f t="shared" si="6"/>
        <v>0</v>
      </c>
      <c r="AA25" s="199">
        <f t="shared" si="6"/>
        <v>0</v>
      </c>
      <c r="AB25" s="199">
        <f t="shared" si="6"/>
        <v>0</v>
      </c>
      <c r="AC25" s="199">
        <f t="shared" si="6"/>
        <v>0</v>
      </c>
      <c r="AD25" s="199">
        <f t="shared" si="6"/>
        <v>0</v>
      </c>
      <c r="AE25" s="198">
        <f t="shared" si="6"/>
        <v>0</v>
      </c>
      <c r="AF25" s="312">
        <f t="shared" si="6"/>
        <v>0</v>
      </c>
      <c r="AG25" s="313" t="str">
        <f>IF(AND($AG$24="adjustment needed",AF25&lt;&gt;0),"Only copy this row in table above!","")</f>
        <v/>
      </c>
    </row>
    <row r="26" spans="1:33" ht="19.5" customHeight="1" outlineLevel="1" x14ac:dyDescent="0.3">
      <c r="A26" s="359" t="str">
        <f>'Basic project data'!D15</f>
        <v/>
      </c>
      <c r="B26" s="360" t="str">
        <f>'Basic project data'!E15</f>
        <v/>
      </c>
      <c r="C26" s="345">
        <f>IFERROR(SUMIF(B:B,O26,G:G),0)</f>
        <v>0</v>
      </c>
      <c r="D26" s="346">
        <f>MROUND(SUMIF(B:B,O26,F:F),0.5)</f>
        <v>0</v>
      </c>
      <c r="E26" s="347">
        <f>IFERROR(C26/D26,0)</f>
        <v>0</v>
      </c>
      <c r="F26" s="345">
        <f>SUMIF(B:B,O26,J:J)</f>
        <v>0</v>
      </c>
      <c r="G26" s="348">
        <f>MROUND(SUMIF(B:B,O26,I:I),0.5)</f>
        <v>0</v>
      </c>
      <c r="H26" s="349">
        <f>IFERROR(((SUMIF(B:B,O26,AE:AE))/$H$2),0)</f>
        <v>0</v>
      </c>
      <c r="I26" s="350">
        <f>IF($D$11="no",IF((SUMIF($D$35:$D$41,O26,$G$35:$G$41)+SUMIF($I$35:$I$41,O26,$L$35:$L$41))&gt;D26,D26,(SUMIF($D$35:$D$41,O26,$G$35:$G$41)+SUMIF($I$35:$I$41,O26,$L$35:$L$41))),IF((SUMIF($D$35:$D$41,O26,$G$35:$G$41)+SUMIF($I$35:$I$41,O26,$L$35:$L$41))&gt;G26,G26,(SUMIF($D$35:$D$41,O26,$G$35:$G$41)+SUMIF($I$35:$I$41,O26,$L$35:$L$41))))</f>
        <v>0</v>
      </c>
      <c r="J26" s="351">
        <f>IFERROR(MROUND(IF(H26&gt;I26,I26,H26),0.5),"")</f>
        <v>0</v>
      </c>
      <c r="K26" s="352">
        <f>IF($D$11="no",(IF(M26&gt;=0,0,IFERROR(J26-D26,0))),IF(J26&gt;=G26,0,IFERROR(J26-G26,0)))</f>
        <v>0</v>
      </c>
      <c r="L26" s="353">
        <f>ROUND(IF($D$11="no",IF(E26*J26&gt;C26,C26,E26*J26),IF(E26*J26&gt;F26,F26,E26*J26)),2)</f>
        <v>0</v>
      </c>
      <c r="M26" s="354">
        <f>ROUND(IF($D$11="no",IFERROR(-(C26-L26),0),IFERROR(-(F26-L26),0)),2)</f>
        <v>0</v>
      </c>
      <c r="O26" s="171" t="s">
        <v>31</v>
      </c>
      <c r="P26" s="197">
        <f t="shared" ref="P26:AD26" si="7">IFERROR($J26*(SUMIF($B:$B,$O26,P:P)/$H$2)/$H26,0)</f>
        <v>0</v>
      </c>
      <c r="Q26" s="197">
        <f t="shared" si="7"/>
        <v>0</v>
      </c>
      <c r="R26" s="197">
        <f t="shared" si="7"/>
        <v>0</v>
      </c>
      <c r="S26" s="197">
        <f t="shared" si="7"/>
        <v>0</v>
      </c>
      <c r="T26" s="197">
        <f t="shared" si="7"/>
        <v>0</v>
      </c>
      <c r="U26" s="197">
        <f t="shared" si="7"/>
        <v>0</v>
      </c>
      <c r="V26" s="197">
        <f t="shared" si="7"/>
        <v>0</v>
      </c>
      <c r="W26" s="197">
        <f t="shared" si="7"/>
        <v>0</v>
      </c>
      <c r="X26" s="197">
        <f t="shared" si="7"/>
        <v>0</v>
      </c>
      <c r="Y26" s="197">
        <f t="shared" si="7"/>
        <v>0</v>
      </c>
      <c r="Z26" s="197">
        <f t="shared" si="7"/>
        <v>0</v>
      </c>
      <c r="AA26" s="197">
        <f t="shared" si="7"/>
        <v>0</v>
      </c>
      <c r="AB26" s="197">
        <f t="shared" si="7"/>
        <v>0</v>
      </c>
      <c r="AC26" s="197">
        <f t="shared" si="7"/>
        <v>0</v>
      </c>
      <c r="AD26" s="197">
        <f t="shared" si="7"/>
        <v>0</v>
      </c>
      <c r="AE26" s="198">
        <f>SUM(P26:AD26)</f>
        <v>0</v>
      </c>
      <c r="AF26" s="310">
        <f>ROUND(L26,2)</f>
        <v>0</v>
      </c>
      <c r="AG26" s="311" t="str">
        <f>IF((AF26)=AF11+AF12,"no adjustment needed",IF(ISBLANK(AF11),"no adjustment needed","adjustment needed"))</f>
        <v>no adjustment needed</v>
      </c>
    </row>
    <row r="27" spans="1:33" ht="19.5" customHeight="1" outlineLevel="1" x14ac:dyDescent="0.3">
      <c r="A27" s="359"/>
      <c r="B27" s="360"/>
      <c r="C27" s="345"/>
      <c r="D27" s="346"/>
      <c r="E27" s="347"/>
      <c r="F27" s="345"/>
      <c r="G27" s="348"/>
      <c r="H27" s="349"/>
      <c r="I27" s="350"/>
      <c r="J27" s="351"/>
      <c r="K27" s="352"/>
      <c r="L27" s="353"/>
      <c r="M27" s="354"/>
      <c r="O27" s="171" t="s">
        <v>204</v>
      </c>
      <c r="P27" s="199">
        <f t="shared" ref="P27:AE27" si="8">IFERROR(IF(OR((P11+P12)=P26,P11=0),0,P26-P11-P12),"")</f>
        <v>0</v>
      </c>
      <c r="Q27" s="199">
        <f t="shared" si="8"/>
        <v>0</v>
      </c>
      <c r="R27" s="199">
        <f t="shared" si="8"/>
        <v>0</v>
      </c>
      <c r="S27" s="199">
        <f t="shared" si="8"/>
        <v>0</v>
      </c>
      <c r="T27" s="199">
        <f t="shared" si="8"/>
        <v>0</v>
      </c>
      <c r="U27" s="199">
        <f t="shared" si="8"/>
        <v>0</v>
      </c>
      <c r="V27" s="199">
        <f t="shared" si="8"/>
        <v>0</v>
      </c>
      <c r="W27" s="199">
        <f t="shared" si="8"/>
        <v>0</v>
      </c>
      <c r="X27" s="199">
        <f t="shared" si="8"/>
        <v>0</v>
      </c>
      <c r="Y27" s="199">
        <f t="shared" si="8"/>
        <v>0</v>
      </c>
      <c r="Z27" s="199">
        <f t="shared" si="8"/>
        <v>0</v>
      </c>
      <c r="AA27" s="199">
        <f t="shared" si="8"/>
        <v>0</v>
      </c>
      <c r="AB27" s="199">
        <f t="shared" si="8"/>
        <v>0</v>
      </c>
      <c r="AC27" s="199">
        <f t="shared" si="8"/>
        <v>0</v>
      </c>
      <c r="AD27" s="199">
        <f t="shared" si="8"/>
        <v>0</v>
      </c>
      <c r="AE27" s="198">
        <f t="shared" si="8"/>
        <v>0</v>
      </c>
      <c r="AF27" s="312">
        <f>IFERROR(IF(OR((AF11+AF13)=AF26,AF11=0),0,AF26-AF11-AF13),"")</f>
        <v>0</v>
      </c>
      <c r="AG27" s="314" t="str">
        <f>IF(AND($AG$26="adjustment needed",AF27&lt;&gt;0),"Only copy this row in table above!","")</f>
        <v/>
      </c>
    </row>
    <row r="28" spans="1:33" ht="19.5" customHeight="1" outlineLevel="1" thickBot="1" x14ac:dyDescent="0.35">
      <c r="A28" s="361" t="str">
        <f>'Basic project data'!D16</f>
        <v/>
      </c>
      <c r="B28" s="362" t="str">
        <f>'Basic project data'!E16</f>
        <v/>
      </c>
      <c r="C28" s="363">
        <f>IFERROR(SUMIF(B:B,O28,G:G),0)</f>
        <v>0</v>
      </c>
      <c r="D28" s="364">
        <f>MROUND(SUMIF(B:B,O28,F:F),0.5)</f>
        <v>0</v>
      </c>
      <c r="E28" s="365">
        <f>IFERROR(C28/D28,0)</f>
        <v>0</v>
      </c>
      <c r="F28" s="363">
        <f>SUMIF(B:B,O28,J:J)</f>
        <v>0</v>
      </c>
      <c r="G28" s="366">
        <f>MROUND(SUMIF(B:B,O28,I:I),0.5)</f>
        <v>0</v>
      </c>
      <c r="H28" s="367">
        <f>IFERROR(((SUMIF(B:B,O28,AE:AE))/$H$2),0)</f>
        <v>0</v>
      </c>
      <c r="I28" s="368">
        <f>IF($D$11="no",IF((SUMIF($D$35:$D$41,O28,$G$35:$G$41)+SUMIF($I$35:$I$41,O28,$L$35:$L$41))&gt;D28,D28,(SUMIF($D$35:$D$41,O28,$G$35:$G$41)+SUMIF($I$35:$I$41,O28,$L$35:$L$41))),IF((SUMIF($D$35:$D$41,O28,$G$35:$G$41)+SUMIF($I$35:$I$41,O28,$L$35:$L$41))&gt;G28,G28,(SUMIF($D$35:$D$41,O28,$G$35:$G$41)+SUMIF($I$35:$I$41,O28,$L$35:$L$41))))</f>
        <v>0</v>
      </c>
      <c r="J28" s="369">
        <f>IFERROR(MROUND(IF(H28&gt;I28,I28,H28),0.5),"")</f>
        <v>0</v>
      </c>
      <c r="K28" s="370">
        <f>IF($D$11="no",(IF(M28&gt;=0,0,IFERROR(J28-D28,0))),IF(J28&gt;=G28,0,IFERROR(J28-G28,0)))</f>
        <v>0</v>
      </c>
      <c r="L28" s="371">
        <f>ROUND(IF($D$11="no",IF(E28*J28&gt;C28,C28,E28*J28),IF(E28*J28&gt;F28,F28,E28*J28)),2)</f>
        <v>0</v>
      </c>
      <c r="M28" s="354">
        <f>ROUND(IF($D$11="no",IFERROR(-(C28-L28),0),IFERROR(-(F28-L28),0)),2)</f>
        <v>0</v>
      </c>
      <c r="O28" s="201" t="s">
        <v>32</v>
      </c>
      <c r="P28" s="197">
        <f t="shared" ref="P28:AD28" si="9">IFERROR($J28*(SUMIF($B:$B,$O28,P:P)/$H$2)/$H28,0)</f>
        <v>0</v>
      </c>
      <c r="Q28" s="197">
        <f t="shared" si="9"/>
        <v>0</v>
      </c>
      <c r="R28" s="197">
        <f t="shared" si="9"/>
        <v>0</v>
      </c>
      <c r="S28" s="197">
        <f t="shared" si="9"/>
        <v>0</v>
      </c>
      <c r="T28" s="197">
        <f t="shared" si="9"/>
        <v>0</v>
      </c>
      <c r="U28" s="197">
        <f t="shared" si="9"/>
        <v>0</v>
      </c>
      <c r="V28" s="197">
        <f t="shared" si="9"/>
        <v>0</v>
      </c>
      <c r="W28" s="197">
        <f t="shared" si="9"/>
        <v>0</v>
      </c>
      <c r="X28" s="197">
        <f t="shared" si="9"/>
        <v>0</v>
      </c>
      <c r="Y28" s="197">
        <f t="shared" si="9"/>
        <v>0</v>
      </c>
      <c r="Z28" s="197">
        <f t="shared" si="9"/>
        <v>0</v>
      </c>
      <c r="AA28" s="197">
        <f t="shared" si="9"/>
        <v>0</v>
      </c>
      <c r="AB28" s="197">
        <f t="shared" si="9"/>
        <v>0</v>
      </c>
      <c r="AC28" s="197">
        <f t="shared" si="9"/>
        <v>0</v>
      </c>
      <c r="AD28" s="197">
        <f t="shared" si="9"/>
        <v>0</v>
      </c>
      <c r="AE28" s="198">
        <f>SUM(P28:AD28)</f>
        <v>0</v>
      </c>
      <c r="AF28" s="310">
        <f>ROUND(L28,2)</f>
        <v>0</v>
      </c>
      <c r="AG28" s="308"/>
    </row>
    <row r="29" spans="1:33" ht="19.5" customHeight="1" outlineLevel="1" thickBot="1" x14ac:dyDescent="0.35">
      <c r="A29" s="361"/>
      <c r="B29" s="362"/>
      <c r="C29" s="363"/>
      <c r="D29" s="364"/>
      <c r="E29" s="365"/>
      <c r="F29" s="363"/>
      <c r="G29" s="366"/>
      <c r="H29" s="367"/>
      <c r="I29" s="368"/>
      <c r="J29" s="369"/>
      <c r="K29" s="370"/>
      <c r="L29" s="371"/>
      <c r="M29" s="354"/>
      <c r="O29" s="202"/>
      <c r="P29" s="179"/>
      <c r="Q29" s="179"/>
      <c r="R29" s="179"/>
      <c r="S29" s="179"/>
      <c r="T29" s="179"/>
      <c r="U29" s="179"/>
      <c r="V29" s="179"/>
      <c r="W29" s="179"/>
      <c r="X29" s="179"/>
      <c r="Y29" s="179"/>
      <c r="Z29" s="179"/>
      <c r="AA29" s="179"/>
      <c r="AB29" s="179"/>
      <c r="AC29" s="179"/>
      <c r="AD29" s="179"/>
      <c r="AE29" s="203"/>
      <c r="AF29" s="204"/>
    </row>
    <row r="30" spans="1:33" ht="17.25" customHeight="1" outlineLevel="1" x14ac:dyDescent="0.25">
      <c r="A30" s="376" t="s">
        <v>56</v>
      </c>
      <c r="B30" s="376"/>
      <c r="C30" s="205">
        <f>SUM(C20:C28)</f>
        <v>0</v>
      </c>
      <c r="D30" s="206">
        <f>SUM(D20:D28)</f>
        <v>0</v>
      </c>
      <c r="E30" s="207"/>
      <c r="F30" s="208">
        <f>SUM(F20:F28)</f>
        <v>0</v>
      </c>
      <c r="G30" s="209">
        <f>SUM(G20:G28)</f>
        <v>0</v>
      </c>
      <c r="H30" s="210">
        <f>SUM(H20:H28)</f>
        <v>0</v>
      </c>
      <c r="I30" s="211"/>
      <c r="J30" s="212">
        <f>SUM(J20:J28)</f>
        <v>0</v>
      </c>
      <c r="K30" s="213"/>
      <c r="L30" s="214">
        <f>SUM(L20:L28)</f>
        <v>0</v>
      </c>
      <c r="M30" s="215">
        <f>SUM(M20:M28)</f>
        <v>0</v>
      </c>
      <c r="N30" s="216"/>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7"/>
      <c r="B31" s="217"/>
      <c r="C31" s="218"/>
      <c r="D31" s="219"/>
      <c r="E31" s="220"/>
      <c r="F31" s="221"/>
      <c r="G31" s="222"/>
      <c r="H31" s="181"/>
      <c r="J31" s="223"/>
      <c r="K31" s="224"/>
      <c r="O31" s="177"/>
      <c r="P31" s="177"/>
      <c r="Q31" s="177"/>
      <c r="R31" s="177"/>
      <c r="S31" s="177"/>
      <c r="T31" s="177"/>
      <c r="U31" s="177"/>
      <c r="V31" s="177"/>
      <c r="W31" s="177"/>
      <c r="X31" s="177"/>
      <c r="Y31" s="177"/>
      <c r="Z31" s="177"/>
      <c r="AA31" s="177"/>
      <c r="AB31" s="177"/>
      <c r="AC31" s="177"/>
      <c r="AD31" s="177"/>
      <c r="AE31" s="177"/>
      <c r="AF31" s="177"/>
    </row>
    <row r="32" spans="1:33" ht="31.5" x14ac:dyDescent="0.25">
      <c r="B32" s="339" t="str">
        <f>INDEX(languages!B10:C10,1,MATCH('Liesmich Readme'!$A$5,languages!$B$2:$C$2,0))</f>
        <v>3. Horizontal Ceiling &amp; capping per calendar year</v>
      </c>
      <c r="C32" s="339"/>
      <c r="D32" s="339"/>
      <c r="E32" s="339"/>
      <c r="F32" s="339"/>
      <c r="G32" s="339"/>
      <c r="H32" s="339"/>
      <c r="I32" s="339"/>
      <c r="J32" s="174"/>
      <c r="L32" s="225"/>
      <c r="M32" s="226"/>
      <c r="P32" s="377"/>
      <c r="Q32" s="377"/>
      <c r="R32" s="377"/>
      <c r="S32" s="377"/>
      <c r="T32" s="377"/>
      <c r="U32" s="377"/>
      <c r="V32" s="377"/>
      <c r="W32" s="377"/>
      <c r="X32" s="377"/>
      <c r="Y32" s="377"/>
      <c r="Z32" s="377"/>
      <c r="AA32" s="377"/>
      <c r="AB32" s="377"/>
      <c r="AC32" s="377"/>
      <c r="AD32" s="377"/>
      <c r="AE32" s="377"/>
      <c r="AF32" s="377"/>
    </row>
    <row r="33" spans="1:33" ht="15.75" thickBot="1" x14ac:dyDescent="0.3">
      <c r="L33" s="226"/>
      <c r="M33" s="226"/>
      <c r="O33" s="228"/>
      <c r="P33" s="227"/>
      <c r="Q33" s="227"/>
      <c r="R33" s="227"/>
      <c r="S33" s="227"/>
      <c r="T33" s="227"/>
      <c r="U33" s="227"/>
      <c r="V33" s="227"/>
      <c r="W33" s="227"/>
      <c r="X33" s="227"/>
      <c r="Y33" s="227"/>
      <c r="Z33" s="227"/>
      <c r="AA33" s="227"/>
      <c r="AB33" s="227"/>
      <c r="AC33" s="227"/>
      <c r="AD33" s="227"/>
      <c r="AE33" s="227"/>
      <c r="AF33" s="227"/>
    </row>
    <row r="34" spans="1:33" ht="90" customHeight="1" x14ac:dyDescent="0.25">
      <c r="B34" s="229" t="s">
        <v>288</v>
      </c>
      <c r="C34" s="150" t="s">
        <v>289</v>
      </c>
      <c r="D34" s="230" t="s">
        <v>290</v>
      </c>
      <c r="E34" s="231" t="s">
        <v>291</v>
      </c>
      <c r="F34" s="232" t="s">
        <v>292</v>
      </c>
      <c r="G34" s="232" t="s">
        <v>293</v>
      </c>
      <c r="H34" s="233" t="s">
        <v>294</v>
      </c>
      <c r="I34" s="230" t="s">
        <v>295</v>
      </c>
      <c r="J34" s="231" t="s">
        <v>291</v>
      </c>
      <c r="K34" s="232" t="s">
        <v>292</v>
      </c>
      <c r="L34" s="232" t="s">
        <v>293</v>
      </c>
      <c r="M34" s="233" t="s">
        <v>296</v>
      </c>
      <c r="O34" s="234"/>
      <c r="P34" s="378"/>
      <c r="Q34" s="378"/>
      <c r="R34" s="378"/>
      <c r="S34" s="378"/>
      <c r="T34" s="378"/>
      <c r="U34" s="378"/>
      <c r="V34" s="378"/>
      <c r="W34" s="378"/>
      <c r="X34" s="378"/>
      <c r="Y34" s="378"/>
      <c r="Z34" s="378"/>
      <c r="AA34" s="378"/>
      <c r="AB34" s="378"/>
      <c r="AC34" s="378"/>
      <c r="AD34" s="378"/>
      <c r="AE34" s="378"/>
      <c r="AF34" s="378"/>
    </row>
    <row r="35" spans="1:33" ht="15" customHeight="1" outlineLevel="1" x14ac:dyDescent="0.25">
      <c r="B35" s="235"/>
      <c r="C35" s="236">
        <f>IF('Basic project data'!C5=0,0,DATE(YEAR('Basic project data'!C5),1,1))</f>
        <v>0</v>
      </c>
      <c r="D35" s="237" t="str">
        <f>IFERROR(INDEX(B47:B58,MATCH("P*",B47:B58,0)),"")</f>
        <v/>
      </c>
      <c r="E35" s="196">
        <f>IF(D35="",0,IF($D$11="no",SUMIF(B47:B58,D35,F47:F58),SUMIF(B47:B58,D35,I47:I58)))</f>
        <v>0</v>
      </c>
      <c r="F35" s="196">
        <f>IFERROR(SUMIF($B47:$B58,$D35,$AE47:$AE58)/$H$2,0)</f>
        <v>0</v>
      </c>
      <c r="G35" s="196" t="str">
        <f t="shared" ref="G35:G41" si="10">IFERROR(IF(D35="","",(IF(B35="yes",(IF(E35&lt;F35,E35,F35)),F35))),"")</f>
        <v/>
      </c>
      <c r="H35" s="238">
        <f t="shared" ref="H35:H41" si="11">ROUND(-IFERROR(E35-F35,""),2)</f>
        <v>0</v>
      </c>
      <c r="I35" s="237" t="str">
        <f>IF(IFERROR(INDEX(B47:B58,MATCH("P*",B47:B58,-1)),"")=D35,"",IFERROR(INDEX(B47:B58,MATCH("P*",B47:B58,-1)),""))</f>
        <v/>
      </c>
      <c r="J35" s="196">
        <f>IF(I35="",0,IF($D$11="no",MROUND(SUMIF(B47:B58,I35,F47:F58),0.5),MROUND(SUMIF(B47:B58,I35,I47:I58),0.5)))</f>
        <v>0</v>
      </c>
      <c r="K35" s="196">
        <f>IFERROR(SUMIF($B47:$B58,$I35,$AE47:$AE58)/$H$2,0)</f>
        <v>0</v>
      </c>
      <c r="L35" s="196" t="str">
        <f t="shared" ref="L35:L41" si="12">IFERROR(IF(I35="","",IF(B35="yes",(IF((E35+J35-G35)&gt;=K35,K35,(E35+J35-G35))),K35)),"")</f>
        <v/>
      </c>
      <c r="M35" s="238">
        <f t="shared" ref="M35:M41" si="13">ROUND(-IFERROR(J35-K35,""),2)</f>
        <v>0</v>
      </c>
      <c r="N35" s="239"/>
      <c r="O35" s="234"/>
    </row>
    <row r="36" spans="1:33" outlineLevel="1" x14ac:dyDescent="0.25">
      <c r="B36" s="235"/>
      <c r="C36" s="236" t="str">
        <f>IFERROR(IF(EDATE(C35,12)&lt;=(DATE(YEAR('Basic project data'!$C$6),1,1)),EDATE(C35,12),""),"")</f>
        <v/>
      </c>
      <c r="D36" s="237" t="str">
        <f>IFERROR(INDEX(B62:B73,MATCH("P*",B62:B73,0)),"")</f>
        <v/>
      </c>
      <c r="E36" s="196">
        <f>IF(D36="",0,IF($D$11="no",SUMIF(B62:B73,D36,F62:F73),SUMIF(B62:B73,D36,I62:I73)))</f>
        <v>0</v>
      </c>
      <c r="F36" s="196">
        <f>IFERROR(SUMIF($B62:$B73,$D36,$AE62:$AE73)/$H$2,0)</f>
        <v>0</v>
      </c>
      <c r="G36" s="196" t="str">
        <f t="shared" si="10"/>
        <v/>
      </c>
      <c r="H36" s="238">
        <f t="shared" si="11"/>
        <v>0</v>
      </c>
      <c r="I36" s="237" t="str">
        <f>IF(IFERROR(INDEX(B62:B73,MATCH("P*",B62:B73,-1)),"")=D36,"",IFERROR(INDEX(B62:B73,MATCH("P*",B62:B73,-1)),""))</f>
        <v/>
      </c>
      <c r="J36" s="196">
        <f>IF(I36="",0,IF($D$11="no",MROUND(SUMIF(B62:B73,I36,F62:F73),0.5),MROUND(SUMIF(B62:B73,I36,I62:I73),0.5)))</f>
        <v>0</v>
      </c>
      <c r="K36" s="196">
        <f>IFERROR(SUMIF($B62:$B73,$I36,$AE62:$AE73)/$H$2,0)</f>
        <v>0</v>
      </c>
      <c r="L36" s="196" t="str">
        <f t="shared" si="12"/>
        <v/>
      </c>
      <c r="M36" s="238">
        <f t="shared" si="13"/>
        <v>0</v>
      </c>
      <c r="N36" s="240"/>
      <c r="O36" s="241"/>
    </row>
    <row r="37" spans="1:33" outlineLevel="1" x14ac:dyDescent="0.25">
      <c r="B37" s="235"/>
      <c r="C37" s="236" t="str">
        <f>IFERROR(IF(EDATE(C36,12)&lt;=(DATE(YEAR('Basic project data'!$C$6),1,1)),EDATE(C36,12),""),"")</f>
        <v/>
      </c>
      <c r="D37" s="237" t="str">
        <f>IFERROR(INDEX(B77:B88,MATCH("P*",B77:B88,0)),"")</f>
        <v/>
      </c>
      <c r="E37" s="196">
        <f>IF(D37="",0,IF($D$11="no",SUMIF(B77:B88,D37,F77:F88),SUMIF(B77:B88,D37,I77:I88)))</f>
        <v>0</v>
      </c>
      <c r="F37" s="196">
        <f>IFERROR(SUMIF($B77:$B88,$D37,$AE77:$AE88)/$H$2,0)</f>
        <v>0</v>
      </c>
      <c r="G37" s="196" t="str">
        <f t="shared" si="10"/>
        <v/>
      </c>
      <c r="H37" s="238">
        <f t="shared" si="11"/>
        <v>0</v>
      </c>
      <c r="I37" s="237" t="str">
        <f>IF(IFERROR(INDEX(B77:B88,MATCH("P*",B77:B88,-1)),"")=D37,"",IFERROR(INDEX(B77:B88,MATCH("P*",B77:B88,-1)),""))</f>
        <v/>
      </c>
      <c r="J37" s="196">
        <f>IF(I37="",0,IF($D$11="no",MROUND(SUMIF(B77:B88,I37,F77:F88),0.5),MROUND(SUMIF(B77:B88,I37,I77:I88),0.5)))</f>
        <v>0</v>
      </c>
      <c r="K37" s="196">
        <f>IFERROR(SUMIF($B77:$B88,$I37,$AE77:$AE88)/$H$2,0)</f>
        <v>0</v>
      </c>
      <c r="L37" s="196" t="str">
        <f t="shared" si="12"/>
        <v/>
      </c>
      <c r="M37" s="238">
        <f t="shared" si="13"/>
        <v>0</v>
      </c>
      <c r="O37" s="241"/>
    </row>
    <row r="38" spans="1:33" outlineLevel="1" x14ac:dyDescent="0.25">
      <c r="B38" s="235"/>
      <c r="C38" s="236" t="str">
        <f>IFERROR(IF(EDATE(C37,12)&lt;=(DATE(YEAR('Basic project data'!$C$6),1,1)),EDATE(C37,12),""),"")</f>
        <v/>
      </c>
      <c r="D38" s="237" t="str">
        <f>IFERROR(INDEX(B92:B103,MATCH("P*",B92:B103,0)),"")</f>
        <v/>
      </c>
      <c r="E38" s="196">
        <f>IF(D38="",0,IF($D$11="no",SUMIF(B92:B103,D38,F92:F103),SUMIF(B92:B103,D38,I92:I103)))</f>
        <v>0</v>
      </c>
      <c r="F38" s="196">
        <f>IFERROR(SUMIF($B92:$B103,$D38,$AE92:$AE103)/$H$2,0)</f>
        <v>0</v>
      </c>
      <c r="G38" s="196" t="str">
        <f t="shared" si="10"/>
        <v/>
      </c>
      <c r="H38" s="238">
        <f t="shared" si="11"/>
        <v>0</v>
      </c>
      <c r="I38" s="237" t="str">
        <f>IF(IFERROR(INDEX(B92:B103,MATCH("P*",B92:B103,-1)),"")=D38,"",IFERROR(INDEX(B92:B103,MATCH("P*",B92:B103,-1)),""))</f>
        <v/>
      </c>
      <c r="J38" s="196">
        <f>IF(I38="",0,IF($D$11="no",MROUND(SUMIF(B92:B103,I38,F92:F103),0.5),MROUND(SUMIF(B92:B103,I38,I92:I103),0.5)))</f>
        <v>0</v>
      </c>
      <c r="K38" s="196">
        <f>IFERROR(SUMIF($B92:$B103,$I38,$AE92:$AE103)/$H$2,0)</f>
        <v>0</v>
      </c>
      <c r="L38" s="196" t="str">
        <f t="shared" si="12"/>
        <v/>
      </c>
      <c r="M38" s="238">
        <f t="shared" si="13"/>
        <v>0</v>
      </c>
      <c r="O38" s="241"/>
    </row>
    <row r="39" spans="1:33" outlineLevel="1" x14ac:dyDescent="0.25">
      <c r="B39" s="235"/>
      <c r="C39" s="236" t="str">
        <f>IFERROR(IF(EDATE(C38,12)&lt;=(DATE(YEAR('Basic project data'!$C$6),1,1)),EDATE(C38,12),""),"")</f>
        <v/>
      </c>
      <c r="D39" s="237" t="str">
        <f>IFERROR(INDEX(B107:B118,MATCH("P*",B107:B118,0)),"")</f>
        <v/>
      </c>
      <c r="E39" s="196">
        <f>IF(D39="",0,IF($D$11="no",SUMIF(B107:B118,D39,F107:F118),SUMIF(B107:B118,D39,I107:I118)))</f>
        <v>0</v>
      </c>
      <c r="F39" s="196">
        <f>IFERROR(SUMIF($B107:$B118,$D39,$AE107:$AE118)/$H$2,0)</f>
        <v>0</v>
      </c>
      <c r="G39" s="196" t="str">
        <f t="shared" si="10"/>
        <v/>
      </c>
      <c r="H39" s="238">
        <f t="shared" si="11"/>
        <v>0</v>
      </c>
      <c r="I39" s="237" t="str">
        <f>IF(IFERROR(INDEX(B107:B118,MATCH("P*",B107:B118,-1)),"")=D39,"",IFERROR(INDEX(B107:B118,MATCH("P*",B107:B118,-1)),""))</f>
        <v/>
      </c>
      <c r="J39" s="196">
        <f>IF(I39="",0,IF($D$11="no",MROUND(SUMIF(B107:B118,I39,F107:F118),0.5),MROUND(SUMIF(B107:B118,I39,I107:I118),0.5)))</f>
        <v>0</v>
      </c>
      <c r="K39" s="196">
        <f>IFERROR(SUMIF($B107:$B118,$I39,$AE107:$AE118)/$H$2,0)</f>
        <v>0</v>
      </c>
      <c r="L39" s="196" t="str">
        <f t="shared" si="12"/>
        <v/>
      </c>
      <c r="M39" s="238">
        <f t="shared" si="13"/>
        <v>0</v>
      </c>
      <c r="O39" s="241"/>
    </row>
    <row r="40" spans="1:33" outlineLevel="1" x14ac:dyDescent="0.25">
      <c r="B40" s="235"/>
      <c r="C40" s="236" t="str">
        <f>IFERROR(IF(EDATE(C39,12)&lt;=(DATE(YEAR('Basic project data'!$C$6),1,1)),EDATE(C39,12),""),"")</f>
        <v/>
      </c>
      <c r="D40" s="237" t="str">
        <f>IFERROR(INDEX(B122:B133,MATCH("P*",B122:B133,0)),"")</f>
        <v/>
      </c>
      <c r="E40" s="196">
        <f>IF(D40="",0,IF($D$11="no",SUMIF(B122:B133,D40,F122:F133),SUMIF(B122:B133,D40,I122:I133)))</f>
        <v>0</v>
      </c>
      <c r="F40" s="196">
        <f>IFERROR(SUMIF($B122:$B133,$D40,$AE122:$AE133)/$H$2,0)</f>
        <v>0</v>
      </c>
      <c r="G40" s="196" t="str">
        <f t="shared" si="10"/>
        <v/>
      </c>
      <c r="H40" s="238">
        <f t="shared" si="11"/>
        <v>0</v>
      </c>
      <c r="I40" s="237" t="str">
        <f>IF(IFERROR(INDEX(B122:B133,MATCH("P*",B122:B133,-1)),"")=D40,"",IFERROR(INDEX(B122:B133,MATCH("P*",B122:B133,-1)),""))</f>
        <v/>
      </c>
      <c r="J40" s="196">
        <f>IF(I40="",0,IF($D$11="no",MROUND(SUMIF(B122:B133,I40,F122:F133),0.5),MROUND(SUMIF(B122:B133,I40,I122:I133),0.5)))</f>
        <v>0</v>
      </c>
      <c r="K40" s="196">
        <f>IFERROR(SUMIF($B122:$B133,$I40,$AE122:$AE133)/$H$2,0)</f>
        <v>0</v>
      </c>
      <c r="L40" s="196" t="str">
        <f t="shared" si="12"/>
        <v/>
      </c>
      <c r="M40" s="238">
        <f t="shared" si="13"/>
        <v>0</v>
      </c>
      <c r="O40" s="241"/>
    </row>
    <row r="41" spans="1:33" ht="15.75" outlineLevel="1" thickBot="1" x14ac:dyDescent="0.3">
      <c r="B41" s="235"/>
      <c r="C41" s="236" t="str">
        <f>IFERROR(IF(EDATE(C40,12)&lt;=(DATE(YEAR('Basic project data'!$C$6),1,1)),EDATE(C40,12),""),"")</f>
        <v/>
      </c>
      <c r="D41" s="242" t="str">
        <f>IFERROR(INDEX(B148:B1137,MATCH("P*",B137:B148,0)),"")</f>
        <v/>
      </c>
      <c r="E41" s="200">
        <f>IF(D41="",0,IF($D$11="no",SUMIF(B137:B148,D41,F137:F148),SUMIF(B137:B148,D41,I137:I148)))</f>
        <v>0</v>
      </c>
      <c r="F41" s="200">
        <f>IFERROR(SUMIF($B137:$B148,$D41,$AE137:$AE148)/$H$2,0)</f>
        <v>0</v>
      </c>
      <c r="G41" s="200" t="str">
        <f t="shared" si="10"/>
        <v/>
      </c>
      <c r="H41" s="243">
        <f t="shared" si="11"/>
        <v>0</v>
      </c>
      <c r="I41" s="242" t="str">
        <f>IF(IFERROR(INDEX(B137:B148,MATCH("P*",B137:B148,-1)),"")=D41,"",IFERROR(INDEX(B137:B148,MATCH("P*",B137:B148,-1)),""))</f>
        <v/>
      </c>
      <c r="J41" s="200">
        <f>IF(I41="",0,IF($D$11="no",MROUND(SUMIF(B137:B148,I41,F137:F148),0.5),MROUND(SUMIF(B137:B148,I41,I137:I148),0.5)))</f>
        <v>0</v>
      </c>
      <c r="K41" s="200">
        <f>IFERROR(SUMIF($B137:$B148,$I41,$AE137:$AE148)/$H$2,0)</f>
        <v>0</v>
      </c>
      <c r="L41" s="200" t="str">
        <f t="shared" si="12"/>
        <v/>
      </c>
      <c r="M41" s="243">
        <f t="shared" si="13"/>
        <v>0</v>
      </c>
      <c r="O41" s="241"/>
      <c r="P41" s="188"/>
    </row>
    <row r="42" spans="1:33" ht="24.75" customHeight="1" outlineLevel="1" x14ac:dyDescent="0.25">
      <c r="E42" s="244"/>
      <c r="F42" s="245"/>
      <c r="G42" s="180"/>
      <c r="H42" s="246"/>
      <c r="I42" s="247"/>
      <c r="J42" s="247"/>
      <c r="K42" s="248"/>
      <c r="Q42" s="188"/>
    </row>
    <row r="43" spans="1:33" ht="33.75" x14ac:dyDescent="0.5">
      <c r="B43" s="379" t="str">
        <f>INDEX(languages!B8:C8,1,MATCH('Liesmich Readme'!$A$5,languages!$B$2:$C$2,0))</f>
        <v>2a. Day-equivalents and personnel costs total and EU grant</v>
      </c>
      <c r="C43" s="379"/>
      <c r="D43" s="379"/>
      <c r="E43" s="379"/>
      <c r="F43" s="379"/>
      <c r="G43" s="379"/>
      <c r="H43" s="379"/>
      <c r="I43" s="379"/>
      <c r="J43" s="379"/>
      <c r="K43" s="249"/>
      <c r="O43" s="380" t="str">
        <f>INDEX(languages!B9:C9,1,MATCH('Liesmich Readme'!$A$5,languages!$B$2:$C$2,0))</f>
        <v>2b. Working hours EU grant per Work Package and per month</v>
      </c>
      <c r="P43" s="380"/>
      <c r="Q43" s="380"/>
      <c r="R43" s="380"/>
      <c r="S43" s="380"/>
      <c r="T43" s="380"/>
      <c r="U43" s="380"/>
      <c r="V43" s="380"/>
      <c r="W43" s="380"/>
      <c r="X43" s="380"/>
      <c r="Y43" s="380"/>
      <c r="Z43" s="380"/>
      <c r="AA43" s="380"/>
      <c r="AB43" s="380"/>
      <c r="AC43" s="380"/>
      <c r="AD43" s="380"/>
      <c r="AE43" s="380"/>
      <c r="AF43" s="380"/>
      <c r="AG43" s="380"/>
    </row>
    <row r="44" spans="1:33" ht="15.75" thickBot="1" x14ac:dyDescent="0.3">
      <c r="A44" s="250"/>
      <c r="E44" s="250"/>
    </row>
    <row r="45" spans="1:33" ht="15.75" customHeight="1" x14ac:dyDescent="0.25">
      <c r="B45" s="251"/>
      <c r="C45" s="251"/>
      <c r="D45" s="251"/>
      <c r="E45" s="372" t="s">
        <v>275</v>
      </c>
      <c r="F45" s="372"/>
      <c r="G45" s="372"/>
      <c r="H45" s="372" t="s">
        <v>276</v>
      </c>
      <c r="I45" s="372"/>
      <c r="J45" s="372"/>
      <c r="O45" s="2"/>
      <c r="P45" s="373" t="s">
        <v>297</v>
      </c>
      <c r="Q45" s="374"/>
      <c r="R45" s="374"/>
      <c r="S45" s="374"/>
      <c r="T45" s="374"/>
      <c r="U45" s="374"/>
      <c r="V45" s="374"/>
      <c r="W45" s="374"/>
      <c r="X45" s="374"/>
      <c r="Y45" s="374"/>
      <c r="Z45" s="374"/>
      <c r="AA45" s="374"/>
      <c r="AB45" s="374"/>
      <c r="AC45" s="374"/>
      <c r="AD45" s="374"/>
      <c r="AE45" s="375"/>
      <c r="AF45" s="2"/>
    </row>
    <row r="46" spans="1:33" ht="49.5" customHeight="1" x14ac:dyDescent="0.25">
      <c r="B46" s="252" t="s">
        <v>75</v>
      </c>
      <c r="C46" s="252" t="s">
        <v>22</v>
      </c>
      <c r="D46" s="253" t="s">
        <v>298</v>
      </c>
      <c r="E46" s="254" t="s">
        <v>299</v>
      </c>
      <c r="F46" s="255" t="s">
        <v>300</v>
      </c>
      <c r="G46" s="256" t="s">
        <v>301</v>
      </c>
      <c r="H46" s="257" t="s">
        <v>299</v>
      </c>
      <c r="I46" s="255" t="s">
        <v>300</v>
      </c>
      <c r="J46" s="256" t="s">
        <v>302</v>
      </c>
      <c r="O46" s="137" t="s">
        <v>298</v>
      </c>
      <c r="P46" s="112" t="s">
        <v>303</v>
      </c>
      <c r="Q46" s="112" t="s">
        <v>304</v>
      </c>
      <c r="R46" s="112" t="s">
        <v>305</v>
      </c>
      <c r="S46" s="112" t="s">
        <v>306</v>
      </c>
      <c r="T46" s="112" t="s">
        <v>307</v>
      </c>
      <c r="U46" s="137" t="s">
        <v>308</v>
      </c>
      <c r="V46" s="137" t="s">
        <v>309</v>
      </c>
      <c r="W46" s="137" t="s">
        <v>310</v>
      </c>
      <c r="X46" s="137" t="s">
        <v>311</v>
      </c>
      <c r="Y46" s="137" t="s">
        <v>312</v>
      </c>
      <c r="Z46" s="137" t="s">
        <v>313</v>
      </c>
      <c r="AA46" s="137" t="s">
        <v>314</v>
      </c>
      <c r="AB46" s="137" t="s">
        <v>315</v>
      </c>
      <c r="AC46" s="137" t="s">
        <v>316</v>
      </c>
      <c r="AD46" s="137" t="s">
        <v>317</v>
      </c>
      <c r="AE46" s="112" t="s">
        <v>318</v>
      </c>
      <c r="AF46" s="2"/>
      <c r="AG46" s="258"/>
    </row>
    <row r="47" spans="1:33" outlineLevel="1" x14ac:dyDescent="0.25">
      <c r="B47" s="259" t="str">
        <f>IF(C47&gt;0,IFERROR(_xlfn.IFS(D47&lt;=DATE(YEAR('Basic project data'!$E$12),MONTH('Basic project data'!$E$12),1),'Basic project data'!$A$12,D47&lt;=DATE(YEAR('Basic project data'!$E$13),MONTH('Basic project data'!$E$13),1),'Basic project data'!$A$13,D47&lt;=DATE(YEAR('Basic project data'!$E$14),MONTH('Basic project data'!$E$14),1),'Basic project data'!$A$14,D47&lt;=DATE(YEAR('Basic project data'!$E$15),MONTH('Basic project data'!$E$15),1),'Basic project data'!$A$15,D47&lt;=DATE(YEAR('Basic project data'!$E$16),MONTH('Basic project data'!$E$16),1),'Basic project data'!$A$16),""),"")</f>
        <v/>
      </c>
      <c r="C47" s="259">
        <f>IF(DATE(YEAR('Basic project data'!$C$5),MONTH('Basic project data'!$C$5),1)=D47,1,0)</f>
        <v>0</v>
      </c>
      <c r="D47" s="260">
        <f>IF('Basic project data'!C5=0,0,DATE(YEAR('Basic project data'!$C$5),1,1))</f>
        <v>0</v>
      </c>
      <c r="E47" s="261"/>
      <c r="F47" s="197">
        <f t="shared" ref="F47:F58" si="14">215/12*E47</f>
        <v>0</v>
      </c>
      <c r="G47" s="262"/>
      <c r="H47" s="261"/>
      <c r="I47" s="197">
        <f t="shared" ref="I47:I58" si="15">215/12*H47</f>
        <v>0</v>
      </c>
      <c r="J47" s="263"/>
      <c r="O47" s="113">
        <f t="shared" ref="O47:O59" si="16">D47</f>
        <v>0</v>
      </c>
      <c r="P47" s="111"/>
      <c r="Q47" s="111"/>
      <c r="R47" s="111"/>
      <c r="S47" s="111"/>
      <c r="T47" s="111"/>
      <c r="U47" s="111"/>
      <c r="V47" s="111"/>
      <c r="W47" s="111"/>
      <c r="X47" s="111"/>
      <c r="Y47" s="111"/>
      <c r="Z47" s="111"/>
      <c r="AA47" s="111"/>
      <c r="AB47" s="111"/>
      <c r="AC47" s="111"/>
      <c r="AD47" s="111"/>
      <c r="AE47" s="114">
        <f t="shared" ref="AE47:AE58" si="17">SUM(P47:AD47)</f>
        <v>0</v>
      </c>
      <c r="AF47" s="2"/>
      <c r="AG47" s="258"/>
    </row>
    <row r="48" spans="1:33" outlineLevel="1" x14ac:dyDescent="0.25">
      <c r="B48" s="259" t="str">
        <f>IF(C48&gt;0,IFERROR(_xlfn.IFS(D48&lt;=DATE(YEAR('Basic project data'!$E$12),MONTH('Basic project data'!$E$12),1),'Basic project data'!$A$12,D48&lt;=DATE(YEAR('Basic project data'!$E$13),MONTH('Basic project data'!$E$13),1),'Basic project data'!$A$13,D48&lt;=DATE(YEAR('Basic project data'!$E$14),MONTH('Basic project data'!$E$14),1),'Basic project data'!$A$14,D48&lt;=DATE(YEAR('Basic project data'!$E$15),MONTH('Basic project data'!$E$15),1),'Basic project data'!$A$15,D48&lt;=DATE(YEAR('Basic project data'!$E$16),MONTH('Basic project data'!$E$16),1),'Basic project data'!$A$16),""),"")</f>
        <v/>
      </c>
      <c r="C48" s="259">
        <f>IF(C47&gt;0,C47+1,IF(DATE(YEAR('Basic project data'!$C$5),MONTH('Basic project data'!$C$5),1)=D48,1,0))</f>
        <v>0</v>
      </c>
      <c r="D48" s="260">
        <f t="shared" ref="D48:D58" si="18">DATE(YEAR(D47),MONTH(D47)+1,DAY(D47))</f>
        <v>31</v>
      </c>
      <c r="E48" s="261"/>
      <c r="F48" s="197">
        <f t="shared" si="14"/>
        <v>0</v>
      </c>
      <c r="G48" s="262"/>
      <c r="H48" s="261"/>
      <c r="I48" s="197">
        <f t="shared" si="15"/>
        <v>0</v>
      </c>
      <c r="J48" s="263"/>
      <c r="O48" s="113">
        <f t="shared" si="16"/>
        <v>31</v>
      </c>
      <c r="P48" s="111"/>
      <c r="Q48" s="111"/>
      <c r="R48" s="111"/>
      <c r="S48" s="111"/>
      <c r="T48" s="111"/>
      <c r="U48" s="111"/>
      <c r="V48" s="111"/>
      <c r="W48" s="111"/>
      <c r="X48" s="111"/>
      <c r="Y48" s="111"/>
      <c r="Z48" s="111"/>
      <c r="AA48" s="111"/>
      <c r="AB48" s="111"/>
      <c r="AC48" s="111"/>
      <c r="AD48" s="111"/>
      <c r="AE48" s="114">
        <f t="shared" si="17"/>
        <v>0</v>
      </c>
      <c r="AF48" s="2"/>
      <c r="AG48" s="258"/>
    </row>
    <row r="49" spans="2:33" outlineLevel="1" x14ac:dyDescent="0.25">
      <c r="B49" s="259" t="str">
        <f>IF(C49&gt;0,IFERROR(_xlfn.IFS(D49&lt;=DATE(YEAR('Basic project data'!$E$12),MONTH('Basic project data'!$E$12),1),'Basic project data'!$A$12,D49&lt;=DATE(YEAR('Basic project data'!$E$13),MONTH('Basic project data'!$E$13),1),'Basic project data'!$A$13,D49&lt;=DATE(YEAR('Basic project data'!$E$14),MONTH('Basic project data'!$E$14),1),'Basic project data'!$A$14,D49&lt;=DATE(YEAR('Basic project data'!$E$15),MONTH('Basic project data'!$E$15),1),'Basic project data'!$A$15,D49&lt;=DATE(YEAR('Basic project data'!$E$16),MONTH('Basic project data'!$E$16),1),'Basic project data'!$A$16),""),"")</f>
        <v/>
      </c>
      <c r="C49" s="259">
        <f>IF(C48&gt;0,C48+1,IF(DATE(YEAR('Basic project data'!$C$5),MONTH('Basic project data'!$C$5),1)=D49,1,0))</f>
        <v>0</v>
      </c>
      <c r="D49" s="260">
        <f t="shared" si="18"/>
        <v>62</v>
      </c>
      <c r="E49" s="261"/>
      <c r="F49" s="197">
        <f t="shared" si="14"/>
        <v>0</v>
      </c>
      <c r="G49" s="262"/>
      <c r="H49" s="261"/>
      <c r="I49" s="197">
        <f t="shared" si="15"/>
        <v>0</v>
      </c>
      <c r="J49" s="263"/>
      <c r="O49" s="113">
        <f t="shared" si="16"/>
        <v>62</v>
      </c>
      <c r="P49" s="111"/>
      <c r="Q49" s="111"/>
      <c r="R49" s="111"/>
      <c r="S49" s="111"/>
      <c r="T49" s="111"/>
      <c r="U49" s="111"/>
      <c r="V49" s="111"/>
      <c r="W49" s="111"/>
      <c r="X49" s="111"/>
      <c r="Y49" s="111"/>
      <c r="Z49" s="111"/>
      <c r="AA49" s="111"/>
      <c r="AB49" s="111"/>
      <c r="AC49" s="111"/>
      <c r="AD49" s="111"/>
      <c r="AE49" s="114">
        <f t="shared" si="17"/>
        <v>0</v>
      </c>
      <c r="AF49" s="2"/>
      <c r="AG49" s="258"/>
    </row>
    <row r="50" spans="2:33" outlineLevel="1" x14ac:dyDescent="0.25">
      <c r="B50" s="259" t="str">
        <f>IF(C50&gt;0,IFERROR(_xlfn.IFS(D50&lt;=DATE(YEAR('Basic project data'!$E$12),MONTH('Basic project data'!$E$12),1),'Basic project data'!$A$12,D50&lt;=DATE(YEAR('Basic project data'!$E$13),MONTH('Basic project data'!$E$13),1),'Basic project data'!$A$13,D50&lt;=DATE(YEAR('Basic project data'!$E$14),MONTH('Basic project data'!$E$14),1),'Basic project data'!$A$14,D50&lt;=DATE(YEAR('Basic project data'!$E$15),MONTH('Basic project data'!$E$15),1),'Basic project data'!$A$15,D50&lt;=DATE(YEAR('Basic project data'!$E$16),MONTH('Basic project data'!$E$16),1),'Basic project data'!$A$16),""),"")</f>
        <v/>
      </c>
      <c r="C50" s="259">
        <f>IF(C49&gt;0,C49+1,IF(DATE(YEAR('Basic project data'!$C$5),MONTH('Basic project data'!$C$5),1)=D50,1,0))</f>
        <v>0</v>
      </c>
      <c r="D50" s="260">
        <f t="shared" si="18"/>
        <v>93</v>
      </c>
      <c r="E50" s="261"/>
      <c r="F50" s="197">
        <f t="shared" si="14"/>
        <v>0</v>
      </c>
      <c r="G50" s="262"/>
      <c r="H50" s="261"/>
      <c r="I50" s="197">
        <f t="shared" si="15"/>
        <v>0</v>
      </c>
      <c r="J50" s="263"/>
      <c r="O50" s="113">
        <f t="shared" si="16"/>
        <v>93</v>
      </c>
      <c r="P50" s="111"/>
      <c r="Q50" s="111"/>
      <c r="R50" s="111"/>
      <c r="S50" s="111"/>
      <c r="T50" s="111"/>
      <c r="U50" s="111"/>
      <c r="V50" s="111"/>
      <c r="W50" s="111"/>
      <c r="X50" s="111"/>
      <c r="Y50" s="111"/>
      <c r="Z50" s="111"/>
      <c r="AA50" s="111"/>
      <c r="AB50" s="111"/>
      <c r="AC50" s="111"/>
      <c r="AD50" s="111"/>
      <c r="AE50" s="114">
        <f t="shared" si="17"/>
        <v>0</v>
      </c>
      <c r="AF50" s="115"/>
    </row>
    <row r="51" spans="2:33" outlineLevel="1" x14ac:dyDescent="0.25">
      <c r="B51" s="259" t="str">
        <f>IF(C51&gt;0,IFERROR(_xlfn.IFS(D51&lt;=DATE(YEAR('Basic project data'!$E$12),MONTH('Basic project data'!$E$12),1),'Basic project data'!$A$12,D51&lt;=DATE(YEAR('Basic project data'!$E$13),MONTH('Basic project data'!$E$13),1),'Basic project data'!$A$13,D51&lt;=DATE(YEAR('Basic project data'!$E$14),MONTH('Basic project data'!$E$14),1),'Basic project data'!$A$14,D51&lt;=DATE(YEAR('Basic project data'!$E$15),MONTH('Basic project data'!$E$15),1),'Basic project data'!$A$15,D51&lt;=DATE(YEAR('Basic project data'!$E$16),MONTH('Basic project data'!$E$16),1),'Basic project data'!$A$16),""),"")</f>
        <v/>
      </c>
      <c r="C51" s="259">
        <f>IF(C50&gt;0,C50+1,IF(DATE(YEAR('Basic project data'!$C$5),MONTH('Basic project data'!$C$5),1)=D51,1,0))</f>
        <v>0</v>
      </c>
      <c r="D51" s="260">
        <f t="shared" si="18"/>
        <v>123</v>
      </c>
      <c r="E51" s="261"/>
      <c r="F51" s="197">
        <f t="shared" si="14"/>
        <v>0</v>
      </c>
      <c r="G51" s="262"/>
      <c r="H51" s="261"/>
      <c r="I51" s="197">
        <f t="shared" si="15"/>
        <v>0</v>
      </c>
      <c r="J51" s="263"/>
      <c r="O51" s="113">
        <f t="shared" si="16"/>
        <v>123</v>
      </c>
      <c r="P51" s="111"/>
      <c r="Q51" s="111"/>
      <c r="R51" s="111"/>
      <c r="S51" s="111"/>
      <c r="T51" s="111"/>
      <c r="U51" s="111"/>
      <c r="V51" s="111"/>
      <c r="W51" s="111"/>
      <c r="X51" s="111"/>
      <c r="Y51" s="111"/>
      <c r="Z51" s="111"/>
      <c r="AA51" s="111"/>
      <c r="AB51" s="111"/>
      <c r="AC51" s="111"/>
      <c r="AD51" s="111"/>
      <c r="AE51" s="114">
        <f t="shared" si="17"/>
        <v>0</v>
      </c>
      <c r="AF51" s="115"/>
      <c r="AG51" s="258"/>
    </row>
    <row r="52" spans="2:33" outlineLevel="1" x14ac:dyDescent="0.25">
      <c r="B52" s="259" t="str">
        <f>IF(C52&gt;0,IFERROR(_xlfn.IFS(D52&lt;=DATE(YEAR('Basic project data'!$E$12),MONTH('Basic project data'!$E$12),1),'Basic project data'!$A$12,D52&lt;=DATE(YEAR('Basic project data'!$E$13),MONTH('Basic project data'!$E$13),1),'Basic project data'!$A$13,D52&lt;=DATE(YEAR('Basic project data'!$E$14),MONTH('Basic project data'!$E$14),1),'Basic project data'!$A$14,D52&lt;=DATE(YEAR('Basic project data'!$E$15),MONTH('Basic project data'!$E$15),1),'Basic project data'!$A$15,D52&lt;=DATE(YEAR('Basic project data'!$E$16),MONTH('Basic project data'!$E$16),1),'Basic project data'!$A$16),""),"")</f>
        <v/>
      </c>
      <c r="C52" s="259">
        <f>IF(C51&gt;0,C51+1,IF(DATE(YEAR('Basic project data'!$C$5),MONTH('Basic project data'!$C$5),1)=D52,1,0))</f>
        <v>0</v>
      </c>
      <c r="D52" s="260">
        <f t="shared" si="18"/>
        <v>154</v>
      </c>
      <c r="E52" s="261"/>
      <c r="F52" s="197">
        <f t="shared" si="14"/>
        <v>0</v>
      </c>
      <c r="G52" s="262"/>
      <c r="H52" s="261"/>
      <c r="I52" s="197">
        <f t="shared" si="15"/>
        <v>0</v>
      </c>
      <c r="J52" s="263"/>
      <c r="O52" s="113">
        <f t="shared" si="16"/>
        <v>154</v>
      </c>
      <c r="P52" s="111"/>
      <c r="Q52" s="111"/>
      <c r="R52" s="111"/>
      <c r="S52" s="111"/>
      <c r="T52" s="111"/>
      <c r="U52" s="111"/>
      <c r="V52" s="111"/>
      <c r="W52" s="111"/>
      <c r="X52" s="111"/>
      <c r="Y52" s="111"/>
      <c r="Z52" s="111"/>
      <c r="AA52" s="111"/>
      <c r="AB52" s="111"/>
      <c r="AC52" s="111"/>
      <c r="AD52" s="111"/>
      <c r="AE52" s="114">
        <f t="shared" si="17"/>
        <v>0</v>
      </c>
      <c r="AF52" s="115"/>
      <c r="AG52" s="258"/>
    </row>
    <row r="53" spans="2:33" outlineLevel="1" x14ac:dyDescent="0.25">
      <c r="B53" s="259" t="str">
        <f>IF(C53&gt;0,IFERROR(_xlfn.IFS(D53&lt;=DATE(YEAR('Basic project data'!$E$12),MONTH('Basic project data'!$E$12),1),'Basic project data'!$A$12,D53&lt;=DATE(YEAR('Basic project data'!$E$13),MONTH('Basic project data'!$E$13),1),'Basic project data'!$A$13,D53&lt;=DATE(YEAR('Basic project data'!$E$14),MONTH('Basic project data'!$E$14),1),'Basic project data'!$A$14,D53&lt;=DATE(YEAR('Basic project data'!$E$15),MONTH('Basic project data'!$E$15),1),'Basic project data'!$A$15,D53&lt;=DATE(YEAR('Basic project data'!$E$16),MONTH('Basic project data'!$E$16),1),'Basic project data'!$A$16),""),"")</f>
        <v/>
      </c>
      <c r="C53" s="259">
        <f>IF(C52&gt;0,C52+1,IF(DATE(YEAR('Basic project data'!$C$5),MONTH('Basic project data'!$C$5),1)=D53,1,0))</f>
        <v>0</v>
      </c>
      <c r="D53" s="260">
        <f t="shared" si="18"/>
        <v>184</v>
      </c>
      <c r="E53" s="261"/>
      <c r="F53" s="197">
        <f t="shared" si="14"/>
        <v>0</v>
      </c>
      <c r="G53" s="262"/>
      <c r="H53" s="261"/>
      <c r="I53" s="197">
        <f t="shared" si="15"/>
        <v>0</v>
      </c>
      <c r="J53" s="263"/>
      <c r="O53" s="113">
        <f t="shared" si="16"/>
        <v>184</v>
      </c>
      <c r="P53" s="111"/>
      <c r="Q53" s="111"/>
      <c r="R53" s="111"/>
      <c r="S53" s="111"/>
      <c r="T53" s="111"/>
      <c r="U53" s="111"/>
      <c r="V53" s="111"/>
      <c r="W53" s="111"/>
      <c r="X53" s="111"/>
      <c r="Y53" s="111"/>
      <c r="Z53" s="111"/>
      <c r="AA53" s="111"/>
      <c r="AB53" s="111"/>
      <c r="AC53" s="111"/>
      <c r="AD53" s="111"/>
      <c r="AE53" s="114">
        <f t="shared" si="17"/>
        <v>0</v>
      </c>
      <c r="AF53" s="115"/>
      <c r="AG53" s="249"/>
    </row>
    <row r="54" spans="2:33" outlineLevel="1" x14ac:dyDescent="0.25">
      <c r="B54" s="259"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59">
        <f>IF(C53&gt;0,C53+1,IF(DATE(YEAR('Basic project data'!$C$5),MONTH('Basic project data'!$C$5),1)=D54,1,0))</f>
        <v>0</v>
      </c>
      <c r="D54" s="260">
        <f t="shared" si="18"/>
        <v>215</v>
      </c>
      <c r="E54" s="261"/>
      <c r="F54" s="197">
        <f t="shared" si="14"/>
        <v>0</v>
      </c>
      <c r="G54" s="262"/>
      <c r="H54" s="261"/>
      <c r="I54" s="197">
        <f t="shared" si="15"/>
        <v>0</v>
      </c>
      <c r="J54" s="263"/>
      <c r="O54" s="113">
        <f t="shared" si="16"/>
        <v>215</v>
      </c>
      <c r="P54" s="111"/>
      <c r="Q54" s="111"/>
      <c r="R54" s="111"/>
      <c r="S54" s="111"/>
      <c r="T54" s="111"/>
      <c r="U54" s="111"/>
      <c r="V54" s="111"/>
      <c r="W54" s="111"/>
      <c r="X54" s="111"/>
      <c r="Y54" s="111"/>
      <c r="Z54" s="111"/>
      <c r="AA54" s="111"/>
      <c r="AB54" s="111"/>
      <c r="AC54" s="111"/>
      <c r="AD54" s="111"/>
      <c r="AE54" s="114">
        <f t="shared" si="17"/>
        <v>0</v>
      </c>
      <c r="AF54" s="115"/>
      <c r="AG54" s="249"/>
    </row>
    <row r="55" spans="2:33" outlineLevel="1" x14ac:dyDescent="0.25">
      <c r="B55" s="259"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59">
        <f>IF(C54&gt;0,C54+1,IF(DATE(YEAR('Basic project data'!$C$5),MONTH('Basic project data'!$C$5),1)=D55,1,0))</f>
        <v>0</v>
      </c>
      <c r="D55" s="260">
        <f t="shared" si="18"/>
        <v>246</v>
      </c>
      <c r="E55" s="261"/>
      <c r="F55" s="197">
        <f t="shared" si="14"/>
        <v>0</v>
      </c>
      <c r="G55" s="262"/>
      <c r="H55" s="261"/>
      <c r="I55" s="197">
        <f t="shared" si="15"/>
        <v>0</v>
      </c>
      <c r="J55" s="263"/>
      <c r="O55" s="113">
        <f t="shared" si="16"/>
        <v>246</v>
      </c>
      <c r="P55" s="111"/>
      <c r="Q55" s="111"/>
      <c r="R55" s="111"/>
      <c r="S55" s="111"/>
      <c r="T55" s="111"/>
      <c r="U55" s="111"/>
      <c r="V55" s="111"/>
      <c r="W55" s="111"/>
      <c r="X55" s="111"/>
      <c r="Y55" s="111"/>
      <c r="Z55" s="111"/>
      <c r="AA55" s="111"/>
      <c r="AB55" s="111"/>
      <c r="AC55" s="111"/>
      <c r="AD55" s="111"/>
      <c r="AE55" s="114">
        <f t="shared" si="17"/>
        <v>0</v>
      </c>
      <c r="AF55" s="115"/>
    </row>
    <row r="56" spans="2:33" outlineLevel="1" x14ac:dyDescent="0.25">
      <c r="B56" s="259"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59">
        <f>IF(C55&gt;0,C55+1,IF(DATE(YEAR('Basic project data'!$C$5),MONTH('Basic project data'!$C$5),1)=D56,1,0))</f>
        <v>0</v>
      </c>
      <c r="D56" s="260">
        <f t="shared" si="18"/>
        <v>276</v>
      </c>
      <c r="E56" s="261"/>
      <c r="F56" s="197">
        <f t="shared" si="14"/>
        <v>0</v>
      </c>
      <c r="G56" s="262"/>
      <c r="H56" s="261"/>
      <c r="I56" s="197">
        <f t="shared" si="15"/>
        <v>0</v>
      </c>
      <c r="J56" s="263"/>
      <c r="O56" s="113">
        <f t="shared" si="16"/>
        <v>276</v>
      </c>
      <c r="P56" s="111"/>
      <c r="Q56" s="111"/>
      <c r="R56" s="111"/>
      <c r="S56" s="111"/>
      <c r="T56" s="111"/>
      <c r="U56" s="111"/>
      <c r="V56" s="111"/>
      <c r="W56" s="111"/>
      <c r="X56" s="111"/>
      <c r="Y56" s="111"/>
      <c r="Z56" s="111"/>
      <c r="AA56" s="111"/>
      <c r="AB56" s="111"/>
      <c r="AC56" s="111"/>
      <c r="AD56" s="111"/>
      <c r="AE56" s="114">
        <f t="shared" si="17"/>
        <v>0</v>
      </c>
      <c r="AF56" s="115"/>
      <c r="AG56" s="264"/>
    </row>
    <row r="57" spans="2:33" outlineLevel="1" x14ac:dyDescent="0.25">
      <c r="B57" s="259"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
      </c>
      <c r="C57" s="259">
        <f>IF(C56&gt;0,C56+1,IF(DATE(YEAR('Basic project data'!$C$5),MONTH('Basic project data'!$C$5),1)=D57,1,0))</f>
        <v>0</v>
      </c>
      <c r="D57" s="260">
        <f t="shared" si="18"/>
        <v>307</v>
      </c>
      <c r="E57" s="261"/>
      <c r="F57" s="197">
        <f t="shared" si="14"/>
        <v>0</v>
      </c>
      <c r="G57" s="262"/>
      <c r="H57" s="261"/>
      <c r="I57" s="197">
        <f t="shared" si="15"/>
        <v>0</v>
      </c>
      <c r="J57" s="263"/>
      <c r="O57" s="113">
        <f t="shared" si="16"/>
        <v>307</v>
      </c>
      <c r="P57" s="111"/>
      <c r="Q57" s="111"/>
      <c r="R57" s="111"/>
      <c r="S57" s="111"/>
      <c r="T57" s="111"/>
      <c r="U57" s="111"/>
      <c r="V57" s="111"/>
      <c r="W57" s="111"/>
      <c r="X57" s="111"/>
      <c r="Y57" s="111"/>
      <c r="Z57" s="111"/>
      <c r="AA57" s="111"/>
      <c r="AB57" s="111"/>
      <c r="AC57" s="111"/>
      <c r="AD57" s="111"/>
      <c r="AE57" s="114">
        <f t="shared" si="17"/>
        <v>0</v>
      </c>
      <c r="AF57" s="115"/>
    </row>
    <row r="58" spans="2:33" outlineLevel="1" x14ac:dyDescent="0.25">
      <c r="B58" s="259"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
      </c>
      <c r="C58" s="259">
        <f>IF(C57&gt;0,C57+1,IF(DATE(YEAR('Basic project data'!$C$5),MONTH('Basic project data'!$C$5),1)=D58,1,0))</f>
        <v>0</v>
      </c>
      <c r="D58" s="260">
        <f t="shared" si="18"/>
        <v>337</v>
      </c>
      <c r="E58" s="261"/>
      <c r="F58" s="197">
        <f t="shared" si="14"/>
        <v>0</v>
      </c>
      <c r="G58" s="262"/>
      <c r="H58" s="261"/>
      <c r="I58" s="197">
        <f t="shared" si="15"/>
        <v>0</v>
      </c>
      <c r="J58" s="263"/>
      <c r="O58" s="113">
        <f t="shared" si="16"/>
        <v>337</v>
      </c>
      <c r="P58" s="111"/>
      <c r="Q58" s="111"/>
      <c r="R58" s="111"/>
      <c r="S58" s="111"/>
      <c r="T58" s="111"/>
      <c r="U58" s="111"/>
      <c r="V58" s="111"/>
      <c r="W58" s="111"/>
      <c r="X58" s="111"/>
      <c r="Y58" s="111"/>
      <c r="Z58" s="111"/>
      <c r="AA58" s="111"/>
      <c r="AB58" s="111"/>
      <c r="AC58" s="111"/>
      <c r="AD58" s="111"/>
      <c r="AE58" s="114">
        <f t="shared" si="17"/>
        <v>0</v>
      </c>
      <c r="AF58" s="115"/>
    </row>
    <row r="59" spans="2:33" ht="15.75" thickBot="1" x14ac:dyDescent="0.3">
      <c r="B59" s="265"/>
      <c r="C59" s="266"/>
      <c r="D59" s="267">
        <f>D58</f>
        <v>337</v>
      </c>
      <c r="E59" s="268"/>
      <c r="F59" s="269">
        <f>SUM(F47:F58)</f>
        <v>0</v>
      </c>
      <c r="G59" s="270">
        <f>SUM(G47:G58)</f>
        <v>0</v>
      </c>
      <c r="H59" s="271"/>
      <c r="I59" s="269">
        <f>SUM(I47:I58)</f>
        <v>0</v>
      </c>
      <c r="J59" s="270">
        <f>SUM(J47:J58)</f>
        <v>0</v>
      </c>
      <c r="O59" s="267">
        <f t="shared" si="16"/>
        <v>337</v>
      </c>
      <c r="P59" s="272">
        <f t="shared" ref="P59:AE59" si="19">SUM(P47:P58)</f>
        <v>0</v>
      </c>
      <c r="Q59" s="272">
        <f t="shared" si="19"/>
        <v>0</v>
      </c>
      <c r="R59" s="272">
        <f t="shared" si="19"/>
        <v>0</v>
      </c>
      <c r="S59" s="272">
        <f t="shared" si="19"/>
        <v>0</v>
      </c>
      <c r="T59" s="272">
        <f>SUM(T47:T58)</f>
        <v>0</v>
      </c>
      <c r="U59" s="272">
        <f t="shared" si="19"/>
        <v>0</v>
      </c>
      <c r="V59" s="272">
        <f t="shared" si="19"/>
        <v>0</v>
      </c>
      <c r="W59" s="272">
        <f t="shared" si="19"/>
        <v>0</v>
      </c>
      <c r="X59" s="272">
        <f t="shared" si="19"/>
        <v>0</v>
      </c>
      <c r="Y59" s="272">
        <f t="shared" si="19"/>
        <v>0</v>
      </c>
      <c r="Z59" s="272">
        <f t="shared" si="19"/>
        <v>0</v>
      </c>
      <c r="AA59" s="272">
        <f t="shared" si="19"/>
        <v>0</v>
      </c>
      <c r="AB59" s="272">
        <f t="shared" si="19"/>
        <v>0</v>
      </c>
      <c r="AC59" s="272">
        <f t="shared" si="19"/>
        <v>0</v>
      </c>
      <c r="AD59" s="272">
        <f t="shared" si="19"/>
        <v>0</v>
      </c>
      <c r="AE59" s="272">
        <f t="shared" si="19"/>
        <v>0</v>
      </c>
      <c r="AF59" s="115"/>
    </row>
    <row r="60" spans="2:33" ht="28.5" customHeight="1" x14ac:dyDescent="0.25">
      <c r="B60" s="273"/>
      <c r="C60" s="273"/>
      <c r="F60" s="264"/>
      <c r="I60" s="264"/>
      <c r="P60" s="272">
        <f t="shared" ref="P60:AE60" si="20">IFERROR(P59/$H$2,0)</f>
        <v>0</v>
      </c>
      <c r="Q60" s="272">
        <f t="shared" si="20"/>
        <v>0</v>
      </c>
      <c r="R60" s="272">
        <f t="shared" si="20"/>
        <v>0</v>
      </c>
      <c r="S60" s="272">
        <f t="shared" si="20"/>
        <v>0</v>
      </c>
      <c r="T60" s="272">
        <f t="shared" si="20"/>
        <v>0</v>
      </c>
      <c r="U60" s="272">
        <f t="shared" si="20"/>
        <v>0</v>
      </c>
      <c r="V60" s="272">
        <f t="shared" si="20"/>
        <v>0</v>
      </c>
      <c r="W60" s="272">
        <f t="shared" si="20"/>
        <v>0</v>
      </c>
      <c r="X60" s="272">
        <f t="shared" si="20"/>
        <v>0</v>
      </c>
      <c r="Y60" s="272">
        <f t="shared" si="20"/>
        <v>0</v>
      </c>
      <c r="Z60" s="272">
        <f t="shared" si="20"/>
        <v>0</v>
      </c>
      <c r="AA60" s="272">
        <f t="shared" si="20"/>
        <v>0</v>
      </c>
      <c r="AB60" s="272">
        <f t="shared" si="20"/>
        <v>0</v>
      </c>
      <c r="AC60" s="272">
        <f t="shared" si="20"/>
        <v>0</v>
      </c>
      <c r="AD60" s="272">
        <f t="shared" si="20"/>
        <v>0</v>
      </c>
      <c r="AE60" s="272">
        <f t="shared" si="20"/>
        <v>0</v>
      </c>
      <c r="AF60" s="117" t="s">
        <v>319</v>
      </c>
    </row>
    <row r="61" spans="2:33" ht="15.75" thickBot="1" x14ac:dyDescent="0.3">
      <c r="B61" s="273"/>
      <c r="C61" s="273"/>
      <c r="F61" s="264"/>
      <c r="I61" s="264"/>
      <c r="O61" s="2"/>
      <c r="P61" s="303"/>
      <c r="Q61" s="303"/>
      <c r="R61" s="303"/>
      <c r="S61" s="303"/>
      <c r="T61" s="303"/>
      <c r="U61" s="303"/>
      <c r="V61" s="304"/>
      <c r="W61" s="303"/>
      <c r="X61" s="303"/>
      <c r="Y61" s="303"/>
      <c r="Z61" s="303"/>
      <c r="AA61" s="303"/>
      <c r="AB61" s="303"/>
      <c r="AC61" s="303"/>
      <c r="AD61" s="303"/>
      <c r="AE61" s="303"/>
      <c r="AF61" s="118"/>
    </row>
    <row r="62" spans="2:33" outlineLevel="1" x14ac:dyDescent="0.25">
      <c r="B62" s="259"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
      </c>
      <c r="C62" s="259">
        <f>IF(C58&gt;0,C58+1,IF(DATE(YEAR('Basic project data'!$C$5),MONTH('Basic project data'!$C$5),1)=D62,1,0))</f>
        <v>0</v>
      </c>
      <c r="D62" s="260">
        <f>DATE(YEAR(D58),MONTH(D58)+1,DAY(D58))</f>
        <v>368</v>
      </c>
      <c r="E62" s="276"/>
      <c r="F62" s="274">
        <f t="shared" ref="F62:F73" si="21">215/12*E62</f>
        <v>0</v>
      </c>
      <c r="G62" s="275"/>
      <c r="H62" s="276"/>
      <c r="I62" s="274">
        <f t="shared" ref="I62:I73" si="22">215/12*H62</f>
        <v>0</v>
      </c>
      <c r="J62" s="275"/>
      <c r="O62" s="113">
        <f t="shared" ref="O62:O74" si="23">D62</f>
        <v>368</v>
      </c>
      <c r="P62" s="111"/>
      <c r="Q62" s="111"/>
      <c r="R62" s="111"/>
      <c r="S62" s="111"/>
      <c r="T62" s="111"/>
      <c r="U62" s="111"/>
      <c r="V62" s="111"/>
      <c r="W62" s="111"/>
      <c r="X62" s="111"/>
      <c r="Y62" s="111"/>
      <c r="Z62" s="111"/>
      <c r="AA62" s="111"/>
      <c r="AB62" s="111"/>
      <c r="AC62" s="111"/>
      <c r="AD62" s="111"/>
      <c r="AE62" s="114">
        <f t="shared" ref="AE62:AE73" si="24">SUM(P62:AD62)</f>
        <v>0</v>
      </c>
      <c r="AF62" s="115"/>
      <c r="AG62" s="264"/>
    </row>
    <row r="63" spans="2:33" outlineLevel="1" x14ac:dyDescent="0.25">
      <c r="B63" s="259"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
      </c>
      <c r="C63" s="259">
        <f>IF(C62&gt;0,C62+1,IF(DATE(YEAR('Basic project data'!$C$5),MONTH('Basic project data'!$C$5),1)=D63,1,0))</f>
        <v>0</v>
      </c>
      <c r="D63" s="260">
        <f t="shared" ref="D63:D73" si="25">DATE(YEAR(D62),MONTH(D62)+1,DAY(D62))</f>
        <v>399</v>
      </c>
      <c r="E63" s="261"/>
      <c r="F63" s="197">
        <f t="shared" si="21"/>
        <v>0</v>
      </c>
      <c r="G63" s="263"/>
      <c r="H63" s="261"/>
      <c r="I63" s="197">
        <f t="shared" si="22"/>
        <v>0</v>
      </c>
      <c r="J63" s="263"/>
      <c r="O63" s="113">
        <f t="shared" si="23"/>
        <v>399</v>
      </c>
      <c r="P63" s="111"/>
      <c r="Q63" s="111"/>
      <c r="R63" s="111"/>
      <c r="S63" s="111"/>
      <c r="T63" s="111"/>
      <c r="U63" s="111"/>
      <c r="V63" s="111"/>
      <c r="W63" s="111"/>
      <c r="X63" s="111"/>
      <c r="Y63" s="111"/>
      <c r="Z63" s="111"/>
      <c r="AA63" s="111"/>
      <c r="AB63" s="111"/>
      <c r="AC63" s="111"/>
      <c r="AD63" s="111"/>
      <c r="AE63" s="114">
        <f t="shared" si="24"/>
        <v>0</v>
      </c>
      <c r="AF63" s="115"/>
    </row>
    <row r="64" spans="2:33" outlineLevel="1" x14ac:dyDescent="0.25">
      <c r="B64" s="259"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
      </c>
      <c r="C64" s="259">
        <f>IF(C63&gt;0,C63+1,IF(DATE(YEAR('Basic project data'!$C$5),MONTH('Basic project data'!$C$5),1)=D64,1,0))</f>
        <v>0</v>
      </c>
      <c r="D64" s="260">
        <f t="shared" si="25"/>
        <v>427</v>
      </c>
      <c r="E64" s="261"/>
      <c r="F64" s="197">
        <f t="shared" si="21"/>
        <v>0</v>
      </c>
      <c r="G64" s="263"/>
      <c r="H64" s="261"/>
      <c r="I64" s="197">
        <f t="shared" si="22"/>
        <v>0</v>
      </c>
      <c r="J64" s="263"/>
      <c r="O64" s="113">
        <f t="shared" si="23"/>
        <v>427</v>
      </c>
      <c r="P64" s="111"/>
      <c r="Q64" s="111"/>
      <c r="R64" s="111"/>
      <c r="S64" s="111"/>
      <c r="T64" s="111"/>
      <c r="U64" s="111"/>
      <c r="V64" s="111"/>
      <c r="W64" s="111"/>
      <c r="X64" s="111"/>
      <c r="Y64" s="111"/>
      <c r="Z64" s="111"/>
      <c r="AA64" s="111"/>
      <c r="AB64" s="111"/>
      <c r="AC64" s="111"/>
      <c r="AD64" s="111"/>
      <c r="AE64" s="114">
        <f t="shared" si="24"/>
        <v>0</v>
      </c>
      <c r="AF64" s="115"/>
    </row>
    <row r="65" spans="2:32" outlineLevel="1" x14ac:dyDescent="0.25">
      <c r="B65" s="259"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
      </c>
      <c r="C65" s="259">
        <f>IF(C64&gt;0,C64+1,IF(DATE(YEAR('Basic project data'!$C$5),MONTH('Basic project data'!$C$5),1)=D65,1,0))</f>
        <v>0</v>
      </c>
      <c r="D65" s="260">
        <f t="shared" si="25"/>
        <v>458</v>
      </c>
      <c r="E65" s="261"/>
      <c r="F65" s="197">
        <f t="shared" si="21"/>
        <v>0</v>
      </c>
      <c r="G65" s="263"/>
      <c r="H65" s="261"/>
      <c r="I65" s="197">
        <f t="shared" si="22"/>
        <v>0</v>
      </c>
      <c r="J65" s="263"/>
      <c r="O65" s="113">
        <f t="shared" si="23"/>
        <v>458</v>
      </c>
      <c r="P65" s="111"/>
      <c r="Q65" s="111"/>
      <c r="R65" s="111"/>
      <c r="S65" s="111"/>
      <c r="T65" s="111"/>
      <c r="U65" s="111"/>
      <c r="V65" s="111"/>
      <c r="W65" s="111"/>
      <c r="X65" s="111"/>
      <c r="Y65" s="111"/>
      <c r="Z65" s="111"/>
      <c r="AA65" s="111"/>
      <c r="AB65" s="111"/>
      <c r="AC65" s="111"/>
      <c r="AD65" s="111"/>
      <c r="AE65" s="114">
        <f t="shared" si="24"/>
        <v>0</v>
      </c>
      <c r="AF65" s="115"/>
    </row>
    <row r="66" spans="2:32" outlineLevel="1" x14ac:dyDescent="0.25">
      <c r="B66" s="259" t="str">
        <f>IF(C66&gt;0,IFERROR(_xlfn.IFS(D66&lt;=DATE(YEAR('Basic project data'!$E$12),MONTH('Basic project data'!$E$12),1),'Basic project data'!$A$12,D66&lt;=DATE(YEAR('Basic project data'!$E$13),MONTH('Basic project data'!$E$13),1),'Basic project data'!$A$13,D66&lt;=DATE(YEAR('Basic project data'!$E$14),MONTH('Basic project data'!$E$14),1),'Basic project data'!$A$14,D66&lt;=DATE(YEAR('Basic project data'!$E$15),MONTH('Basic project data'!$E$15),1),'Basic project data'!$A$15,D66&lt;=DATE(YEAR('Basic project data'!$E$16),MONTH('Basic project data'!$E$16),1),'Basic project data'!$A$16),""),"")</f>
        <v/>
      </c>
      <c r="C66" s="259">
        <f>IF(C65&gt;0,C65+1,IF(DATE(YEAR('Basic project data'!$C$5),MONTH('Basic project data'!$C$5),1)=D66,1,0))</f>
        <v>0</v>
      </c>
      <c r="D66" s="260">
        <f t="shared" si="25"/>
        <v>488</v>
      </c>
      <c r="E66" s="261"/>
      <c r="F66" s="197">
        <f t="shared" si="21"/>
        <v>0</v>
      </c>
      <c r="G66" s="263"/>
      <c r="H66" s="261"/>
      <c r="I66" s="197">
        <f t="shared" si="22"/>
        <v>0</v>
      </c>
      <c r="J66" s="263"/>
      <c r="O66" s="113">
        <f t="shared" si="23"/>
        <v>488</v>
      </c>
      <c r="P66" s="111"/>
      <c r="Q66" s="111"/>
      <c r="R66" s="111"/>
      <c r="S66" s="111"/>
      <c r="T66" s="111"/>
      <c r="U66" s="111"/>
      <c r="V66" s="111"/>
      <c r="W66" s="111"/>
      <c r="X66" s="111"/>
      <c r="Y66" s="111"/>
      <c r="Z66" s="111"/>
      <c r="AA66" s="111"/>
      <c r="AB66" s="111"/>
      <c r="AC66" s="111"/>
      <c r="AD66" s="111"/>
      <c r="AE66" s="114">
        <f t="shared" si="24"/>
        <v>0</v>
      </c>
      <c r="AF66" s="115"/>
    </row>
    <row r="67" spans="2:32" outlineLevel="1" x14ac:dyDescent="0.25">
      <c r="B67" s="259" t="str">
        <f>IF(C67&gt;0,IFERROR(_xlfn.IFS(D67&lt;=DATE(YEAR('Basic project data'!$E$12),MONTH('Basic project data'!$E$12),1),'Basic project data'!$A$12,D67&lt;=DATE(YEAR('Basic project data'!$E$13),MONTH('Basic project data'!$E$13),1),'Basic project data'!$A$13,D67&lt;=DATE(YEAR('Basic project data'!$E$14),MONTH('Basic project data'!$E$14),1),'Basic project data'!$A$14,D67&lt;=DATE(YEAR('Basic project data'!$E$15),MONTH('Basic project data'!$E$15),1),'Basic project data'!$A$15,D67&lt;=DATE(YEAR('Basic project data'!$E$16),MONTH('Basic project data'!$E$16),1),'Basic project data'!$A$16),""),"")</f>
        <v/>
      </c>
      <c r="C67" s="259">
        <f>IF(C66&gt;0,C66+1,IF(DATE(YEAR('Basic project data'!$C$5),MONTH('Basic project data'!$C$5),1)=D67,1,0))</f>
        <v>0</v>
      </c>
      <c r="D67" s="260">
        <f t="shared" si="25"/>
        <v>519</v>
      </c>
      <c r="E67" s="261"/>
      <c r="F67" s="197">
        <f t="shared" si="21"/>
        <v>0</v>
      </c>
      <c r="G67" s="263"/>
      <c r="H67" s="261"/>
      <c r="I67" s="197">
        <f t="shared" si="22"/>
        <v>0</v>
      </c>
      <c r="J67" s="263"/>
      <c r="O67" s="113">
        <f t="shared" si="23"/>
        <v>519</v>
      </c>
      <c r="P67" s="111"/>
      <c r="Q67" s="111"/>
      <c r="R67" s="111"/>
      <c r="S67" s="111"/>
      <c r="T67" s="111"/>
      <c r="U67" s="111"/>
      <c r="V67" s="111"/>
      <c r="W67" s="111"/>
      <c r="X67" s="111"/>
      <c r="Y67" s="111"/>
      <c r="Z67" s="111"/>
      <c r="AA67" s="111"/>
      <c r="AB67" s="111"/>
      <c r="AC67" s="111"/>
      <c r="AD67" s="111"/>
      <c r="AE67" s="114">
        <f t="shared" si="24"/>
        <v>0</v>
      </c>
      <c r="AF67" s="115"/>
    </row>
    <row r="68" spans="2:32" outlineLevel="1" x14ac:dyDescent="0.25">
      <c r="B68" s="259" t="str">
        <f>IF(C68&gt;0,IFERROR(_xlfn.IFS(D68&lt;=DATE(YEAR('Basic project data'!$E$12),MONTH('Basic project data'!$E$12),1),'Basic project data'!$A$12,D68&lt;=DATE(YEAR('Basic project data'!$E$13),MONTH('Basic project data'!$E$13),1),'Basic project data'!$A$13,D68&lt;=DATE(YEAR('Basic project data'!$E$14),MONTH('Basic project data'!$E$14),1),'Basic project data'!$A$14,D68&lt;=DATE(YEAR('Basic project data'!$E$15),MONTH('Basic project data'!$E$15),1),'Basic project data'!$A$15,D68&lt;=DATE(YEAR('Basic project data'!$E$16),MONTH('Basic project data'!$E$16),1),'Basic project data'!$A$16),""),"")</f>
        <v/>
      </c>
      <c r="C68" s="259">
        <f>IF(C67&gt;0,C67+1,IF(DATE(YEAR('Basic project data'!$C$5),MONTH('Basic project data'!$C$5),1)=D68,1,0))</f>
        <v>0</v>
      </c>
      <c r="D68" s="260">
        <f t="shared" si="25"/>
        <v>549</v>
      </c>
      <c r="E68" s="261"/>
      <c r="F68" s="197">
        <f t="shared" si="21"/>
        <v>0</v>
      </c>
      <c r="G68" s="263"/>
      <c r="H68" s="261"/>
      <c r="I68" s="197">
        <f t="shared" si="22"/>
        <v>0</v>
      </c>
      <c r="J68" s="263"/>
      <c r="O68" s="113">
        <f t="shared" si="23"/>
        <v>549</v>
      </c>
      <c r="P68" s="111"/>
      <c r="Q68" s="111"/>
      <c r="R68" s="111"/>
      <c r="S68" s="111"/>
      <c r="T68" s="111"/>
      <c r="U68" s="111"/>
      <c r="V68" s="111"/>
      <c r="W68" s="111"/>
      <c r="X68" s="111"/>
      <c r="Y68" s="111"/>
      <c r="Z68" s="111"/>
      <c r="AA68" s="111"/>
      <c r="AB68" s="111"/>
      <c r="AC68" s="111"/>
      <c r="AD68" s="111"/>
      <c r="AE68" s="114">
        <f t="shared" si="24"/>
        <v>0</v>
      </c>
      <c r="AF68" s="115"/>
    </row>
    <row r="69" spans="2:32" outlineLevel="1" x14ac:dyDescent="0.25">
      <c r="B69" s="259"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
      </c>
      <c r="C69" s="259">
        <f>IF(C68&gt;0,C68+1,IF(DATE(YEAR('Basic project data'!$C$5),MONTH('Basic project data'!$C$5),1)=D69,1,0))</f>
        <v>0</v>
      </c>
      <c r="D69" s="260">
        <f t="shared" si="25"/>
        <v>580</v>
      </c>
      <c r="E69" s="261"/>
      <c r="F69" s="197">
        <f t="shared" si="21"/>
        <v>0</v>
      </c>
      <c r="G69" s="263"/>
      <c r="H69" s="261"/>
      <c r="I69" s="197">
        <f t="shared" si="22"/>
        <v>0</v>
      </c>
      <c r="J69" s="263"/>
      <c r="O69" s="113">
        <f t="shared" si="23"/>
        <v>580</v>
      </c>
      <c r="P69" s="111"/>
      <c r="Q69" s="111"/>
      <c r="R69" s="111"/>
      <c r="S69" s="111"/>
      <c r="T69" s="111"/>
      <c r="U69" s="111"/>
      <c r="V69" s="111"/>
      <c r="W69" s="111"/>
      <c r="X69" s="111"/>
      <c r="Y69" s="111"/>
      <c r="Z69" s="111"/>
      <c r="AA69" s="111"/>
      <c r="AB69" s="111"/>
      <c r="AC69" s="111"/>
      <c r="AD69" s="111"/>
      <c r="AE69" s="114">
        <f t="shared" si="24"/>
        <v>0</v>
      </c>
      <c r="AF69" s="115"/>
    </row>
    <row r="70" spans="2:32" outlineLevel="1" x14ac:dyDescent="0.25">
      <c r="B70" s="259"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
      </c>
      <c r="C70" s="259">
        <f>IF(C69&gt;0,C69+1,IF(DATE(YEAR('Basic project data'!$C$5),MONTH('Basic project data'!$C$5),1)=D70,1,0))</f>
        <v>0</v>
      </c>
      <c r="D70" s="260">
        <f t="shared" si="25"/>
        <v>611</v>
      </c>
      <c r="E70" s="261"/>
      <c r="F70" s="197">
        <f t="shared" si="21"/>
        <v>0</v>
      </c>
      <c r="G70" s="263"/>
      <c r="H70" s="261"/>
      <c r="I70" s="197">
        <f t="shared" si="22"/>
        <v>0</v>
      </c>
      <c r="J70" s="263"/>
      <c r="O70" s="113">
        <f t="shared" si="23"/>
        <v>611</v>
      </c>
      <c r="P70" s="111"/>
      <c r="Q70" s="111"/>
      <c r="R70" s="111"/>
      <c r="S70" s="111"/>
      <c r="T70" s="111"/>
      <c r="U70" s="111"/>
      <c r="V70" s="111"/>
      <c r="W70" s="111"/>
      <c r="X70" s="111"/>
      <c r="Y70" s="111"/>
      <c r="Z70" s="111"/>
      <c r="AA70" s="111"/>
      <c r="AB70" s="111"/>
      <c r="AC70" s="111"/>
      <c r="AD70" s="111"/>
      <c r="AE70" s="114">
        <f t="shared" si="24"/>
        <v>0</v>
      </c>
      <c r="AF70" s="115"/>
    </row>
    <row r="71" spans="2:32" outlineLevel="1" x14ac:dyDescent="0.25">
      <c r="B71" s="259"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
      </c>
      <c r="C71" s="259">
        <f>IF(C70&gt;0,C70+1,IF(DATE(YEAR('Basic project data'!$C$5),MONTH('Basic project data'!$C$5),1)=D71,1,0))</f>
        <v>0</v>
      </c>
      <c r="D71" s="260">
        <f t="shared" si="25"/>
        <v>641</v>
      </c>
      <c r="E71" s="261"/>
      <c r="F71" s="197">
        <f t="shared" si="21"/>
        <v>0</v>
      </c>
      <c r="G71" s="263"/>
      <c r="H71" s="261"/>
      <c r="I71" s="197">
        <f t="shared" si="22"/>
        <v>0</v>
      </c>
      <c r="J71" s="263"/>
      <c r="O71" s="113">
        <f t="shared" si="23"/>
        <v>641</v>
      </c>
      <c r="P71" s="111"/>
      <c r="Q71" s="111"/>
      <c r="R71" s="111"/>
      <c r="S71" s="111"/>
      <c r="T71" s="111"/>
      <c r="U71" s="111"/>
      <c r="V71" s="111"/>
      <c r="W71" s="111"/>
      <c r="X71" s="111"/>
      <c r="Y71" s="111"/>
      <c r="Z71" s="111"/>
      <c r="AA71" s="111"/>
      <c r="AB71" s="111"/>
      <c r="AC71" s="111"/>
      <c r="AD71" s="111"/>
      <c r="AE71" s="114">
        <f t="shared" si="24"/>
        <v>0</v>
      </c>
      <c r="AF71" s="115"/>
    </row>
    <row r="72" spans="2:32" outlineLevel="1" x14ac:dyDescent="0.25">
      <c r="B72" s="259"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
      </c>
      <c r="C72" s="259">
        <f>IF(C71&gt;0,C71+1,IF(DATE(YEAR('Basic project data'!$C$5),MONTH('Basic project data'!$C$5),1)=D72,1,0))</f>
        <v>0</v>
      </c>
      <c r="D72" s="260">
        <f t="shared" si="25"/>
        <v>672</v>
      </c>
      <c r="E72" s="261"/>
      <c r="F72" s="197">
        <f t="shared" si="21"/>
        <v>0</v>
      </c>
      <c r="G72" s="263"/>
      <c r="H72" s="261"/>
      <c r="I72" s="197">
        <f t="shared" si="22"/>
        <v>0</v>
      </c>
      <c r="J72" s="263"/>
      <c r="O72" s="113">
        <f t="shared" si="23"/>
        <v>672</v>
      </c>
      <c r="P72" s="111"/>
      <c r="Q72" s="111"/>
      <c r="R72" s="111"/>
      <c r="S72" s="111"/>
      <c r="T72" s="111"/>
      <c r="U72" s="111"/>
      <c r="V72" s="111"/>
      <c r="W72" s="111"/>
      <c r="X72" s="111"/>
      <c r="Y72" s="111"/>
      <c r="Z72" s="111"/>
      <c r="AA72" s="111"/>
      <c r="AB72" s="111"/>
      <c r="AC72" s="111"/>
      <c r="AD72" s="111"/>
      <c r="AE72" s="114">
        <f t="shared" si="24"/>
        <v>0</v>
      </c>
      <c r="AF72" s="115"/>
    </row>
    <row r="73" spans="2:32" outlineLevel="1" x14ac:dyDescent="0.25">
      <c r="B73" s="259"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
      </c>
      <c r="C73" s="259">
        <f>IF(C72&gt;0,C72+1,IF(DATE(YEAR('Basic project data'!$C$5),MONTH('Basic project data'!$C$5),1)=D73,1,0))</f>
        <v>0</v>
      </c>
      <c r="D73" s="260">
        <f t="shared" si="25"/>
        <v>702</v>
      </c>
      <c r="E73" s="261"/>
      <c r="F73" s="197">
        <f t="shared" si="21"/>
        <v>0</v>
      </c>
      <c r="G73" s="263"/>
      <c r="H73" s="261"/>
      <c r="I73" s="197">
        <f t="shared" si="22"/>
        <v>0</v>
      </c>
      <c r="J73" s="263"/>
      <c r="O73" s="113">
        <f t="shared" si="23"/>
        <v>702</v>
      </c>
      <c r="P73" s="111"/>
      <c r="Q73" s="111"/>
      <c r="R73" s="111"/>
      <c r="S73" s="111"/>
      <c r="T73" s="111"/>
      <c r="U73" s="111"/>
      <c r="V73" s="111"/>
      <c r="W73" s="111"/>
      <c r="X73" s="111"/>
      <c r="Y73" s="111"/>
      <c r="Z73" s="111"/>
      <c r="AA73" s="111"/>
      <c r="AB73" s="111"/>
      <c r="AC73" s="111"/>
      <c r="AD73" s="111"/>
      <c r="AE73" s="114">
        <f t="shared" si="24"/>
        <v>0</v>
      </c>
      <c r="AF73" s="115"/>
    </row>
    <row r="74" spans="2:32" ht="15.75" thickBot="1" x14ac:dyDescent="0.3">
      <c r="B74" s="265"/>
      <c r="C74" s="266"/>
      <c r="D74" s="267">
        <f>D73</f>
        <v>702</v>
      </c>
      <c r="E74" s="268"/>
      <c r="F74" s="269">
        <f>SUM(F62:F73)</f>
        <v>0</v>
      </c>
      <c r="G74" s="270">
        <f>SUM(G62:G73)</f>
        <v>0</v>
      </c>
      <c r="H74" s="277"/>
      <c r="I74" s="269">
        <f>SUM(I62:I73)</f>
        <v>0</v>
      </c>
      <c r="J74" s="270">
        <f>SUM(J62:J73)</f>
        <v>0</v>
      </c>
      <c r="O74" s="116">
        <f t="shared" si="23"/>
        <v>702</v>
      </c>
      <c r="P74" s="272">
        <f t="shared" ref="P74:S74" si="26">SUM(P62:P73)</f>
        <v>0</v>
      </c>
      <c r="Q74" s="272">
        <f t="shared" si="26"/>
        <v>0</v>
      </c>
      <c r="R74" s="272">
        <f t="shared" si="26"/>
        <v>0</v>
      </c>
      <c r="S74" s="272">
        <f t="shared" si="26"/>
        <v>0</v>
      </c>
      <c r="T74" s="272">
        <f>SUM(T62:T73)</f>
        <v>0</v>
      </c>
      <c r="U74" s="272">
        <f t="shared" ref="U74:AE74" si="27">SUM(U62:U73)</f>
        <v>0</v>
      </c>
      <c r="V74" s="272">
        <f t="shared" si="27"/>
        <v>0</v>
      </c>
      <c r="W74" s="272">
        <f t="shared" si="27"/>
        <v>0</v>
      </c>
      <c r="X74" s="272">
        <f t="shared" si="27"/>
        <v>0</v>
      </c>
      <c r="Y74" s="272">
        <f t="shared" si="27"/>
        <v>0</v>
      </c>
      <c r="Z74" s="272">
        <f t="shared" si="27"/>
        <v>0</v>
      </c>
      <c r="AA74" s="272">
        <f t="shared" si="27"/>
        <v>0</v>
      </c>
      <c r="AB74" s="272">
        <f t="shared" si="27"/>
        <v>0</v>
      </c>
      <c r="AC74" s="272">
        <f t="shared" si="27"/>
        <v>0</v>
      </c>
      <c r="AD74" s="272">
        <f t="shared" si="27"/>
        <v>0</v>
      </c>
      <c r="AE74" s="272">
        <f t="shared" si="27"/>
        <v>0</v>
      </c>
      <c r="AF74" s="115"/>
    </row>
    <row r="75" spans="2:32" ht="28.5" customHeight="1" x14ac:dyDescent="0.25">
      <c r="B75" s="273"/>
      <c r="C75" s="273"/>
      <c r="F75" s="264"/>
      <c r="I75" s="264"/>
      <c r="O75" s="2"/>
      <c r="P75" s="272">
        <f t="shared" ref="P75:AE75" si="28">IFERROR(P74/$H$2,0)</f>
        <v>0</v>
      </c>
      <c r="Q75" s="272">
        <f t="shared" si="28"/>
        <v>0</v>
      </c>
      <c r="R75" s="272">
        <f t="shared" si="28"/>
        <v>0</v>
      </c>
      <c r="S75" s="272">
        <f t="shared" si="28"/>
        <v>0</v>
      </c>
      <c r="T75" s="272">
        <f t="shared" si="28"/>
        <v>0</v>
      </c>
      <c r="U75" s="272">
        <f t="shared" si="28"/>
        <v>0</v>
      </c>
      <c r="V75" s="272">
        <f t="shared" si="28"/>
        <v>0</v>
      </c>
      <c r="W75" s="272">
        <f t="shared" si="28"/>
        <v>0</v>
      </c>
      <c r="X75" s="272">
        <f t="shared" si="28"/>
        <v>0</v>
      </c>
      <c r="Y75" s="272">
        <f t="shared" si="28"/>
        <v>0</v>
      </c>
      <c r="Z75" s="272">
        <f t="shared" si="28"/>
        <v>0</v>
      </c>
      <c r="AA75" s="272">
        <f t="shared" si="28"/>
        <v>0</v>
      </c>
      <c r="AB75" s="272">
        <f t="shared" si="28"/>
        <v>0</v>
      </c>
      <c r="AC75" s="272">
        <f t="shared" si="28"/>
        <v>0</v>
      </c>
      <c r="AD75" s="272">
        <f t="shared" si="28"/>
        <v>0</v>
      </c>
      <c r="AE75" s="272">
        <f t="shared" si="28"/>
        <v>0</v>
      </c>
      <c r="AF75" s="117" t="s">
        <v>319</v>
      </c>
    </row>
    <row r="76" spans="2:32" ht="15.75" thickBot="1" x14ac:dyDescent="0.3">
      <c r="B76" s="273"/>
      <c r="C76" s="273"/>
      <c r="F76" s="264"/>
      <c r="I76" s="264"/>
      <c r="O76" s="2"/>
      <c r="P76" s="303"/>
      <c r="Q76" s="303"/>
      <c r="R76" s="303"/>
      <c r="S76" s="303"/>
      <c r="T76" s="303"/>
      <c r="U76" s="303"/>
      <c r="V76" s="304"/>
      <c r="W76" s="303"/>
      <c r="X76" s="303"/>
      <c r="Y76" s="303"/>
      <c r="Z76" s="303"/>
      <c r="AA76" s="303"/>
      <c r="AB76" s="303"/>
      <c r="AC76" s="303"/>
      <c r="AD76" s="303"/>
      <c r="AE76" s="303"/>
      <c r="AF76" s="118"/>
    </row>
    <row r="77" spans="2:32" outlineLevel="1" x14ac:dyDescent="0.25">
      <c r="B77" s="259"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
      </c>
      <c r="C77" s="259">
        <f>IF(C73&gt;0,C73+1,IF(DATE(YEAR('Basic project data'!$C$5),MONTH('Basic project data'!$C$5),1)=D77,1,0))</f>
        <v>0</v>
      </c>
      <c r="D77" s="260">
        <f>DATE(YEAR(D73),MONTH(D73)+1,DAY(D73))</f>
        <v>733</v>
      </c>
      <c r="E77" s="276"/>
      <c r="F77" s="274">
        <f t="shared" ref="F77:F88" si="29">215/12*E77</f>
        <v>0</v>
      </c>
      <c r="G77" s="275"/>
      <c r="H77" s="276"/>
      <c r="I77" s="274">
        <f t="shared" ref="I77:I88" si="30">215/12*H77</f>
        <v>0</v>
      </c>
      <c r="J77" s="275"/>
      <c r="O77" s="113">
        <f t="shared" ref="O77:O89" si="31">D77</f>
        <v>733</v>
      </c>
      <c r="P77" s="111"/>
      <c r="Q77" s="111"/>
      <c r="R77" s="111"/>
      <c r="S77" s="111"/>
      <c r="T77" s="111"/>
      <c r="U77" s="111"/>
      <c r="V77" s="111"/>
      <c r="W77" s="111"/>
      <c r="X77" s="111"/>
      <c r="Y77" s="111"/>
      <c r="Z77" s="111"/>
      <c r="AA77" s="111"/>
      <c r="AB77" s="111"/>
      <c r="AC77" s="111"/>
      <c r="AD77" s="111"/>
      <c r="AE77" s="114">
        <f t="shared" ref="AE77:AE88" si="32">SUM(P77:AD77)</f>
        <v>0</v>
      </c>
      <c r="AF77" s="115"/>
    </row>
    <row r="78" spans="2:32" outlineLevel="1" x14ac:dyDescent="0.25">
      <c r="B78" s="259"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
      </c>
      <c r="C78" s="259">
        <f>IF(C77&gt;0,C77+1,IF(DATE(YEAR('Basic project data'!$C$5),MONTH('Basic project data'!$C$5),1)=D78,1,0))</f>
        <v>0</v>
      </c>
      <c r="D78" s="260">
        <f t="shared" ref="D78:D88" si="33">DATE(YEAR(D77),MONTH(D77)+1,DAY(D77))</f>
        <v>764</v>
      </c>
      <c r="E78" s="261"/>
      <c r="F78" s="197">
        <f t="shared" si="29"/>
        <v>0</v>
      </c>
      <c r="G78" s="263"/>
      <c r="H78" s="261"/>
      <c r="I78" s="197">
        <f t="shared" si="30"/>
        <v>0</v>
      </c>
      <c r="J78" s="263"/>
      <c r="O78" s="113">
        <f t="shared" si="31"/>
        <v>764</v>
      </c>
      <c r="P78" s="111"/>
      <c r="Q78" s="111"/>
      <c r="R78" s="111"/>
      <c r="S78" s="111"/>
      <c r="T78" s="111"/>
      <c r="U78" s="111"/>
      <c r="V78" s="111"/>
      <c r="W78" s="111"/>
      <c r="X78" s="111"/>
      <c r="Y78" s="111"/>
      <c r="Z78" s="111"/>
      <c r="AA78" s="111"/>
      <c r="AB78" s="111"/>
      <c r="AC78" s="111"/>
      <c r="AD78" s="111"/>
      <c r="AE78" s="114">
        <f t="shared" si="32"/>
        <v>0</v>
      </c>
      <c r="AF78" s="115"/>
    </row>
    <row r="79" spans="2:32" outlineLevel="1" x14ac:dyDescent="0.25">
      <c r="B79" s="259"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
      </c>
      <c r="C79" s="259">
        <f>IF(C78&gt;0,C78+1,IF(DATE(YEAR('Basic project data'!$C$5),MONTH('Basic project data'!$C$5),1)=D79,1,0))</f>
        <v>0</v>
      </c>
      <c r="D79" s="260">
        <f t="shared" si="33"/>
        <v>792</v>
      </c>
      <c r="E79" s="261"/>
      <c r="F79" s="197">
        <f t="shared" si="29"/>
        <v>0</v>
      </c>
      <c r="G79" s="263"/>
      <c r="H79" s="261"/>
      <c r="I79" s="197">
        <f t="shared" si="30"/>
        <v>0</v>
      </c>
      <c r="J79" s="263"/>
      <c r="O79" s="113">
        <f t="shared" si="31"/>
        <v>792</v>
      </c>
      <c r="P79" s="111"/>
      <c r="Q79" s="111"/>
      <c r="R79" s="111"/>
      <c r="S79" s="111"/>
      <c r="T79" s="111"/>
      <c r="U79" s="111"/>
      <c r="V79" s="111"/>
      <c r="W79" s="111"/>
      <c r="X79" s="111"/>
      <c r="Y79" s="111"/>
      <c r="Z79" s="111"/>
      <c r="AA79" s="111"/>
      <c r="AB79" s="111"/>
      <c r="AC79" s="111"/>
      <c r="AD79" s="111"/>
      <c r="AE79" s="114">
        <f t="shared" si="32"/>
        <v>0</v>
      </c>
      <c r="AF79" s="115"/>
    </row>
    <row r="80" spans="2:32" outlineLevel="1" x14ac:dyDescent="0.25">
      <c r="B80" s="259"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
      </c>
      <c r="C80" s="259">
        <f>IF(C79&gt;0,C79+1,IF(DATE(YEAR('Basic project data'!$C$5),MONTH('Basic project data'!$C$5),1)=D80,1,0))</f>
        <v>0</v>
      </c>
      <c r="D80" s="260">
        <f t="shared" si="33"/>
        <v>823</v>
      </c>
      <c r="E80" s="261"/>
      <c r="F80" s="197">
        <f t="shared" si="29"/>
        <v>0</v>
      </c>
      <c r="G80" s="263"/>
      <c r="H80" s="261"/>
      <c r="I80" s="197">
        <f t="shared" si="30"/>
        <v>0</v>
      </c>
      <c r="J80" s="263"/>
      <c r="O80" s="113">
        <f t="shared" si="31"/>
        <v>823</v>
      </c>
      <c r="P80" s="111"/>
      <c r="Q80" s="111"/>
      <c r="R80" s="111"/>
      <c r="S80" s="111"/>
      <c r="T80" s="111"/>
      <c r="U80" s="111"/>
      <c r="V80" s="111"/>
      <c r="W80" s="111"/>
      <c r="X80" s="111"/>
      <c r="Y80" s="111"/>
      <c r="Z80" s="111"/>
      <c r="AA80" s="111"/>
      <c r="AB80" s="111"/>
      <c r="AC80" s="111"/>
      <c r="AD80" s="111"/>
      <c r="AE80" s="114">
        <f t="shared" si="32"/>
        <v>0</v>
      </c>
      <c r="AF80" s="115"/>
    </row>
    <row r="81" spans="2:32" outlineLevel="1" x14ac:dyDescent="0.25">
      <c r="B81" s="259" t="str">
        <f>IF(C81&gt;0,IFERROR(_xlfn.IFS(D81&lt;=DATE(YEAR('Basic project data'!$E$12),MONTH('Basic project data'!$E$12),1),'Basic project data'!$A$12,D81&lt;=DATE(YEAR('Basic project data'!$E$13),MONTH('Basic project data'!$E$13),1),'Basic project data'!$A$13,D81&lt;=DATE(YEAR('Basic project data'!$E$14),MONTH('Basic project data'!$E$14),1),'Basic project data'!$A$14,D81&lt;=DATE(YEAR('Basic project data'!$E$15),MONTH('Basic project data'!$E$15),1),'Basic project data'!$A$15,D81&lt;=DATE(YEAR('Basic project data'!$E$16),MONTH('Basic project data'!$E$16),1),'Basic project data'!$A$16),""),"")</f>
        <v/>
      </c>
      <c r="C81" s="259">
        <f>IF(C80&gt;0,C80+1,IF(DATE(YEAR('Basic project data'!$C$5),MONTH('Basic project data'!$C$5),1)=D81,1,0))</f>
        <v>0</v>
      </c>
      <c r="D81" s="260">
        <f t="shared" si="33"/>
        <v>853</v>
      </c>
      <c r="E81" s="261"/>
      <c r="F81" s="197">
        <f t="shared" si="29"/>
        <v>0</v>
      </c>
      <c r="G81" s="263"/>
      <c r="H81" s="261"/>
      <c r="I81" s="197">
        <f t="shared" si="30"/>
        <v>0</v>
      </c>
      <c r="J81" s="263"/>
      <c r="O81" s="113">
        <f t="shared" si="31"/>
        <v>853</v>
      </c>
      <c r="P81" s="111"/>
      <c r="Q81" s="111"/>
      <c r="R81" s="111"/>
      <c r="S81" s="111"/>
      <c r="T81" s="111"/>
      <c r="U81" s="111"/>
      <c r="V81" s="111"/>
      <c r="W81" s="111"/>
      <c r="X81" s="111"/>
      <c r="Y81" s="111"/>
      <c r="Z81" s="111"/>
      <c r="AA81" s="111"/>
      <c r="AB81" s="111"/>
      <c r="AC81" s="111"/>
      <c r="AD81" s="111"/>
      <c r="AE81" s="114">
        <f t="shared" si="32"/>
        <v>0</v>
      </c>
      <c r="AF81" s="115"/>
    </row>
    <row r="82" spans="2:32" outlineLevel="1" x14ac:dyDescent="0.25">
      <c r="B82" s="259" t="str">
        <f>IF(C82&gt;0,IFERROR(_xlfn.IFS(D82&lt;=DATE(YEAR('Basic project data'!$E$12),MONTH('Basic project data'!$E$12),1),'Basic project data'!$A$12,D82&lt;=DATE(YEAR('Basic project data'!$E$13),MONTH('Basic project data'!$E$13),1),'Basic project data'!$A$13,D82&lt;=DATE(YEAR('Basic project data'!$E$14),MONTH('Basic project data'!$E$14),1),'Basic project data'!$A$14,D82&lt;=DATE(YEAR('Basic project data'!$E$15),MONTH('Basic project data'!$E$15),1),'Basic project data'!$A$15,D82&lt;=DATE(YEAR('Basic project data'!$E$16),MONTH('Basic project data'!$E$16),1),'Basic project data'!$A$16),""),"")</f>
        <v/>
      </c>
      <c r="C82" s="259">
        <f>IF(C81&gt;0,C81+1,IF(DATE(YEAR('Basic project data'!$C$5),MONTH('Basic project data'!$C$5),1)=D82,1,0))</f>
        <v>0</v>
      </c>
      <c r="D82" s="260">
        <f t="shared" si="33"/>
        <v>884</v>
      </c>
      <c r="E82" s="261"/>
      <c r="F82" s="197">
        <f t="shared" si="29"/>
        <v>0</v>
      </c>
      <c r="G82" s="263"/>
      <c r="H82" s="261"/>
      <c r="I82" s="197">
        <f t="shared" si="30"/>
        <v>0</v>
      </c>
      <c r="J82" s="263"/>
      <c r="O82" s="113">
        <f t="shared" si="31"/>
        <v>884</v>
      </c>
      <c r="P82" s="111"/>
      <c r="Q82" s="111"/>
      <c r="R82" s="111"/>
      <c r="S82" s="111"/>
      <c r="T82" s="111"/>
      <c r="U82" s="111"/>
      <c r="V82" s="111"/>
      <c r="W82" s="111"/>
      <c r="X82" s="111"/>
      <c r="Y82" s="111"/>
      <c r="Z82" s="111"/>
      <c r="AA82" s="111"/>
      <c r="AB82" s="111"/>
      <c r="AC82" s="111"/>
      <c r="AD82" s="111"/>
      <c r="AE82" s="114">
        <f t="shared" si="32"/>
        <v>0</v>
      </c>
      <c r="AF82" s="115"/>
    </row>
    <row r="83" spans="2:32" outlineLevel="1" x14ac:dyDescent="0.25">
      <c r="B83" s="259" t="str">
        <f>IF(C83&gt;0,IFERROR(_xlfn.IFS(D83&lt;=DATE(YEAR('Basic project data'!$E$12),MONTH('Basic project data'!$E$12),1),'Basic project data'!$A$12,D83&lt;=DATE(YEAR('Basic project data'!$E$13),MONTH('Basic project data'!$E$13),1),'Basic project data'!$A$13,D83&lt;=DATE(YEAR('Basic project data'!$E$14),MONTH('Basic project data'!$E$14),1),'Basic project data'!$A$14,D83&lt;=DATE(YEAR('Basic project data'!$E$15),MONTH('Basic project data'!$E$15),1),'Basic project data'!$A$15,D83&lt;=DATE(YEAR('Basic project data'!$E$16),MONTH('Basic project data'!$E$16),1),'Basic project data'!$A$16),""),"")</f>
        <v/>
      </c>
      <c r="C83" s="259">
        <f>IF(C82&gt;0,C82+1,IF(DATE(YEAR('Basic project data'!$C$5),MONTH('Basic project data'!$C$5),1)=D83,1,0))</f>
        <v>0</v>
      </c>
      <c r="D83" s="260">
        <f t="shared" si="33"/>
        <v>914</v>
      </c>
      <c r="E83" s="261"/>
      <c r="F83" s="197">
        <f t="shared" si="29"/>
        <v>0</v>
      </c>
      <c r="G83" s="263"/>
      <c r="H83" s="261"/>
      <c r="I83" s="197">
        <f t="shared" si="30"/>
        <v>0</v>
      </c>
      <c r="J83" s="263"/>
      <c r="O83" s="113">
        <f t="shared" si="31"/>
        <v>914</v>
      </c>
      <c r="P83" s="111"/>
      <c r="Q83" s="111"/>
      <c r="R83" s="111"/>
      <c r="S83" s="111"/>
      <c r="T83" s="111"/>
      <c r="U83" s="111"/>
      <c r="V83" s="111"/>
      <c r="W83" s="111"/>
      <c r="X83" s="111"/>
      <c r="Y83" s="111"/>
      <c r="Z83" s="111"/>
      <c r="AA83" s="111"/>
      <c r="AB83" s="111"/>
      <c r="AC83" s="111"/>
      <c r="AD83" s="111"/>
      <c r="AE83" s="114">
        <f t="shared" si="32"/>
        <v>0</v>
      </c>
      <c r="AF83" s="115"/>
    </row>
    <row r="84" spans="2:32" outlineLevel="1" x14ac:dyDescent="0.25">
      <c r="B84" s="259"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
      </c>
      <c r="C84" s="259">
        <f>IF(C83&gt;0,C83+1,IF(DATE(YEAR('Basic project data'!$C$5),MONTH('Basic project data'!$C$5),1)=D84,1,0))</f>
        <v>0</v>
      </c>
      <c r="D84" s="260">
        <f t="shared" si="33"/>
        <v>945</v>
      </c>
      <c r="E84" s="261"/>
      <c r="F84" s="197">
        <f t="shared" si="29"/>
        <v>0</v>
      </c>
      <c r="G84" s="263"/>
      <c r="H84" s="261"/>
      <c r="I84" s="197">
        <f t="shared" si="30"/>
        <v>0</v>
      </c>
      <c r="J84" s="263"/>
      <c r="O84" s="113">
        <f t="shared" si="31"/>
        <v>945</v>
      </c>
      <c r="P84" s="111"/>
      <c r="Q84" s="111"/>
      <c r="R84" s="111"/>
      <c r="S84" s="111"/>
      <c r="T84" s="111"/>
      <c r="U84" s="111"/>
      <c r="V84" s="111"/>
      <c r="W84" s="111"/>
      <c r="X84" s="111"/>
      <c r="Y84" s="111"/>
      <c r="Z84" s="111"/>
      <c r="AA84" s="111"/>
      <c r="AB84" s="111"/>
      <c r="AC84" s="111"/>
      <c r="AD84" s="111"/>
      <c r="AE84" s="114">
        <f t="shared" si="32"/>
        <v>0</v>
      </c>
      <c r="AF84" s="115"/>
    </row>
    <row r="85" spans="2:32" outlineLevel="1" x14ac:dyDescent="0.25">
      <c r="B85" s="259"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
      </c>
      <c r="C85" s="259">
        <f>IF(C84&gt;0,C84+1,IF(DATE(YEAR('Basic project data'!$C$5),MONTH('Basic project data'!$C$5),1)=D85,1,0))</f>
        <v>0</v>
      </c>
      <c r="D85" s="260">
        <f t="shared" si="33"/>
        <v>976</v>
      </c>
      <c r="E85" s="261"/>
      <c r="F85" s="197">
        <f t="shared" si="29"/>
        <v>0</v>
      </c>
      <c r="G85" s="263"/>
      <c r="H85" s="261"/>
      <c r="I85" s="197">
        <f t="shared" si="30"/>
        <v>0</v>
      </c>
      <c r="J85" s="263"/>
      <c r="O85" s="113">
        <f t="shared" si="31"/>
        <v>976</v>
      </c>
      <c r="P85" s="111"/>
      <c r="Q85" s="111"/>
      <c r="R85" s="111"/>
      <c r="S85" s="111"/>
      <c r="T85" s="111"/>
      <c r="U85" s="111"/>
      <c r="V85" s="111"/>
      <c r="W85" s="111"/>
      <c r="X85" s="111"/>
      <c r="Y85" s="111"/>
      <c r="Z85" s="111"/>
      <c r="AA85" s="111"/>
      <c r="AB85" s="111"/>
      <c r="AC85" s="111"/>
      <c r="AD85" s="111"/>
      <c r="AE85" s="114">
        <f t="shared" si="32"/>
        <v>0</v>
      </c>
      <c r="AF85" s="115"/>
    </row>
    <row r="86" spans="2:32" outlineLevel="1" x14ac:dyDescent="0.25">
      <c r="B86" s="259"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
      </c>
      <c r="C86" s="259">
        <f>IF(C85&gt;0,C85+1,IF(DATE(YEAR('Basic project data'!$C$5),MONTH('Basic project data'!$C$5),1)=D86,1,0))</f>
        <v>0</v>
      </c>
      <c r="D86" s="260">
        <f t="shared" si="33"/>
        <v>1006</v>
      </c>
      <c r="E86" s="261"/>
      <c r="F86" s="197">
        <f t="shared" si="29"/>
        <v>0</v>
      </c>
      <c r="G86" s="263"/>
      <c r="H86" s="261"/>
      <c r="I86" s="197">
        <f t="shared" si="30"/>
        <v>0</v>
      </c>
      <c r="J86" s="263"/>
      <c r="O86" s="113">
        <f t="shared" si="31"/>
        <v>1006</v>
      </c>
      <c r="P86" s="111"/>
      <c r="Q86" s="111"/>
      <c r="R86" s="111"/>
      <c r="S86" s="111"/>
      <c r="T86" s="111"/>
      <c r="U86" s="111"/>
      <c r="V86" s="111"/>
      <c r="W86" s="111"/>
      <c r="X86" s="111"/>
      <c r="Y86" s="111"/>
      <c r="Z86" s="111"/>
      <c r="AA86" s="111"/>
      <c r="AB86" s="111"/>
      <c r="AC86" s="111"/>
      <c r="AD86" s="111"/>
      <c r="AE86" s="114">
        <f t="shared" si="32"/>
        <v>0</v>
      </c>
      <c r="AF86" s="115"/>
    </row>
    <row r="87" spans="2:32" outlineLevel="1" x14ac:dyDescent="0.25">
      <c r="B87" s="259"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
      </c>
      <c r="C87" s="259">
        <f>IF(C86&gt;0,C86+1,IF(DATE(YEAR('Basic project data'!$C$5),MONTH('Basic project data'!$C$5),1)=D87,1,0))</f>
        <v>0</v>
      </c>
      <c r="D87" s="260">
        <f t="shared" si="33"/>
        <v>1037</v>
      </c>
      <c r="E87" s="261"/>
      <c r="F87" s="197">
        <f t="shared" si="29"/>
        <v>0</v>
      </c>
      <c r="G87" s="263"/>
      <c r="H87" s="261"/>
      <c r="I87" s="197">
        <f t="shared" si="30"/>
        <v>0</v>
      </c>
      <c r="J87" s="263"/>
      <c r="O87" s="113">
        <f t="shared" si="31"/>
        <v>1037</v>
      </c>
      <c r="P87" s="111"/>
      <c r="Q87" s="111"/>
      <c r="R87" s="111"/>
      <c r="S87" s="111"/>
      <c r="T87" s="111"/>
      <c r="U87" s="111"/>
      <c r="V87" s="111"/>
      <c r="W87" s="111"/>
      <c r="X87" s="111"/>
      <c r="Y87" s="111"/>
      <c r="Z87" s="111"/>
      <c r="AA87" s="111"/>
      <c r="AB87" s="111"/>
      <c r="AC87" s="111"/>
      <c r="AD87" s="111"/>
      <c r="AE87" s="114">
        <f t="shared" si="32"/>
        <v>0</v>
      </c>
      <c r="AF87" s="115"/>
    </row>
    <row r="88" spans="2:32" outlineLevel="1" x14ac:dyDescent="0.25">
      <c r="B88" s="259"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
      </c>
      <c r="C88" s="259">
        <f>IF(C87&gt;0,C87+1,IF(DATE(YEAR('Basic project data'!$C$5),MONTH('Basic project data'!$C$5),1)=D88,1,0))</f>
        <v>0</v>
      </c>
      <c r="D88" s="260">
        <f t="shared" si="33"/>
        <v>1067</v>
      </c>
      <c r="E88" s="261"/>
      <c r="F88" s="197">
        <f t="shared" si="29"/>
        <v>0</v>
      </c>
      <c r="G88" s="263"/>
      <c r="H88" s="261"/>
      <c r="I88" s="197">
        <f t="shared" si="30"/>
        <v>0</v>
      </c>
      <c r="J88" s="263"/>
      <c r="O88" s="113">
        <f t="shared" si="31"/>
        <v>1067</v>
      </c>
      <c r="P88" s="111"/>
      <c r="Q88" s="111"/>
      <c r="R88" s="111"/>
      <c r="S88" s="111"/>
      <c r="T88" s="111"/>
      <c r="U88" s="111"/>
      <c r="V88" s="111"/>
      <c r="W88" s="111"/>
      <c r="X88" s="111"/>
      <c r="Y88" s="111"/>
      <c r="Z88" s="111"/>
      <c r="AA88" s="111"/>
      <c r="AB88" s="111"/>
      <c r="AC88" s="111"/>
      <c r="AD88" s="111"/>
      <c r="AE88" s="114">
        <f t="shared" si="32"/>
        <v>0</v>
      </c>
      <c r="AF88" s="115"/>
    </row>
    <row r="89" spans="2:32" ht="15.75" thickBot="1" x14ac:dyDescent="0.3">
      <c r="B89" s="265"/>
      <c r="C89" s="266"/>
      <c r="D89" s="267">
        <f>D88</f>
        <v>1067</v>
      </c>
      <c r="E89" s="268"/>
      <c r="F89" s="269">
        <f>SUM(F77:F88)</f>
        <v>0</v>
      </c>
      <c r="G89" s="270">
        <f>SUM(G77:G88)</f>
        <v>0</v>
      </c>
      <c r="H89" s="277"/>
      <c r="I89" s="269">
        <f>SUM(I77:I88)</f>
        <v>0</v>
      </c>
      <c r="J89" s="270">
        <f>SUM(J77:J88)</f>
        <v>0</v>
      </c>
      <c r="O89" s="116">
        <f t="shared" si="31"/>
        <v>1067</v>
      </c>
      <c r="P89" s="272">
        <f t="shared" ref="P89:S89" si="34">SUM(P77:P88)</f>
        <v>0</v>
      </c>
      <c r="Q89" s="272">
        <f t="shared" si="34"/>
        <v>0</v>
      </c>
      <c r="R89" s="272">
        <f t="shared" si="34"/>
        <v>0</v>
      </c>
      <c r="S89" s="272">
        <f t="shared" si="34"/>
        <v>0</v>
      </c>
      <c r="T89" s="272">
        <f>SUM(T77:T88)</f>
        <v>0</v>
      </c>
      <c r="U89" s="272">
        <f t="shared" ref="U89:AE89" si="35">SUM(U77:U88)</f>
        <v>0</v>
      </c>
      <c r="V89" s="272">
        <f t="shared" si="35"/>
        <v>0</v>
      </c>
      <c r="W89" s="272">
        <f t="shared" si="35"/>
        <v>0</v>
      </c>
      <c r="X89" s="272">
        <f t="shared" si="35"/>
        <v>0</v>
      </c>
      <c r="Y89" s="272">
        <f t="shared" si="35"/>
        <v>0</v>
      </c>
      <c r="Z89" s="272">
        <f t="shared" si="35"/>
        <v>0</v>
      </c>
      <c r="AA89" s="272">
        <f t="shared" si="35"/>
        <v>0</v>
      </c>
      <c r="AB89" s="272">
        <f t="shared" si="35"/>
        <v>0</v>
      </c>
      <c r="AC89" s="272">
        <f t="shared" si="35"/>
        <v>0</v>
      </c>
      <c r="AD89" s="272">
        <f t="shared" si="35"/>
        <v>0</v>
      </c>
      <c r="AE89" s="272">
        <f t="shared" si="35"/>
        <v>0</v>
      </c>
      <c r="AF89" s="115"/>
    </row>
    <row r="90" spans="2:32" ht="28.5" customHeight="1" x14ac:dyDescent="0.25">
      <c r="B90" s="273"/>
      <c r="C90" s="273"/>
      <c r="F90" s="264"/>
      <c r="I90" s="264"/>
      <c r="O90" s="2"/>
      <c r="P90" s="272">
        <f>IFERROR(P89/$H$2,0)</f>
        <v>0</v>
      </c>
      <c r="Q90" s="272">
        <f t="shared" ref="Q90:AE90" si="36">IFERROR(Q89/$H$2,0)</f>
        <v>0</v>
      </c>
      <c r="R90" s="272">
        <f t="shared" si="36"/>
        <v>0</v>
      </c>
      <c r="S90" s="272">
        <f t="shared" si="36"/>
        <v>0</v>
      </c>
      <c r="T90" s="272">
        <f t="shared" si="36"/>
        <v>0</v>
      </c>
      <c r="U90" s="272">
        <f t="shared" si="36"/>
        <v>0</v>
      </c>
      <c r="V90" s="272">
        <f t="shared" si="36"/>
        <v>0</v>
      </c>
      <c r="W90" s="272">
        <f t="shared" si="36"/>
        <v>0</v>
      </c>
      <c r="X90" s="272">
        <f t="shared" si="36"/>
        <v>0</v>
      </c>
      <c r="Y90" s="272">
        <f t="shared" si="36"/>
        <v>0</v>
      </c>
      <c r="Z90" s="272">
        <f t="shared" si="36"/>
        <v>0</v>
      </c>
      <c r="AA90" s="272">
        <f t="shared" si="36"/>
        <v>0</v>
      </c>
      <c r="AB90" s="272">
        <f t="shared" si="36"/>
        <v>0</v>
      </c>
      <c r="AC90" s="272">
        <f t="shared" si="36"/>
        <v>0</v>
      </c>
      <c r="AD90" s="272">
        <f t="shared" si="36"/>
        <v>0</v>
      </c>
      <c r="AE90" s="272">
        <f t="shared" si="36"/>
        <v>0</v>
      </c>
      <c r="AF90" s="117" t="s">
        <v>319</v>
      </c>
    </row>
    <row r="91" spans="2:32" ht="15.75" thickBot="1" x14ac:dyDescent="0.3">
      <c r="B91" s="273"/>
      <c r="C91" s="273"/>
      <c r="F91" s="264"/>
      <c r="I91" s="264"/>
      <c r="O91" s="2"/>
      <c r="P91" s="303"/>
      <c r="Q91" s="303"/>
      <c r="R91" s="303"/>
      <c r="S91" s="303"/>
      <c r="T91" s="303"/>
      <c r="U91" s="303"/>
      <c r="V91" s="304"/>
      <c r="W91" s="303"/>
      <c r="X91" s="303"/>
      <c r="Y91" s="303"/>
      <c r="Z91" s="303"/>
      <c r="AA91" s="303"/>
      <c r="AB91" s="303"/>
      <c r="AC91" s="303"/>
      <c r="AD91" s="303"/>
      <c r="AE91" s="303"/>
      <c r="AF91" s="118"/>
    </row>
    <row r="92" spans="2:32" outlineLevel="1" x14ac:dyDescent="0.25">
      <c r="B92" s="259"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
      </c>
      <c r="C92" s="259">
        <f>IF(C88&gt;0,C88+1,IF(DATE(YEAR('Basic project data'!$C$5),MONTH('Basic project data'!$C$5),1)=D92,1,0))</f>
        <v>0</v>
      </c>
      <c r="D92" s="260">
        <f>DATE(YEAR(D88),MONTH(D88)+1,DAY(D88))</f>
        <v>1098</v>
      </c>
      <c r="E92" s="276"/>
      <c r="F92" s="274">
        <f t="shared" ref="F92:F103" si="37">215/12*E92</f>
        <v>0</v>
      </c>
      <c r="G92" s="275"/>
      <c r="H92" s="276"/>
      <c r="I92" s="274">
        <f t="shared" ref="I92:I103" si="38">215/12*H92</f>
        <v>0</v>
      </c>
      <c r="J92" s="275"/>
      <c r="O92" s="113">
        <f t="shared" ref="O92:O104" si="39">D92</f>
        <v>1098</v>
      </c>
      <c r="P92" s="111"/>
      <c r="Q92" s="111"/>
      <c r="R92" s="111"/>
      <c r="S92" s="111"/>
      <c r="T92" s="111"/>
      <c r="U92" s="111"/>
      <c r="V92" s="111"/>
      <c r="W92" s="111"/>
      <c r="X92" s="111"/>
      <c r="Y92" s="111"/>
      <c r="Z92" s="111"/>
      <c r="AA92" s="111"/>
      <c r="AB92" s="111"/>
      <c r="AC92" s="111"/>
      <c r="AD92" s="111"/>
      <c r="AE92" s="114">
        <f t="shared" ref="AE92:AE103" si="40">SUM(P92:AD92)</f>
        <v>0</v>
      </c>
      <c r="AF92" s="115"/>
    </row>
    <row r="93" spans="2:32" outlineLevel="1" x14ac:dyDescent="0.25">
      <c r="B93" s="259"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
      </c>
      <c r="C93" s="259">
        <f>IF(C92&gt;0,C92+1,IF(DATE(YEAR('Basic project data'!$C$5),MONTH('Basic project data'!$C$5),1)=D93,1,0))</f>
        <v>0</v>
      </c>
      <c r="D93" s="260">
        <f t="shared" ref="D93:D103" si="41">DATE(YEAR(D92),MONTH(D92)+1,DAY(D92))</f>
        <v>1129</v>
      </c>
      <c r="E93" s="261"/>
      <c r="F93" s="197">
        <f t="shared" si="37"/>
        <v>0</v>
      </c>
      <c r="G93" s="263"/>
      <c r="H93" s="261"/>
      <c r="I93" s="197">
        <f t="shared" si="38"/>
        <v>0</v>
      </c>
      <c r="J93" s="263"/>
      <c r="O93" s="113">
        <f t="shared" si="39"/>
        <v>1129</v>
      </c>
      <c r="P93" s="111"/>
      <c r="Q93" s="111"/>
      <c r="R93" s="111"/>
      <c r="S93" s="111"/>
      <c r="T93" s="111"/>
      <c r="U93" s="111"/>
      <c r="V93" s="111"/>
      <c r="W93" s="111"/>
      <c r="X93" s="111"/>
      <c r="Y93" s="111"/>
      <c r="Z93" s="111"/>
      <c r="AA93" s="111"/>
      <c r="AB93" s="111"/>
      <c r="AC93" s="111"/>
      <c r="AD93" s="111"/>
      <c r="AE93" s="114">
        <f t="shared" si="40"/>
        <v>0</v>
      </c>
      <c r="AF93" s="115"/>
    </row>
    <row r="94" spans="2:32" outlineLevel="1" x14ac:dyDescent="0.25">
      <c r="B94" s="259"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
      </c>
      <c r="C94" s="259">
        <f>IF(C93&gt;0,C93+1,IF(DATE(YEAR('Basic project data'!$C$5),MONTH('Basic project data'!$C$5),1)=D94,1,0))</f>
        <v>0</v>
      </c>
      <c r="D94" s="260">
        <f t="shared" si="41"/>
        <v>1157</v>
      </c>
      <c r="E94" s="261"/>
      <c r="F94" s="197">
        <f t="shared" si="37"/>
        <v>0</v>
      </c>
      <c r="G94" s="263"/>
      <c r="H94" s="261"/>
      <c r="I94" s="197">
        <f t="shared" si="38"/>
        <v>0</v>
      </c>
      <c r="J94" s="263"/>
      <c r="O94" s="113">
        <f t="shared" si="39"/>
        <v>1157</v>
      </c>
      <c r="P94" s="111"/>
      <c r="Q94" s="111"/>
      <c r="R94" s="111"/>
      <c r="S94" s="111"/>
      <c r="T94" s="111"/>
      <c r="U94" s="111"/>
      <c r="V94" s="111"/>
      <c r="W94" s="111"/>
      <c r="X94" s="111"/>
      <c r="Y94" s="111"/>
      <c r="Z94" s="111"/>
      <c r="AA94" s="111"/>
      <c r="AB94" s="111"/>
      <c r="AC94" s="111"/>
      <c r="AD94" s="111"/>
      <c r="AE94" s="114">
        <f t="shared" si="40"/>
        <v>0</v>
      </c>
      <c r="AF94" s="115"/>
    </row>
    <row r="95" spans="2:32" outlineLevel="1" x14ac:dyDescent="0.25">
      <c r="B95" s="259"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
      </c>
      <c r="C95" s="259">
        <f>IF(C94&gt;0,C94+1,IF(DATE(YEAR('Basic project data'!$C$5),MONTH('Basic project data'!$C$5),1)=D95,1,0))</f>
        <v>0</v>
      </c>
      <c r="D95" s="260">
        <f t="shared" si="41"/>
        <v>1188</v>
      </c>
      <c r="E95" s="261"/>
      <c r="F95" s="197">
        <f t="shared" si="37"/>
        <v>0</v>
      </c>
      <c r="G95" s="263"/>
      <c r="H95" s="261"/>
      <c r="I95" s="197">
        <f t="shared" si="38"/>
        <v>0</v>
      </c>
      <c r="J95" s="263"/>
      <c r="O95" s="113">
        <f t="shared" si="39"/>
        <v>1188</v>
      </c>
      <c r="P95" s="111"/>
      <c r="Q95" s="111"/>
      <c r="R95" s="111"/>
      <c r="S95" s="111"/>
      <c r="T95" s="111"/>
      <c r="U95" s="111"/>
      <c r="V95" s="111"/>
      <c r="W95" s="111"/>
      <c r="X95" s="111"/>
      <c r="Y95" s="111"/>
      <c r="Z95" s="111"/>
      <c r="AA95" s="111"/>
      <c r="AB95" s="111"/>
      <c r="AC95" s="111"/>
      <c r="AD95" s="111"/>
      <c r="AE95" s="114">
        <f t="shared" si="40"/>
        <v>0</v>
      </c>
      <c r="AF95" s="115"/>
    </row>
    <row r="96" spans="2:32" outlineLevel="1" x14ac:dyDescent="0.25">
      <c r="B96" s="259" t="str">
        <f>IF(C96&gt;0,IFERROR(_xlfn.IFS(D96&lt;=DATE(YEAR('Basic project data'!$E$12),MONTH('Basic project data'!$E$12),1),'Basic project data'!$A$12,D96&lt;=DATE(YEAR('Basic project data'!$E$13),MONTH('Basic project data'!$E$13),1),'Basic project data'!$A$13,D96&lt;=DATE(YEAR('Basic project data'!$E$14),MONTH('Basic project data'!$E$14),1),'Basic project data'!$A$14,D96&lt;=DATE(YEAR('Basic project data'!$E$15),MONTH('Basic project data'!$E$15),1),'Basic project data'!$A$15,D96&lt;=DATE(YEAR('Basic project data'!$E$16),MONTH('Basic project data'!$E$16),1),'Basic project data'!$A$16),""),"")</f>
        <v/>
      </c>
      <c r="C96" s="259">
        <f>IF(C95&gt;0,C95+1,IF(DATE(YEAR('Basic project data'!$C$5),MONTH('Basic project data'!$C$5),1)=D96,1,0))</f>
        <v>0</v>
      </c>
      <c r="D96" s="260">
        <f t="shared" si="41"/>
        <v>1218</v>
      </c>
      <c r="E96" s="261"/>
      <c r="F96" s="197">
        <f t="shared" si="37"/>
        <v>0</v>
      </c>
      <c r="G96" s="263"/>
      <c r="H96" s="261"/>
      <c r="I96" s="197">
        <f t="shared" si="38"/>
        <v>0</v>
      </c>
      <c r="J96" s="263"/>
      <c r="O96" s="113">
        <f t="shared" si="39"/>
        <v>1218</v>
      </c>
      <c r="P96" s="111"/>
      <c r="Q96" s="111"/>
      <c r="R96" s="111"/>
      <c r="S96" s="111"/>
      <c r="T96" s="111"/>
      <c r="U96" s="111"/>
      <c r="V96" s="111"/>
      <c r="W96" s="111"/>
      <c r="X96" s="111"/>
      <c r="Y96" s="111"/>
      <c r="Z96" s="111"/>
      <c r="AA96" s="111"/>
      <c r="AB96" s="111"/>
      <c r="AC96" s="111"/>
      <c r="AD96" s="111"/>
      <c r="AE96" s="114">
        <f t="shared" si="40"/>
        <v>0</v>
      </c>
      <c r="AF96" s="115"/>
    </row>
    <row r="97" spans="2:32" outlineLevel="1" x14ac:dyDescent="0.25">
      <c r="B97" s="259" t="str">
        <f>IF(C97&gt;0,IFERROR(_xlfn.IFS(D97&lt;=DATE(YEAR('Basic project data'!$E$12),MONTH('Basic project data'!$E$12),1),'Basic project data'!$A$12,D97&lt;=DATE(YEAR('Basic project data'!$E$13),MONTH('Basic project data'!$E$13),1),'Basic project data'!$A$13,D97&lt;=DATE(YEAR('Basic project data'!$E$14),MONTH('Basic project data'!$E$14),1),'Basic project data'!$A$14,D97&lt;=DATE(YEAR('Basic project data'!$E$15),MONTH('Basic project data'!$E$15),1),'Basic project data'!$A$15,D97&lt;=DATE(YEAR('Basic project data'!$E$16),MONTH('Basic project data'!$E$16),1),'Basic project data'!$A$16),""),"")</f>
        <v/>
      </c>
      <c r="C97" s="259">
        <f>IF(C96&gt;0,C96+1,IF(DATE(YEAR('Basic project data'!$C$5),MONTH('Basic project data'!$C$5),1)=D97,1,0))</f>
        <v>0</v>
      </c>
      <c r="D97" s="260">
        <f t="shared" si="41"/>
        <v>1249</v>
      </c>
      <c r="E97" s="261"/>
      <c r="F97" s="197">
        <f t="shared" si="37"/>
        <v>0</v>
      </c>
      <c r="G97" s="263"/>
      <c r="H97" s="261"/>
      <c r="I97" s="197">
        <f t="shared" si="38"/>
        <v>0</v>
      </c>
      <c r="J97" s="263"/>
      <c r="O97" s="113">
        <f t="shared" si="39"/>
        <v>1249</v>
      </c>
      <c r="P97" s="111"/>
      <c r="Q97" s="111"/>
      <c r="R97" s="111"/>
      <c r="S97" s="111"/>
      <c r="T97" s="111"/>
      <c r="U97" s="111"/>
      <c r="V97" s="111"/>
      <c r="W97" s="111"/>
      <c r="X97" s="111"/>
      <c r="Y97" s="111"/>
      <c r="Z97" s="111"/>
      <c r="AA97" s="111"/>
      <c r="AB97" s="111"/>
      <c r="AC97" s="111"/>
      <c r="AD97" s="111"/>
      <c r="AE97" s="114">
        <f t="shared" si="40"/>
        <v>0</v>
      </c>
      <c r="AF97" s="115"/>
    </row>
    <row r="98" spans="2:32" outlineLevel="1" x14ac:dyDescent="0.25">
      <c r="B98" s="259" t="str">
        <f>IF(C98&gt;0,IFERROR(_xlfn.IFS(D98&lt;=DATE(YEAR('Basic project data'!$E$12),MONTH('Basic project data'!$E$12),1),'Basic project data'!$A$12,D98&lt;=DATE(YEAR('Basic project data'!$E$13),MONTH('Basic project data'!$E$13),1),'Basic project data'!$A$13,D98&lt;=DATE(YEAR('Basic project data'!$E$14),MONTH('Basic project data'!$E$14),1),'Basic project data'!$A$14,D98&lt;=DATE(YEAR('Basic project data'!$E$15),MONTH('Basic project data'!$E$15),1),'Basic project data'!$A$15,D98&lt;=DATE(YEAR('Basic project data'!$E$16),MONTH('Basic project data'!$E$16),1),'Basic project data'!$A$16),""),"")</f>
        <v/>
      </c>
      <c r="C98" s="259">
        <f>IF(C97&gt;0,C97+1,IF(DATE(YEAR('Basic project data'!$C$5),MONTH('Basic project data'!$C$5),1)=D98,1,0))</f>
        <v>0</v>
      </c>
      <c r="D98" s="260">
        <f t="shared" si="41"/>
        <v>1279</v>
      </c>
      <c r="E98" s="261"/>
      <c r="F98" s="197">
        <f t="shared" si="37"/>
        <v>0</v>
      </c>
      <c r="G98" s="263"/>
      <c r="H98" s="261"/>
      <c r="I98" s="197">
        <f t="shared" si="38"/>
        <v>0</v>
      </c>
      <c r="J98" s="263"/>
      <c r="O98" s="113">
        <f t="shared" si="39"/>
        <v>1279</v>
      </c>
      <c r="P98" s="111"/>
      <c r="Q98" s="111"/>
      <c r="R98" s="111"/>
      <c r="S98" s="111"/>
      <c r="T98" s="111"/>
      <c r="U98" s="111"/>
      <c r="V98" s="111"/>
      <c r="W98" s="111"/>
      <c r="X98" s="111"/>
      <c r="Y98" s="111"/>
      <c r="Z98" s="111"/>
      <c r="AA98" s="111"/>
      <c r="AB98" s="111"/>
      <c r="AC98" s="111"/>
      <c r="AD98" s="111"/>
      <c r="AE98" s="114">
        <f t="shared" si="40"/>
        <v>0</v>
      </c>
      <c r="AF98" s="115"/>
    </row>
    <row r="99" spans="2:32" outlineLevel="1" x14ac:dyDescent="0.25">
      <c r="B99" s="259"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
      </c>
      <c r="C99" s="259">
        <f>IF(C98&gt;0,C98+1,IF(DATE(YEAR('Basic project data'!$C$5),MONTH('Basic project data'!$C$5),1)=D99,1,0))</f>
        <v>0</v>
      </c>
      <c r="D99" s="260">
        <f t="shared" si="41"/>
        <v>1310</v>
      </c>
      <c r="E99" s="261"/>
      <c r="F99" s="197">
        <f t="shared" si="37"/>
        <v>0</v>
      </c>
      <c r="G99" s="263"/>
      <c r="H99" s="261"/>
      <c r="I99" s="197">
        <f t="shared" si="38"/>
        <v>0</v>
      </c>
      <c r="J99" s="263"/>
      <c r="O99" s="113">
        <f t="shared" si="39"/>
        <v>1310</v>
      </c>
      <c r="P99" s="111"/>
      <c r="Q99" s="111"/>
      <c r="R99" s="111"/>
      <c r="S99" s="111"/>
      <c r="T99" s="111"/>
      <c r="U99" s="111"/>
      <c r="V99" s="111"/>
      <c r="W99" s="111"/>
      <c r="X99" s="111"/>
      <c r="Y99" s="111"/>
      <c r="Z99" s="111"/>
      <c r="AA99" s="111"/>
      <c r="AB99" s="111"/>
      <c r="AC99" s="111"/>
      <c r="AD99" s="111"/>
      <c r="AE99" s="114">
        <f t="shared" si="40"/>
        <v>0</v>
      </c>
      <c r="AF99" s="115"/>
    </row>
    <row r="100" spans="2:32" outlineLevel="1" x14ac:dyDescent="0.25">
      <c r="B100" s="259"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
      </c>
      <c r="C100" s="259">
        <f>IF(C99&gt;0,C99+1,IF(DATE(YEAR('Basic project data'!$C$5),MONTH('Basic project data'!$C$5),1)=D100,1,0))</f>
        <v>0</v>
      </c>
      <c r="D100" s="260">
        <f t="shared" si="41"/>
        <v>1341</v>
      </c>
      <c r="E100" s="261"/>
      <c r="F100" s="197">
        <f t="shared" si="37"/>
        <v>0</v>
      </c>
      <c r="G100" s="263"/>
      <c r="H100" s="261"/>
      <c r="I100" s="197">
        <f t="shared" si="38"/>
        <v>0</v>
      </c>
      <c r="J100" s="263"/>
      <c r="O100" s="113">
        <f t="shared" si="39"/>
        <v>1341</v>
      </c>
      <c r="P100" s="111"/>
      <c r="Q100" s="111"/>
      <c r="R100" s="111"/>
      <c r="S100" s="111"/>
      <c r="T100" s="111"/>
      <c r="U100" s="111"/>
      <c r="V100" s="111"/>
      <c r="W100" s="111"/>
      <c r="X100" s="111"/>
      <c r="Y100" s="111"/>
      <c r="Z100" s="111"/>
      <c r="AA100" s="111"/>
      <c r="AB100" s="111"/>
      <c r="AC100" s="111"/>
      <c r="AD100" s="111"/>
      <c r="AE100" s="114">
        <f t="shared" si="40"/>
        <v>0</v>
      </c>
      <c r="AF100" s="115"/>
    </row>
    <row r="101" spans="2:32" outlineLevel="1" x14ac:dyDescent="0.25">
      <c r="B101" s="259"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
      </c>
      <c r="C101" s="259">
        <f>IF(C100&gt;0,C100+1,IF(DATE(YEAR('Basic project data'!$C$5),MONTH('Basic project data'!$C$5),1)=D101,1,0))</f>
        <v>0</v>
      </c>
      <c r="D101" s="260">
        <f t="shared" si="41"/>
        <v>1371</v>
      </c>
      <c r="E101" s="261"/>
      <c r="F101" s="197">
        <f t="shared" si="37"/>
        <v>0</v>
      </c>
      <c r="G101" s="263"/>
      <c r="H101" s="261"/>
      <c r="I101" s="197">
        <f t="shared" si="38"/>
        <v>0</v>
      </c>
      <c r="J101" s="263"/>
      <c r="O101" s="113">
        <f t="shared" si="39"/>
        <v>1371</v>
      </c>
      <c r="P101" s="111"/>
      <c r="Q101" s="111"/>
      <c r="R101" s="111"/>
      <c r="S101" s="111"/>
      <c r="T101" s="111"/>
      <c r="U101" s="111"/>
      <c r="V101" s="111"/>
      <c r="W101" s="111"/>
      <c r="X101" s="111"/>
      <c r="Y101" s="111"/>
      <c r="Z101" s="111"/>
      <c r="AA101" s="111"/>
      <c r="AB101" s="111"/>
      <c r="AC101" s="111"/>
      <c r="AD101" s="111"/>
      <c r="AE101" s="114">
        <f t="shared" si="40"/>
        <v>0</v>
      </c>
      <c r="AF101" s="115"/>
    </row>
    <row r="102" spans="2:32" outlineLevel="1" x14ac:dyDescent="0.25">
      <c r="B102" s="259"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59">
        <f>IF(C101&gt;0,C101+1,IF(DATE(YEAR('Basic project data'!$C$5),MONTH('Basic project data'!$C$5),1)=D102,1,0))</f>
        <v>0</v>
      </c>
      <c r="D102" s="260">
        <f t="shared" si="41"/>
        <v>1402</v>
      </c>
      <c r="E102" s="261"/>
      <c r="F102" s="197">
        <f t="shared" si="37"/>
        <v>0</v>
      </c>
      <c r="G102" s="263"/>
      <c r="H102" s="261"/>
      <c r="I102" s="197">
        <f t="shared" si="38"/>
        <v>0</v>
      </c>
      <c r="J102" s="263"/>
      <c r="O102" s="113">
        <f t="shared" si="39"/>
        <v>1402</v>
      </c>
      <c r="P102" s="111"/>
      <c r="Q102" s="111"/>
      <c r="R102" s="111"/>
      <c r="S102" s="111"/>
      <c r="T102" s="111"/>
      <c r="U102" s="111"/>
      <c r="V102" s="111"/>
      <c r="W102" s="111"/>
      <c r="X102" s="111"/>
      <c r="Y102" s="111"/>
      <c r="Z102" s="111"/>
      <c r="AA102" s="111"/>
      <c r="AB102" s="111"/>
      <c r="AC102" s="111"/>
      <c r="AD102" s="111"/>
      <c r="AE102" s="114">
        <f t="shared" si="40"/>
        <v>0</v>
      </c>
      <c r="AF102" s="115"/>
    </row>
    <row r="103" spans="2:32" outlineLevel="1" x14ac:dyDescent="0.25">
      <c r="B103" s="259"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59">
        <f>IF(C102&gt;0,C102+1,IF(DATE(YEAR('Basic project data'!$C$5),MONTH('Basic project data'!$C$5),1)=D103,1,0))</f>
        <v>0</v>
      </c>
      <c r="D103" s="260">
        <f t="shared" si="41"/>
        <v>1432</v>
      </c>
      <c r="E103" s="261"/>
      <c r="F103" s="197">
        <f t="shared" si="37"/>
        <v>0</v>
      </c>
      <c r="G103" s="263"/>
      <c r="H103" s="261"/>
      <c r="I103" s="197">
        <f t="shared" si="38"/>
        <v>0</v>
      </c>
      <c r="J103" s="263"/>
      <c r="O103" s="113">
        <f t="shared" si="39"/>
        <v>1432</v>
      </c>
      <c r="P103" s="111"/>
      <c r="Q103" s="111"/>
      <c r="R103" s="111"/>
      <c r="S103" s="111"/>
      <c r="T103" s="111"/>
      <c r="U103" s="111"/>
      <c r="V103" s="111"/>
      <c r="W103" s="111"/>
      <c r="X103" s="111"/>
      <c r="Y103" s="111"/>
      <c r="Z103" s="111"/>
      <c r="AA103" s="111"/>
      <c r="AB103" s="111"/>
      <c r="AC103" s="111"/>
      <c r="AD103" s="111"/>
      <c r="AE103" s="114">
        <f t="shared" si="40"/>
        <v>0</v>
      </c>
      <c r="AF103" s="115"/>
    </row>
    <row r="104" spans="2:32" ht="15.75" thickBot="1" x14ac:dyDescent="0.3">
      <c r="B104" s="265"/>
      <c r="C104" s="266"/>
      <c r="D104" s="267">
        <f>D103</f>
        <v>1432</v>
      </c>
      <c r="E104" s="268"/>
      <c r="F104" s="269">
        <f>SUM(F92:F103)</f>
        <v>0</v>
      </c>
      <c r="G104" s="270">
        <f>SUM(G92:G103)</f>
        <v>0</v>
      </c>
      <c r="H104" s="271"/>
      <c r="I104" s="269">
        <f>SUM(I92:I103)</f>
        <v>0</v>
      </c>
      <c r="J104" s="270">
        <f>SUM(J92:J103)</f>
        <v>0</v>
      </c>
      <c r="O104" s="116">
        <f t="shared" si="39"/>
        <v>1432</v>
      </c>
      <c r="P104" s="272">
        <f t="shared" ref="P104:S104" si="42">SUM(P92:P103)</f>
        <v>0</v>
      </c>
      <c r="Q104" s="272">
        <f t="shared" si="42"/>
        <v>0</v>
      </c>
      <c r="R104" s="272">
        <f t="shared" si="42"/>
        <v>0</v>
      </c>
      <c r="S104" s="272">
        <f t="shared" si="42"/>
        <v>0</v>
      </c>
      <c r="T104" s="272">
        <f>SUM(T92:T103)</f>
        <v>0</v>
      </c>
      <c r="U104" s="272">
        <f t="shared" ref="U104:AE104" si="43">SUM(U92:U103)</f>
        <v>0</v>
      </c>
      <c r="V104" s="272">
        <f t="shared" si="43"/>
        <v>0</v>
      </c>
      <c r="W104" s="272">
        <f t="shared" si="43"/>
        <v>0</v>
      </c>
      <c r="X104" s="272">
        <f t="shared" si="43"/>
        <v>0</v>
      </c>
      <c r="Y104" s="272">
        <f t="shared" si="43"/>
        <v>0</v>
      </c>
      <c r="Z104" s="272">
        <f t="shared" si="43"/>
        <v>0</v>
      </c>
      <c r="AA104" s="272">
        <f t="shared" si="43"/>
        <v>0</v>
      </c>
      <c r="AB104" s="272">
        <f t="shared" si="43"/>
        <v>0</v>
      </c>
      <c r="AC104" s="272">
        <f t="shared" si="43"/>
        <v>0</v>
      </c>
      <c r="AD104" s="272">
        <f t="shared" si="43"/>
        <v>0</v>
      </c>
      <c r="AE104" s="272">
        <f t="shared" si="43"/>
        <v>0</v>
      </c>
      <c r="AF104" s="115"/>
    </row>
    <row r="105" spans="2:32" ht="28.5" customHeight="1" x14ac:dyDescent="0.25">
      <c r="B105" s="273"/>
      <c r="C105" s="273"/>
      <c r="F105" s="264"/>
      <c r="I105" s="264"/>
      <c r="O105" s="2"/>
      <c r="P105" s="272">
        <f>IFERROR(P104/$H$2,0)</f>
        <v>0</v>
      </c>
      <c r="Q105" s="272">
        <f t="shared" ref="Q105:AE105" si="44">IFERROR(Q104/$H$2,0)</f>
        <v>0</v>
      </c>
      <c r="R105" s="272">
        <f t="shared" si="44"/>
        <v>0</v>
      </c>
      <c r="S105" s="272">
        <f t="shared" si="44"/>
        <v>0</v>
      </c>
      <c r="T105" s="272">
        <f t="shared" si="44"/>
        <v>0</v>
      </c>
      <c r="U105" s="272">
        <f t="shared" si="44"/>
        <v>0</v>
      </c>
      <c r="V105" s="272">
        <f t="shared" si="44"/>
        <v>0</v>
      </c>
      <c r="W105" s="272">
        <f t="shared" si="44"/>
        <v>0</v>
      </c>
      <c r="X105" s="272">
        <f t="shared" si="44"/>
        <v>0</v>
      </c>
      <c r="Y105" s="272">
        <f t="shared" si="44"/>
        <v>0</v>
      </c>
      <c r="Z105" s="272">
        <f t="shared" si="44"/>
        <v>0</v>
      </c>
      <c r="AA105" s="272">
        <f t="shared" si="44"/>
        <v>0</v>
      </c>
      <c r="AB105" s="272">
        <f t="shared" si="44"/>
        <v>0</v>
      </c>
      <c r="AC105" s="272">
        <f t="shared" si="44"/>
        <v>0</v>
      </c>
      <c r="AD105" s="272">
        <f t="shared" si="44"/>
        <v>0</v>
      </c>
      <c r="AE105" s="272">
        <f t="shared" si="44"/>
        <v>0</v>
      </c>
      <c r="AF105" s="117" t="s">
        <v>319</v>
      </c>
    </row>
    <row r="106" spans="2:32" ht="15.75" thickBot="1" x14ac:dyDescent="0.3">
      <c r="B106" s="273"/>
      <c r="C106" s="273"/>
      <c r="F106" s="264"/>
      <c r="I106" s="264"/>
      <c r="O106" s="2"/>
      <c r="P106" s="303"/>
      <c r="Q106" s="303"/>
      <c r="R106" s="303"/>
      <c r="S106" s="303"/>
      <c r="T106" s="303"/>
      <c r="U106" s="303"/>
      <c r="V106" s="304"/>
      <c r="W106" s="303"/>
      <c r="X106" s="303"/>
      <c r="Y106" s="303"/>
      <c r="Z106" s="303"/>
      <c r="AA106" s="303"/>
      <c r="AB106" s="303"/>
      <c r="AC106" s="303"/>
      <c r="AD106" s="303"/>
      <c r="AE106" s="303"/>
      <c r="AF106" s="118"/>
    </row>
    <row r="107" spans="2:32" outlineLevel="1" x14ac:dyDescent="0.25">
      <c r="B107" s="259"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59">
        <f>IF(C103&gt;0,C103+1,IF(DATE(YEAR('Basic project data'!$C$5),MONTH('Basic project data'!$C$5),1)=D107,1,0))</f>
        <v>0</v>
      </c>
      <c r="D107" s="260">
        <f>DATE(YEAR(D103),MONTH(D103)+1,DAY(D103))</f>
        <v>1463</v>
      </c>
      <c r="E107" s="276"/>
      <c r="F107" s="274">
        <f t="shared" ref="F107:F118" si="45">215/12*E107</f>
        <v>0</v>
      </c>
      <c r="G107" s="275"/>
      <c r="H107" s="276"/>
      <c r="I107" s="274">
        <f t="shared" ref="I107:I118" si="46">215/12*H107</f>
        <v>0</v>
      </c>
      <c r="J107" s="275"/>
      <c r="O107" s="113">
        <f t="shared" ref="O107:O119" si="47">D107</f>
        <v>1463</v>
      </c>
      <c r="P107" s="111"/>
      <c r="Q107" s="111"/>
      <c r="R107" s="111"/>
      <c r="S107" s="111"/>
      <c r="T107" s="111"/>
      <c r="U107" s="111"/>
      <c r="V107" s="111"/>
      <c r="W107" s="111"/>
      <c r="X107" s="111"/>
      <c r="Y107" s="111"/>
      <c r="Z107" s="111"/>
      <c r="AA107" s="111"/>
      <c r="AB107" s="111"/>
      <c r="AC107" s="111"/>
      <c r="AD107" s="111"/>
      <c r="AE107" s="114">
        <f t="shared" ref="AE107:AE118" si="48">SUM(P107:AD107)</f>
        <v>0</v>
      </c>
      <c r="AF107" s="115"/>
    </row>
    <row r="108" spans="2:32" outlineLevel="1" x14ac:dyDescent="0.25">
      <c r="B108" s="259"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59">
        <f>IF(C107&gt;0,C107+1,IF(DATE(YEAR('Basic project data'!$C$5),MONTH('Basic project data'!$C$5),1)=D108,1,0))</f>
        <v>0</v>
      </c>
      <c r="D108" s="260">
        <f t="shared" ref="D108:D118" si="49">DATE(YEAR(D107),MONTH(D107)+1,DAY(D107))</f>
        <v>1494</v>
      </c>
      <c r="E108" s="261"/>
      <c r="F108" s="197">
        <f t="shared" si="45"/>
        <v>0</v>
      </c>
      <c r="G108" s="263"/>
      <c r="H108" s="261"/>
      <c r="I108" s="197">
        <f t="shared" si="46"/>
        <v>0</v>
      </c>
      <c r="J108" s="263"/>
      <c r="O108" s="113">
        <f t="shared" si="47"/>
        <v>1494</v>
      </c>
      <c r="P108" s="111"/>
      <c r="Q108" s="111"/>
      <c r="R108" s="111"/>
      <c r="S108" s="111"/>
      <c r="T108" s="111"/>
      <c r="U108" s="111"/>
      <c r="V108" s="111"/>
      <c r="W108" s="111"/>
      <c r="X108" s="111"/>
      <c r="Y108" s="111"/>
      <c r="Z108" s="111"/>
      <c r="AA108" s="111"/>
      <c r="AB108" s="111"/>
      <c r="AC108" s="111"/>
      <c r="AD108" s="111"/>
      <c r="AE108" s="114">
        <f t="shared" si="48"/>
        <v>0</v>
      </c>
      <c r="AF108" s="115"/>
    </row>
    <row r="109" spans="2:32" outlineLevel="1" x14ac:dyDescent="0.25">
      <c r="B109" s="259"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59">
        <f>IF(C108&gt;0,C108+1,IF(DATE(YEAR('Basic project data'!$C$5),MONTH('Basic project data'!$C$5),1)=D109,1,0))</f>
        <v>0</v>
      </c>
      <c r="D109" s="260">
        <f t="shared" si="49"/>
        <v>1523</v>
      </c>
      <c r="E109" s="261"/>
      <c r="F109" s="197">
        <f t="shared" si="45"/>
        <v>0</v>
      </c>
      <c r="G109" s="263"/>
      <c r="H109" s="261"/>
      <c r="I109" s="197">
        <f t="shared" si="46"/>
        <v>0</v>
      </c>
      <c r="J109" s="263"/>
      <c r="O109" s="113">
        <f t="shared" si="47"/>
        <v>1523</v>
      </c>
      <c r="P109" s="111"/>
      <c r="Q109" s="111"/>
      <c r="R109" s="111"/>
      <c r="S109" s="111"/>
      <c r="T109" s="111"/>
      <c r="U109" s="111"/>
      <c r="V109" s="111"/>
      <c r="W109" s="111"/>
      <c r="X109" s="111"/>
      <c r="Y109" s="111"/>
      <c r="Z109" s="111"/>
      <c r="AA109" s="111"/>
      <c r="AB109" s="111"/>
      <c r="AC109" s="111"/>
      <c r="AD109" s="111"/>
      <c r="AE109" s="114">
        <f t="shared" si="48"/>
        <v>0</v>
      </c>
      <c r="AF109" s="115"/>
    </row>
    <row r="110" spans="2:32" outlineLevel="1" x14ac:dyDescent="0.25">
      <c r="B110" s="259"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59">
        <f>IF(C109&gt;0,C109+1,IF(DATE(YEAR('Basic project data'!$C$5),MONTH('Basic project data'!$C$5),1)=D110,1,0))</f>
        <v>0</v>
      </c>
      <c r="D110" s="260">
        <f t="shared" si="49"/>
        <v>1554</v>
      </c>
      <c r="E110" s="261"/>
      <c r="F110" s="197">
        <f t="shared" si="45"/>
        <v>0</v>
      </c>
      <c r="G110" s="263"/>
      <c r="H110" s="261"/>
      <c r="I110" s="197">
        <f t="shared" si="46"/>
        <v>0</v>
      </c>
      <c r="J110" s="263"/>
      <c r="O110" s="113">
        <f t="shared" si="47"/>
        <v>1554</v>
      </c>
      <c r="P110" s="111"/>
      <c r="Q110" s="111"/>
      <c r="R110" s="111"/>
      <c r="S110" s="111"/>
      <c r="T110" s="111"/>
      <c r="U110" s="111"/>
      <c r="V110" s="111"/>
      <c r="W110" s="111"/>
      <c r="X110" s="111"/>
      <c r="Y110" s="111"/>
      <c r="Z110" s="111"/>
      <c r="AA110" s="111"/>
      <c r="AB110" s="111"/>
      <c r="AC110" s="111"/>
      <c r="AD110" s="111"/>
      <c r="AE110" s="114">
        <f t="shared" si="48"/>
        <v>0</v>
      </c>
      <c r="AF110" s="115"/>
    </row>
    <row r="111" spans="2:32" outlineLevel="1" x14ac:dyDescent="0.25">
      <c r="B111" s="259" t="str">
        <f>IF(C111&gt;0,IFERROR(_xlfn.IFS(D111&lt;=DATE(YEAR('Basic project data'!$E$12),MONTH('Basic project data'!$E$12),1),'Basic project data'!$A$12,D111&lt;=DATE(YEAR('Basic project data'!$E$13),MONTH('Basic project data'!$E$13),1),'Basic project data'!$A$13,D111&lt;=DATE(YEAR('Basic project data'!$E$14),MONTH('Basic project data'!$E$14),1),'Basic project data'!$A$14,D111&lt;=DATE(YEAR('Basic project data'!$E$15),MONTH('Basic project data'!$E$15),1),'Basic project data'!$A$15,D111&lt;=DATE(YEAR('Basic project data'!$E$16),MONTH('Basic project data'!$E$16),1),'Basic project data'!$A$16),""),"")</f>
        <v/>
      </c>
      <c r="C111" s="259">
        <f>IF(C110&gt;0,C110+1,IF(DATE(YEAR('Basic project data'!$C$5),MONTH('Basic project data'!$C$5),1)=D111,1,0))</f>
        <v>0</v>
      </c>
      <c r="D111" s="260">
        <f t="shared" si="49"/>
        <v>1584</v>
      </c>
      <c r="E111" s="261"/>
      <c r="F111" s="197">
        <f t="shared" si="45"/>
        <v>0</v>
      </c>
      <c r="G111" s="263"/>
      <c r="H111" s="261"/>
      <c r="I111" s="197">
        <f t="shared" si="46"/>
        <v>0</v>
      </c>
      <c r="J111" s="263"/>
      <c r="O111" s="113">
        <f t="shared" si="47"/>
        <v>1584</v>
      </c>
      <c r="P111" s="111"/>
      <c r="Q111" s="111"/>
      <c r="R111" s="111"/>
      <c r="S111" s="111"/>
      <c r="T111" s="111"/>
      <c r="U111" s="111"/>
      <c r="V111" s="111"/>
      <c r="W111" s="111"/>
      <c r="X111" s="111"/>
      <c r="Y111" s="111"/>
      <c r="Z111" s="111"/>
      <c r="AA111" s="111"/>
      <c r="AB111" s="111"/>
      <c r="AC111" s="111"/>
      <c r="AD111" s="111"/>
      <c r="AE111" s="114">
        <f t="shared" si="48"/>
        <v>0</v>
      </c>
      <c r="AF111" s="115"/>
    </row>
    <row r="112" spans="2:32" outlineLevel="1" x14ac:dyDescent="0.25">
      <c r="B112" s="259" t="str">
        <f>IF(C112&gt;0,IFERROR(_xlfn.IFS(D112&lt;=DATE(YEAR('Basic project data'!$E$12),MONTH('Basic project data'!$E$12),1),'Basic project data'!$A$12,D112&lt;=DATE(YEAR('Basic project data'!$E$13),MONTH('Basic project data'!$E$13),1),'Basic project data'!$A$13,D112&lt;=DATE(YEAR('Basic project data'!$E$14),MONTH('Basic project data'!$E$14),1),'Basic project data'!$A$14,D112&lt;=DATE(YEAR('Basic project data'!$E$15),MONTH('Basic project data'!$E$15),1),'Basic project data'!$A$15,D112&lt;=DATE(YEAR('Basic project data'!$E$16),MONTH('Basic project data'!$E$16),1),'Basic project data'!$A$16),""),"")</f>
        <v/>
      </c>
      <c r="C112" s="259">
        <f>IF(C111&gt;0,C111+1,IF(DATE(YEAR('Basic project data'!$C$5),MONTH('Basic project data'!$C$5),1)=D112,1,0))</f>
        <v>0</v>
      </c>
      <c r="D112" s="260">
        <f t="shared" si="49"/>
        <v>1615</v>
      </c>
      <c r="E112" s="261"/>
      <c r="F112" s="197">
        <f t="shared" si="45"/>
        <v>0</v>
      </c>
      <c r="G112" s="263"/>
      <c r="H112" s="261"/>
      <c r="I112" s="197">
        <f t="shared" si="46"/>
        <v>0</v>
      </c>
      <c r="J112" s="263"/>
      <c r="O112" s="113">
        <f t="shared" si="47"/>
        <v>1615</v>
      </c>
      <c r="P112" s="111"/>
      <c r="Q112" s="111"/>
      <c r="R112" s="111"/>
      <c r="S112" s="111"/>
      <c r="T112" s="111"/>
      <c r="U112" s="111"/>
      <c r="V112" s="111"/>
      <c r="W112" s="111"/>
      <c r="X112" s="111"/>
      <c r="Y112" s="111"/>
      <c r="Z112" s="111"/>
      <c r="AA112" s="111"/>
      <c r="AB112" s="111"/>
      <c r="AC112" s="111"/>
      <c r="AD112" s="111"/>
      <c r="AE112" s="114">
        <f t="shared" si="48"/>
        <v>0</v>
      </c>
      <c r="AF112" s="115"/>
    </row>
    <row r="113" spans="2:32" outlineLevel="1" x14ac:dyDescent="0.25">
      <c r="B113" s="259" t="str">
        <f>IF(C113&gt;0,IFERROR(_xlfn.IFS(D113&lt;=DATE(YEAR('Basic project data'!$E$12),MONTH('Basic project data'!$E$12),1),'Basic project data'!$A$12,D113&lt;=DATE(YEAR('Basic project data'!$E$13),MONTH('Basic project data'!$E$13),1),'Basic project data'!$A$13,D113&lt;=DATE(YEAR('Basic project data'!$E$14),MONTH('Basic project data'!$E$14),1),'Basic project data'!$A$14,D113&lt;=DATE(YEAR('Basic project data'!$E$15),MONTH('Basic project data'!$E$15),1),'Basic project data'!$A$15,D113&lt;=DATE(YEAR('Basic project data'!$E$16),MONTH('Basic project data'!$E$16),1),'Basic project data'!$A$16),""),"")</f>
        <v/>
      </c>
      <c r="C113" s="259">
        <f>IF(C112&gt;0,C112+1,IF(DATE(YEAR('Basic project data'!$C$5),MONTH('Basic project data'!$C$5),1)=D113,1,0))</f>
        <v>0</v>
      </c>
      <c r="D113" s="260">
        <f t="shared" si="49"/>
        <v>1645</v>
      </c>
      <c r="E113" s="261"/>
      <c r="F113" s="197">
        <f t="shared" si="45"/>
        <v>0</v>
      </c>
      <c r="G113" s="263"/>
      <c r="H113" s="261"/>
      <c r="I113" s="197">
        <f t="shared" si="46"/>
        <v>0</v>
      </c>
      <c r="J113" s="263"/>
      <c r="O113" s="113">
        <f t="shared" si="47"/>
        <v>1645</v>
      </c>
      <c r="P113" s="111"/>
      <c r="Q113" s="111"/>
      <c r="R113" s="111"/>
      <c r="S113" s="111"/>
      <c r="T113" s="111"/>
      <c r="U113" s="111"/>
      <c r="V113" s="111"/>
      <c r="W113" s="111"/>
      <c r="X113" s="111"/>
      <c r="Y113" s="111"/>
      <c r="Z113" s="111"/>
      <c r="AA113" s="111"/>
      <c r="AB113" s="111"/>
      <c r="AC113" s="111"/>
      <c r="AD113" s="111"/>
      <c r="AE113" s="114">
        <f t="shared" si="48"/>
        <v>0</v>
      </c>
      <c r="AF113" s="115"/>
    </row>
    <row r="114" spans="2:32" outlineLevel="1" x14ac:dyDescent="0.25">
      <c r="B114" s="259"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59">
        <f>IF(C113&gt;0,C113+1,IF(DATE(YEAR('Basic project data'!$C$5),MONTH('Basic project data'!$C$5),1)=D114,1,0))</f>
        <v>0</v>
      </c>
      <c r="D114" s="260">
        <f t="shared" si="49"/>
        <v>1676</v>
      </c>
      <c r="E114" s="261"/>
      <c r="F114" s="197">
        <f t="shared" si="45"/>
        <v>0</v>
      </c>
      <c r="G114" s="263"/>
      <c r="H114" s="261"/>
      <c r="I114" s="197">
        <f t="shared" si="46"/>
        <v>0</v>
      </c>
      <c r="J114" s="263"/>
      <c r="O114" s="113">
        <f t="shared" si="47"/>
        <v>1676</v>
      </c>
      <c r="P114" s="111"/>
      <c r="Q114" s="111"/>
      <c r="R114" s="111"/>
      <c r="S114" s="111"/>
      <c r="T114" s="111"/>
      <c r="U114" s="111"/>
      <c r="V114" s="111"/>
      <c r="W114" s="111"/>
      <c r="X114" s="111"/>
      <c r="Y114" s="111"/>
      <c r="Z114" s="111"/>
      <c r="AA114" s="111"/>
      <c r="AB114" s="111"/>
      <c r="AC114" s="111"/>
      <c r="AD114" s="111"/>
      <c r="AE114" s="114">
        <f t="shared" si="48"/>
        <v>0</v>
      </c>
      <c r="AF114" s="115"/>
    </row>
    <row r="115" spans="2:32" outlineLevel="1" x14ac:dyDescent="0.25">
      <c r="B115" s="259"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59">
        <f>IF(C114&gt;0,C114+1,IF(DATE(YEAR('Basic project data'!$C$5),MONTH('Basic project data'!$C$5),1)=D115,1,0))</f>
        <v>0</v>
      </c>
      <c r="D115" s="260">
        <f t="shared" si="49"/>
        <v>1707</v>
      </c>
      <c r="E115" s="261"/>
      <c r="F115" s="197">
        <f t="shared" si="45"/>
        <v>0</v>
      </c>
      <c r="G115" s="263"/>
      <c r="H115" s="261"/>
      <c r="I115" s="197">
        <f t="shared" si="46"/>
        <v>0</v>
      </c>
      <c r="J115" s="263"/>
      <c r="O115" s="113">
        <f t="shared" si="47"/>
        <v>1707</v>
      </c>
      <c r="P115" s="111"/>
      <c r="Q115" s="111"/>
      <c r="R115" s="111"/>
      <c r="S115" s="111"/>
      <c r="T115" s="111"/>
      <c r="U115" s="111"/>
      <c r="V115" s="111"/>
      <c r="W115" s="111"/>
      <c r="X115" s="111"/>
      <c r="Y115" s="111"/>
      <c r="Z115" s="111"/>
      <c r="AA115" s="111"/>
      <c r="AB115" s="111"/>
      <c r="AC115" s="111"/>
      <c r="AD115" s="111"/>
      <c r="AE115" s="114">
        <f t="shared" si="48"/>
        <v>0</v>
      </c>
      <c r="AF115" s="115"/>
    </row>
    <row r="116" spans="2:32" outlineLevel="1" x14ac:dyDescent="0.25">
      <c r="B116" s="259"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59">
        <f>IF(C115&gt;0,C115+1,IF(DATE(YEAR('Basic project data'!$C$5),MONTH('Basic project data'!$C$5),1)=D116,1,0))</f>
        <v>0</v>
      </c>
      <c r="D116" s="260">
        <f t="shared" si="49"/>
        <v>1737</v>
      </c>
      <c r="E116" s="261"/>
      <c r="F116" s="197">
        <f t="shared" si="45"/>
        <v>0</v>
      </c>
      <c r="G116" s="263"/>
      <c r="H116" s="261"/>
      <c r="I116" s="197">
        <f t="shared" si="46"/>
        <v>0</v>
      </c>
      <c r="J116" s="263"/>
      <c r="O116" s="113">
        <f t="shared" si="47"/>
        <v>1737</v>
      </c>
      <c r="P116" s="111"/>
      <c r="Q116" s="111"/>
      <c r="R116" s="111"/>
      <c r="S116" s="111"/>
      <c r="T116" s="111"/>
      <c r="U116" s="111"/>
      <c r="V116" s="111"/>
      <c r="W116" s="111"/>
      <c r="X116" s="111"/>
      <c r="Y116" s="111"/>
      <c r="Z116" s="111"/>
      <c r="AA116" s="111"/>
      <c r="AB116" s="111"/>
      <c r="AC116" s="111"/>
      <c r="AD116" s="111"/>
      <c r="AE116" s="114">
        <f t="shared" si="48"/>
        <v>0</v>
      </c>
      <c r="AF116" s="115"/>
    </row>
    <row r="117" spans="2:32" outlineLevel="1" x14ac:dyDescent="0.25">
      <c r="B117" s="259"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59">
        <f>IF(C116&gt;0,C116+1,IF(DATE(YEAR('Basic project data'!$C$5),MONTH('Basic project data'!$C$5),1)=D117,1,0))</f>
        <v>0</v>
      </c>
      <c r="D117" s="260">
        <f t="shared" si="49"/>
        <v>1768</v>
      </c>
      <c r="E117" s="261"/>
      <c r="F117" s="197">
        <f t="shared" si="45"/>
        <v>0</v>
      </c>
      <c r="G117" s="263"/>
      <c r="H117" s="261"/>
      <c r="I117" s="197">
        <f t="shared" si="46"/>
        <v>0</v>
      </c>
      <c r="J117" s="263"/>
      <c r="O117" s="113">
        <f t="shared" si="47"/>
        <v>1768</v>
      </c>
      <c r="P117" s="111"/>
      <c r="Q117" s="111"/>
      <c r="R117" s="111"/>
      <c r="S117" s="111"/>
      <c r="T117" s="111"/>
      <c r="U117" s="111"/>
      <c r="V117" s="111"/>
      <c r="W117" s="111"/>
      <c r="X117" s="111"/>
      <c r="Y117" s="111"/>
      <c r="Z117" s="111"/>
      <c r="AA117" s="111"/>
      <c r="AB117" s="111"/>
      <c r="AC117" s="111"/>
      <c r="AD117" s="111"/>
      <c r="AE117" s="114">
        <f t="shared" si="48"/>
        <v>0</v>
      </c>
      <c r="AF117" s="115"/>
    </row>
    <row r="118" spans="2:32" outlineLevel="1" x14ac:dyDescent="0.25">
      <c r="B118" s="259"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59">
        <f>IF(C117&gt;0,C117+1,IF(DATE(YEAR('Basic project data'!$C$5),MONTH('Basic project data'!$C$5),1)=D118,1,0))</f>
        <v>0</v>
      </c>
      <c r="D118" s="260">
        <f t="shared" si="49"/>
        <v>1798</v>
      </c>
      <c r="E118" s="261"/>
      <c r="F118" s="197">
        <f t="shared" si="45"/>
        <v>0</v>
      </c>
      <c r="G118" s="263"/>
      <c r="H118" s="261"/>
      <c r="I118" s="197">
        <f t="shared" si="46"/>
        <v>0</v>
      </c>
      <c r="J118" s="263"/>
      <c r="O118" s="113">
        <f t="shared" si="47"/>
        <v>1798</v>
      </c>
      <c r="P118" s="111"/>
      <c r="Q118" s="111"/>
      <c r="R118" s="111"/>
      <c r="S118" s="111"/>
      <c r="T118" s="111"/>
      <c r="U118" s="111"/>
      <c r="V118" s="111"/>
      <c r="W118" s="111"/>
      <c r="X118" s="111"/>
      <c r="Y118" s="111"/>
      <c r="Z118" s="111"/>
      <c r="AA118" s="111"/>
      <c r="AB118" s="111"/>
      <c r="AC118" s="111"/>
      <c r="AD118" s="111"/>
      <c r="AE118" s="114">
        <f t="shared" si="48"/>
        <v>0</v>
      </c>
      <c r="AF118" s="115"/>
    </row>
    <row r="119" spans="2:32" ht="15.75" thickBot="1" x14ac:dyDescent="0.3">
      <c r="B119" s="265"/>
      <c r="C119" s="266"/>
      <c r="D119" s="267">
        <f>D118</f>
        <v>1798</v>
      </c>
      <c r="E119" s="268"/>
      <c r="F119" s="269">
        <f>SUM(F107:F118)</f>
        <v>0</v>
      </c>
      <c r="G119" s="270">
        <f>SUM(G107:G118)</f>
        <v>0</v>
      </c>
      <c r="H119" s="271"/>
      <c r="I119" s="269">
        <f>SUM(I107:I118)</f>
        <v>0</v>
      </c>
      <c r="J119" s="270">
        <f>SUM(J107:J118)</f>
        <v>0</v>
      </c>
      <c r="O119" s="116">
        <f t="shared" si="47"/>
        <v>1798</v>
      </c>
      <c r="P119" s="272">
        <f t="shared" ref="P119:S119" si="50">SUM(P107:P118)</f>
        <v>0</v>
      </c>
      <c r="Q119" s="272">
        <f t="shared" si="50"/>
        <v>0</v>
      </c>
      <c r="R119" s="272">
        <f t="shared" si="50"/>
        <v>0</v>
      </c>
      <c r="S119" s="272">
        <f t="shared" si="50"/>
        <v>0</v>
      </c>
      <c r="T119" s="272">
        <f>SUM(T107:T118)</f>
        <v>0</v>
      </c>
      <c r="U119" s="272">
        <f t="shared" ref="U119:AE119" si="51">SUM(U107:U118)</f>
        <v>0</v>
      </c>
      <c r="V119" s="272">
        <f t="shared" si="51"/>
        <v>0</v>
      </c>
      <c r="W119" s="272">
        <f t="shared" si="51"/>
        <v>0</v>
      </c>
      <c r="X119" s="272">
        <f t="shared" si="51"/>
        <v>0</v>
      </c>
      <c r="Y119" s="272">
        <f t="shared" si="51"/>
        <v>0</v>
      </c>
      <c r="Z119" s="272">
        <f t="shared" si="51"/>
        <v>0</v>
      </c>
      <c r="AA119" s="272">
        <f t="shared" si="51"/>
        <v>0</v>
      </c>
      <c r="AB119" s="272">
        <f t="shared" si="51"/>
        <v>0</v>
      </c>
      <c r="AC119" s="272">
        <f t="shared" si="51"/>
        <v>0</v>
      </c>
      <c r="AD119" s="272">
        <f t="shared" si="51"/>
        <v>0</v>
      </c>
      <c r="AE119" s="272">
        <f t="shared" si="51"/>
        <v>0</v>
      </c>
      <c r="AF119" s="115"/>
    </row>
    <row r="120" spans="2:32" ht="28.5" customHeight="1" x14ac:dyDescent="0.25">
      <c r="B120" s="273"/>
      <c r="C120" s="273"/>
      <c r="F120" s="264"/>
      <c r="I120" s="264"/>
      <c r="O120" s="2"/>
      <c r="P120" s="272">
        <f>IFERROR(P119/$H$2,0)</f>
        <v>0</v>
      </c>
      <c r="Q120" s="272">
        <f t="shared" ref="Q120:AE120" si="52">IFERROR(Q119/$H$2,0)</f>
        <v>0</v>
      </c>
      <c r="R120" s="272">
        <f t="shared" si="52"/>
        <v>0</v>
      </c>
      <c r="S120" s="272">
        <f t="shared" si="52"/>
        <v>0</v>
      </c>
      <c r="T120" s="272">
        <f t="shared" si="52"/>
        <v>0</v>
      </c>
      <c r="U120" s="272">
        <f t="shared" si="52"/>
        <v>0</v>
      </c>
      <c r="V120" s="272">
        <f t="shared" si="52"/>
        <v>0</v>
      </c>
      <c r="W120" s="272">
        <f t="shared" si="52"/>
        <v>0</v>
      </c>
      <c r="X120" s="272">
        <f t="shared" si="52"/>
        <v>0</v>
      </c>
      <c r="Y120" s="272">
        <f t="shared" si="52"/>
        <v>0</v>
      </c>
      <c r="Z120" s="272">
        <f t="shared" si="52"/>
        <v>0</v>
      </c>
      <c r="AA120" s="272">
        <f t="shared" si="52"/>
        <v>0</v>
      </c>
      <c r="AB120" s="272">
        <f t="shared" si="52"/>
        <v>0</v>
      </c>
      <c r="AC120" s="272">
        <f t="shared" si="52"/>
        <v>0</v>
      </c>
      <c r="AD120" s="272">
        <f t="shared" si="52"/>
        <v>0</v>
      </c>
      <c r="AE120" s="272">
        <f t="shared" si="52"/>
        <v>0</v>
      </c>
      <c r="AF120" s="117" t="s">
        <v>319</v>
      </c>
    </row>
    <row r="121" spans="2:32" ht="15.75" thickBot="1" x14ac:dyDescent="0.3">
      <c r="B121" s="273"/>
      <c r="C121" s="273"/>
      <c r="F121" s="264"/>
      <c r="I121" s="264"/>
      <c r="O121" s="2"/>
      <c r="P121" s="303"/>
      <c r="Q121" s="303"/>
      <c r="R121" s="303"/>
      <c r="S121" s="303"/>
      <c r="T121" s="303"/>
      <c r="U121" s="303"/>
      <c r="V121" s="304"/>
      <c r="W121" s="303"/>
      <c r="X121" s="303"/>
      <c r="Y121" s="303"/>
      <c r="Z121" s="303"/>
      <c r="AA121" s="303"/>
      <c r="AB121" s="303"/>
      <c r="AC121" s="303"/>
      <c r="AD121" s="303"/>
      <c r="AE121" s="303"/>
      <c r="AF121" s="119"/>
    </row>
    <row r="122" spans="2:32" outlineLevel="1" x14ac:dyDescent="0.25">
      <c r="B122" s="259"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59">
        <f>IF(C118&gt;0,C118+1,IF(DATE(YEAR('Basic project data'!$C$5),MONTH('Basic project data'!$C$5),1)=D122,1,0))</f>
        <v>0</v>
      </c>
      <c r="D122" s="260">
        <f>DATE(YEAR(D118),MONTH(D118)+1,DAY(D118))</f>
        <v>1829</v>
      </c>
      <c r="E122" s="276"/>
      <c r="F122" s="274">
        <f t="shared" ref="F122:F133" si="53">215/12*E122</f>
        <v>0</v>
      </c>
      <c r="G122" s="275"/>
      <c r="H122" s="276"/>
      <c r="I122" s="274">
        <f t="shared" ref="I122:I133" si="54">215/12*H122</f>
        <v>0</v>
      </c>
      <c r="J122" s="275"/>
      <c r="O122" s="113">
        <f t="shared" ref="O122:O134" si="55">D122</f>
        <v>1829</v>
      </c>
      <c r="P122" s="111"/>
      <c r="Q122" s="111"/>
      <c r="R122" s="111"/>
      <c r="S122" s="111"/>
      <c r="T122" s="111"/>
      <c r="U122" s="111"/>
      <c r="V122" s="111"/>
      <c r="W122" s="111"/>
      <c r="X122" s="111"/>
      <c r="Y122" s="111"/>
      <c r="Z122" s="111"/>
      <c r="AA122" s="111"/>
      <c r="AB122" s="111"/>
      <c r="AC122" s="111"/>
      <c r="AD122" s="111"/>
      <c r="AE122" s="114">
        <f t="shared" ref="AE122:AE133" si="56">SUM(P122:AD122)</f>
        <v>0</v>
      </c>
      <c r="AF122" s="115"/>
    </row>
    <row r="123" spans="2:32" outlineLevel="1" x14ac:dyDescent="0.25">
      <c r="B123" s="259"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59">
        <f>IF(C122&gt;0,C122+1,IF(DATE(YEAR('Basic project data'!$C$5),MONTH('Basic project data'!$C$5),1)=D123,1,0))</f>
        <v>0</v>
      </c>
      <c r="D123" s="260">
        <f t="shared" ref="D123:D133" si="57">DATE(YEAR(D122),MONTH(D122)+1,DAY(D122))</f>
        <v>1860</v>
      </c>
      <c r="E123" s="261"/>
      <c r="F123" s="197">
        <f t="shared" si="53"/>
        <v>0</v>
      </c>
      <c r="G123" s="263"/>
      <c r="H123" s="261"/>
      <c r="I123" s="197">
        <f t="shared" si="54"/>
        <v>0</v>
      </c>
      <c r="J123" s="263"/>
      <c r="O123" s="113">
        <f t="shared" si="55"/>
        <v>1860</v>
      </c>
      <c r="P123" s="111"/>
      <c r="Q123" s="111"/>
      <c r="R123" s="111"/>
      <c r="S123" s="111"/>
      <c r="T123" s="111"/>
      <c r="U123" s="111"/>
      <c r="V123" s="111"/>
      <c r="W123" s="111"/>
      <c r="X123" s="111"/>
      <c r="Y123" s="111"/>
      <c r="Z123" s="111"/>
      <c r="AA123" s="111"/>
      <c r="AB123" s="111"/>
      <c r="AC123" s="111"/>
      <c r="AD123" s="111"/>
      <c r="AE123" s="114">
        <f t="shared" si="56"/>
        <v>0</v>
      </c>
      <c r="AF123" s="115"/>
    </row>
    <row r="124" spans="2:32" outlineLevel="1" x14ac:dyDescent="0.25">
      <c r="B124" s="259"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59">
        <f>IF(C123&gt;0,C123+1,IF(DATE(YEAR('Basic project data'!$C$5),MONTH('Basic project data'!$C$5),1)=D124,1,0))</f>
        <v>0</v>
      </c>
      <c r="D124" s="260">
        <f t="shared" si="57"/>
        <v>1888</v>
      </c>
      <c r="E124" s="261"/>
      <c r="F124" s="197">
        <f t="shared" si="53"/>
        <v>0</v>
      </c>
      <c r="G124" s="263"/>
      <c r="H124" s="261"/>
      <c r="I124" s="197">
        <f t="shared" si="54"/>
        <v>0</v>
      </c>
      <c r="J124" s="263"/>
      <c r="O124" s="113">
        <f t="shared" si="55"/>
        <v>1888</v>
      </c>
      <c r="P124" s="111"/>
      <c r="Q124" s="111"/>
      <c r="R124" s="111"/>
      <c r="S124" s="111"/>
      <c r="T124" s="111"/>
      <c r="U124" s="111"/>
      <c r="V124" s="111"/>
      <c r="W124" s="111"/>
      <c r="X124" s="111"/>
      <c r="Y124" s="111"/>
      <c r="Z124" s="111"/>
      <c r="AA124" s="111"/>
      <c r="AB124" s="111"/>
      <c r="AC124" s="111"/>
      <c r="AD124" s="111"/>
      <c r="AE124" s="114">
        <f t="shared" si="56"/>
        <v>0</v>
      </c>
      <c r="AF124" s="115"/>
    </row>
    <row r="125" spans="2:32" outlineLevel="1" x14ac:dyDescent="0.25">
      <c r="B125" s="259"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59">
        <f>IF(C124&gt;0,C124+1,IF(DATE(YEAR('Basic project data'!$C$5),MONTH('Basic project data'!$C$5),1)=D125,1,0))</f>
        <v>0</v>
      </c>
      <c r="D125" s="260">
        <f t="shared" si="57"/>
        <v>1919</v>
      </c>
      <c r="E125" s="261"/>
      <c r="F125" s="197">
        <f t="shared" si="53"/>
        <v>0</v>
      </c>
      <c r="G125" s="263"/>
      <c r="H125" s="261"/>
      <c r="I125" s="197">
        <f t="shared" si="54"/>
        <v>0</v>
      </c>
      <c r="J125" s="263"/>
      <c r="O125" s="113">
        <f t="shared" si="55"/>
        <v>1919</v>
      </c>
      <c r="P125" s="111"/>
      <c r="Q125" s="111"/>
      <c r="R125" s="111"/>
      <c r="S125" s="111"/>
      <c r="T125" s="111"/>
      <c r="U125" s="111"/>
      <c r="V125" s="111"/>
      <c r="W125" s="111"/>
      <c r="X125" s="111"/>
      <c r="Y125" s="111"/>
      <c r="Z125" s="111"/>
      <c r="AA125" s="111"/>
      <c r="AB125" s="111"/>
      <c r="AC125" s="111"/>
      <c r="AD125" s="111"/>
      <c r="AE125" s="114">
        <f t="shared" si="56"/>
        <v>0</v>
      </c>
      <c r="AF125" s="115"/>
    </row>
    <row r="126" spans="2:32" outlineLevel="1" x14ac:dyDescent="0.25">
      <c r="B126" s="259" t="str">
        <f>IF(C126&gt;0,IFERROR(_xlfn.IFS(D126&lt;=DATE(YEAR('Basic project data'!$E$12),MONTH('Basic project data'!$E$12),1),'Basic project data'!$A$12,D126&lt;=DATE(YEAR('Basic project data'!$E$13),MONTH('Basic project data'!$E$13),1),'Basic project data'!$A$13,D126&lt;=DATE(YEAR('Basic project data'!$E$14),MONTH('Basic project data'!$E$14),1),'Basic project data'!$A$14,D126&lt;=DATE(YEAR('Basic project data'!$E$15),MONTH('Basic project data'!$E$15),1),'Basic project data'!$A$15,D126&lt;=DATE(YEAR('Basic project data'!$E$16),MONTH('Basic project data'!$E$16),1),'Basic project data'!$A$16),""),"")</f>
        <v/>
      </c>
      <c r="C126" s="259">
        <f>IF(C125&gt;0,C125+1,IF(DATE(YEAR('Basic project data'!$C$5),MONTH('Basic project data'!$C$5),1)=D126,1,0))</f>
        <v>0</v>
      </c>
      <c r="D126" s="260">
        <f t="shared" si="57"/>
        <v>1949</v>
      </c>
      <c r="E126" s="261"/>
      <c r="F126" s="197">
        <f t="shared" si="53"/>
        <v>0</v>
      </c>
      <c r="G126" s="263"/>
      <c r="H126" s="261"/>
      <c r="I126" s="197">
        <f t="shared" si="54"/>
        <v>0</v>
      </c>
      <c r="J126" s="263"/>
      <c r="O126" s="113">
        <f t="shared" si="55"/>
        <v>1949</v>
      </c>
      <c r="P126" s="111"/>
      <c r="Q126" s="111"/>
      <c r="R126" s="111"/>
      <c r="S126" s="111"/>
      <c r="T126" s="111"/>
      <c r="U126" s="111"/>
      <c r="V126" s="111"/>
      <c r="W126" s="111"/>
      <c r="X126" s="111"/>
      <c r="Y126" s="111"/>
      <c r="Z126" s="111"/>
      <c r="AA126" s="111"/>
      <c r="AB126" s="111"/>
      <c r="AC126" s="111"/>
      <c r="AD126" s="111"/>
      <c r="AE126" s="114">
        <f t="shared" si="56"/>
        <v>0</v>
      </c>
      <c r="AF126" s="115"/>
    </row>
    <row r="127" spans="2:32" outlineLevel="1" x14ac:dyDescent="0.25">
      <c r="B127" s="259" t="str">
        <f>IF(C127&gt;0,IFERROR(_xlfn.IFS(D127&lt;=DATE(YEAR('Basic project data'!$E$12),MONTH('Basic project data'!$E$12),1),'Basic project data'!$A$12,D127&lt;=DATE(YEAR('Basic project data'!$E$13),MONTH('Basic project data'!$E$13),1),'Basic project data'!$A$13,D127&lt;=DATE(YEAR('Basic project data'!$E$14),MONTH('Basic project data'!$E$14),1),'Basic project data'!$A$14,D127&lt;=DATE(YEAR('Basic project data'!$E$15),MONTH('Basic project data'!$E$15),1),'Basic project data'!$A$15,D127&lt;=DATE(YEAR('Basic project data'!$E$16),MONTH('Basic project data'!$E$16),1),'Basic project data'!$A$16),""),"")</f>
        <v/>
      </c>
      <c r="C127" s="259">
        <f>IF(C126&gt;0,C126+1,IF(DATE(YEAR('Basic project data'!$C$5),MONTH('Basic project data'!$C$5),1)=D127,1,0))</f>
        <v>0</v>
      </c>
      <c r="D127" s="260">
        <f t="shared" si="57"/>
        <v>1980</v>
      </c>
      <c r="E127" s="261"/>
      <c r="F127" s="197">
        <f t="shared" si="53"/>
        <v>0</v>
      </c>
      <c r="G127" s="263"/>
      <c r="H127" s="261"/>
      <c r="I127" s="197">
        <f t="shared" si="54"/>
        <v>0</v>
      </c>
      <c r="J127" s="263"/>
      <c r="O127" s="113">
        <f t="shared" si="55"/>
        <v>1980</v>
      </c>
      <c r="P127" s="111"/>
      <c r="Q127" s="111"/>
      <c r="R127" s="111"/>
      <c r="S127" s="111"/>
      <c r="T127" s="111"/>
      <c r="U127" s="111"/>
      <c r="V127" s="111"/>
      <c r="W127" s="111"/>
      <c r="X127" s="111"/>
      <c r="Y127" s="111"/>
      <c r="Z127" s="111"/>
      <c r="AA127" s="111"/>
      <c r="AB127" s="111"/>
      <c r="AC127" s="111"/>
      <c r="AD127" s="111"/>
      <c r="AE127" s="114">
        <f t="shared" si="56"/>
        <v>0</v>
      </c>
      <c r="AF127" s="115"/>
    </row>
    <row r="128" spans="2:32" outlineLevel="1" x14ac:dyDescent="0.25">
      <c r="B128" s="259" t="str">
        <f>IF(C128&gt;0,IFERROR(_xlfn.IFS(D128&lt;=DATE(YEAR('Basic project data'!$E$12),MONTH('Basic project data'!$E$12),1),'Basic project data'!$A$12,D128&lt;=DATE(YEAR('Basic project data'!$E$13),MONTH('Basic project data'!$E$13),1),'Basic project data'!$A$13,D128&lt;=DATE(YEAR('Basic project data'!$E$14),MONTH('Basic project data'!$E$14),1),'Basic project data'!$A$14,D128&lt;=DATE(YEAR('Basic project data'!$E$15),MONTH('Basic project data'!$E$15),1),'Basic project data'!$A$15,D128&lt;=DATE(YEAR('Basic project data'!$E$16),MONTH('Basic project data'!$E$16),1),'Basic project data'!$A$16),""),"")</f>
        <v/>
      </c>
      <c r="C128" s="259">
        <f>IF(C127&gt;0,C127+1,IF(DATE(YEAR('Basic project data'!$C$5),MONTH('Basic project data'!$C$5),1)=D128,1,0))</f>
        <v>0</v>
      </c>
      <c r="D128" s="260">
        <f t="shared" si="57"/>
        <v>2010</v>
      </c>
      <c r="E128" s="261"/>
      <c r="F128" s="197">
        <f t="shared" si="53"/>
        <v>0</v>
      </c>
      <c r="G128" s="263"/>
      <c r="H128" s="261"/>
      <c r="I128" s="197">
        <f t="shared" si="54"/>
        <v>0</v>
      </c>
      <c r="J128" s="263"/>
      <c r="O128" s="113">
        <f t="shared" si="55"/>
        <v>2010</v>
      </c>
      <c r="P128" s="111"/>
      <c r="Q128" s="111"/>
      <c r="R128" s="111"/>
      <c r="S128" s="111"/>
      <c r="T128" s="111"/>
      <c r="U128" s="111"/>
      <c r="V128" s="111"/>
      <c r="W128" s="111"/>
      <c r="X128" s="111"/>
      <c r="Y128" s="111"/>
      <c r="Z128" s="111"/>
      <c r="AA128" s="111"/>
      <c r="AB128" s="111"/>
      <c r="AC128" s="111"/>
      <c r="AD128" s="111"/>
      <c r="AE128" s="114">
        <f t="shared" si="56"/>
        <v>0</v>
      </c>
      <c r="AF128" s="115"/>
    </row>
    <row r="129" spans="2:32" outlineLevel="1" x14ac:dyDescent="0.25">
      <c r="B129" s="259"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59">
        <f>IF(C128&gt;0,C128+1,IF(DATE(YEAR('Basic project data'!$C$5),MONTH('Basic project data'!$C$5),1)=D129,1,0))</f>
        <v>0</v>
      </c>
      <c r="D129" s="260">
        <f t="shared" si="57"/>
        <v>2041</v>
      </c>
      <c r="E129" s="261"/>
      <c r="F129" s="197">
        <f t="shared" si="53"/>
        <v>0</v>
      </c>
      <c r="G129" s="263"/>
      <c r="H129" s="261"/>
      <c r="I129" s="197">
        <f t="shared" si="54"/>
        <v>0</v>
      </c>
      <c r="J129" s="263"/>
      <c r="O129" s="113">
        <f t="shared" si="55"/>
        <v>2041</v>
      </c>
      <c r="P129" s="111"/>
      <c r="Q129" s="111"/>
      <c r="R129" s="111"/>
      <c r="S129" s="111"/>
      <c r="T129" s="111"/>
      <c r="U129" s="111"/>
      <c r="V129" s="111"/>
      <c r="W129" s="111"/>
      <c r="X129" s="111"/>
      <c r="Y129" s="111"/>
      <c r="Z129" s="111"/>
      <c r="AA129" s="111"/>
      <c r="AB129" s="111"/>
      <c r="AC129" s="111"/>
      <c r="AD129" s="111"/>
      <c r="AE129" s="114">
        <f t="shared" si="56"/>
        <v>0</v>
      </c>
      <c r="AF129" s="115"/>
    </row>
    <row r="130" spans="2:32" outlineLevel="1" x14ac:dyDescent="0.25">
      <c r="B130" s="259"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59">
        <f>IF(C129&gt;0,C129+1,IF(DATE(YEAR('Basic project data'!$C$5),MONTH('Basic project data'!$C$5),1)=D130,1,0))</f>
        <v>0</v>
      </c>
      <c r="D130" s="260">
        <f t="shared" si="57"/>
        <v>2072</v>
      </c>
      <c r="E130" s="261"/>
      <c r="F130" s="197">
        <f t="shared" si="53"/>
        <v>0</v>
      </c>
      <c r="G130" s="263"/>
      <c r="H130" s="261"/>
      <c r="I130" s="197">
        <f t="shared" si="54"/>
        <v>0</v>
      </c>
      <c r="J130" s="263"/>
      <c r="O130" s="113">
        <f t="shared" si="55"/>
        <v>2072</v>
      </c>
      <c r="P130" s="111"/>
      <c r="Q130" s="111"/>
      <c r="R130" s="111"/>
      <c r="S130" s="111"/>
      <c r="T130" s="111"/>
      <c r="U130" s="111"/>
      <c r="V130" s="111"/>
      <c r="W130" s="111"/>
      <c r="X130" s="111"/>
      <c r="Y130" s="111"/>
      <c r="Z130" s="111"/>
      <c r="AA130" s="111"/>
      <c r="AB130" s="111"/>
      <c r="AC130" s="111"/>
      <c r="AD130" s="111"/>
      <c r="AE130" s="114">
        <f t="shared" si="56"/>
        <v>0</v>
      </c>
      <c r="AF130" s="115"/>
    </row>
    <row r="131" spans="2:32" outlineLevel="1" x14ac:dyDescent="0.25">
      <c r="B131" s="259"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59">
        <f>IF(C130&gt;0,C130+1,IF(DATE(YEAR('Basic project data'!$C$5),MONTH('Basic project data'!$C$5),1)=D131,1,0))</f>
        <v>0</v>
      </c>
      <c r="D131" s="260">
        <f t="shared" si="57"/>
        <v>2102</v>
      </c>
      <c r="E131" s="261"/>
      <c r="F131" s="197">
        <f t="shared" si="53"/>
        <v>0</v>
      </c>
      <c r="G131" s="263"/>
      <c r="H131" s="261"/>
      <c r="I131" s="197">
        <f t="shared" si="54"/>
        <v>0</v>
      </c>
      <c r="J131" s="263"/>
      <c r="O131" s="113">
        <f t="shared" si="55"/>
        <v>2102</v>
      </c>
      <c r="P131" s="111"/>
      <c r="Q131" s="111"/>
      <c r="R131" s="111"/>
      <c r="S131" s="111"/>
      <c r="T131" s="111"/>
      <c r="U131" s="111"/>
      <c r="V131" s="111"/>
      <c r="W131" s="111"/>
      <c r="X131" s="111"/>
      <c r="Y131" s="111"/>
      <c r="Z131" s="111"/>
      <c r="AA131" s="111"/>
      <c r="AB131" s="111"/>
      <c r="AC131" s="111"/>
      <c r="AD131" s="111"/>
      <c r="AE131" s="114">
        <f t="shared" si="56"/>
        <v>0</v>
      </c>
      <c r="AF131" s="115"/>
    </row>
    <row r="132" spans="2:32" outlineLevel="1" x14ac:dyDescent="0.25">
      <c r="B132" s="259"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59">
        <f>IF(C131&gt;0,C131+1,IF(DATE(YEAR('Basic project data'!$C$5),MONTH('Basic project data'!$C$5),1)=D132,1,0))</f>
        <v>0</v>
      </c>
      <c r="D132" s="260">
        <f t="shared" si="57"/>
        <v>2133</v>
      </c>
      <c r="E132" s="261"/>
      <c r="F132" s="197">
        <f t="shared" si="53"/>
        <v>0</v>
      </c>
      <c r="G132" s="263"/>
      <c r="H132" s="261"/>
      <c r="I132" s="197">
        <f t="shared" si="54"/>
        <v>0</v>
      </c>
      <c r="J132" s="263"/>
      <c r="O132" s="113">
        <f t="shared" si="55"/>
        <v>2133</v>
      </c>
      <c r="P132" s="111"/>
      <c r="Q132" s="111"/>
      <c r="R132" s="111"/>
      <c r="S132" s="111"/>
      <c r="T132" s="111"/>
      <c r="U132" s="111"/>
      <c r="V132" s="111"/>
      <c r="W132" s="111"/>
      <c r="X132" s="111"/>
      <c r="Y132" s="111"/>
      <c r="Z132" s="111"/>
      <c r="AA132" s="111"/>
      <c r="AB132" s="111"/>
      <c r="AC132" s="111"/>
      <c r="AD132" s="111"/>
      <c r="AE132" s="114">
        <f t="shared" si="56"/>
        <v>0</v>
      </c>
      <c r="AF132" s="115"/>
    </row>
    <row r="133" spans="2:32" outlineLevel="1" x14ac:dyDescent="0.25">
      <c r="B133" s="259"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59">
        <f>IF(C132&gt;0,C132+1,IF(DATE(YEAR('Basic project data'!$C$5),MONTH('Basic project data'!$C$5),1)=D133,1,0))</f>
        <v>0</v>
      </c>
      <c r="D133" s="260">
        <f t="shared" si="57"/>
        <v>2163</v>
      </c>
      <c r="E133" s="261"/>
      <c r="F133" s="197">
        <f t="shared" si="53"/>
        <v>0</v>
      </c>
      <c r="G133" s="263"/>
      <c r="H133" s="261"/>
      <c r="I133" s="197">
        <f t="shared" si="54"/>
        <v>0</v>
      </c>
      <c r="J133" s="263"/>
      <c r="O133" s="113">
        <f t="shared" si="55"/>
        <v>2163</v>
      </c>
      <c r="P133" s="111"/>
      <c r="Q133" s="111"/>
      <c r="R133" s="111"/>
      <c r="S133" s="111"/>
      <c r="T133" s="111"/>
      <c r="U133" s="111"/>
      <c r="V133" s="111"/>
      <c r="W133" s="111"/>
      <c r="X133" s="111"/>
      <c r="Y133" s="111"/>
      <c r="Z133" s="111"/>
      <c r="AA133" s="111"/>
      <c r="AB133" s="111"/>
      <c r="AC133" s="111"/>
      <c r="AD133" s="111"/>
      <c r="AE133" s="114">
        <f t="shared" si="56"/>
        <v>0</v>
      </c>
      <c r="AF133" s="115"/>
    </row>
    <row r="134" spans="2:32" ht="15.75" thickBot="1" x14ac:dyDescent="0.3">
      <c r="B134" s="265"/>
      <c r="C134" s="266"/>
      <c r="D134" s="267">
        <f>D133</f>
        <v>2163</v>
      </c>
      <c r="E134" s="268"/>
      <c r="F134" s="269">
        <f>SUM(F122:F133)</f>
        <v>0</v>
      </c>
      <c r="G134" s="270">
        <f>SUM(G122:G133)</f>
        <v>0</v>
      </c>
      <c r="H134" s="271"/>
      <c r="I134" s="269">
        <f>SUM(I122:I133)</f>
        <v>0</v>
      </c>
      <c r="J134" s="270">
        <f>SUM(J122:J133)</f>
        <v>0</v>
      </c>
      <c r="O134" s="116">
        <f t="shared" si="55"/>
        <v>2163</v>
      </c>
      <c r="P134" s="272">
        <f t="shared" ref="P134:S134" si="58">SUM(P122:P133)</f>
        <v>0</v>
      </c>
      <c r="Q134" s="272">
        <f t="shared" si="58"/>
        <v>0</v>
      </c>
      <c r="R134" s="272">
        <f t="shared" si="58"/>
        <v>0</v>
      </c>
      <c r="S134" s="272">
        <f t="shared" si="58"/>
        <v>0</v>
      </c>
      <c r="T134" s="272">
        <f>SUM(T122:T133)</f>
        <v>0</v>
      </c>
      <c r="U134" s="272">
        <f t="shared" ref="U134:AE134" si="59">SUM(U122:U133)</f>
        <v>0</v>
      </c>
      <c r="V134" s="272">
        <f t="shared" si="59"/>
        <v>0</v>
      </c>
      <c r="W134" s="272">
        <f t="shared" si="59"/>
        <v>0</v>
      </c>
      <c r="X134" s="272">
        <f t="shared" si="59"/>
        <v>0</v>
      </c>
      <c r="Y134" s="272">
        <f t="shared" si="59"/>
        <v>0</v>
      </c>
      <c r="Z134" s="272">
        <f t="shared" si="59"/>
        <v>0</v>
      </c>
      <c r="AA134" s="272">
        <f t="shared" si="59"/>
        <v>0</v>
      </c>
      <c r="AB134" s="272">
        <f t="shared" si="59"/>
        <v>0</v>
      </c>
      <c r="AC134" s="272">
        <f t="shared" si="59"/>
        <v>0</v>
      </c>
      <c r="AD134" s="272">
        <f t="shared" si="59"/>
        <v>0</v>
      </c>
      <c r="AE134" s="272">
        <f t="shared" si="59"/>
        <v>0</v>
      </c>
      <c r="AF134" s="115"/>
    </row>
    <row r="135" spans="2:32" ht="28.5" customHeight="1" x14ac:dyDescent="0.25">
      <c r="B135" s="273"/>
      <c r="C135" s="273"/>
      <c r="F135" s="264"/>
      <c r="I135" s="264"/>
      <c r="O135" s="2"/>
      <c r="P135" s="272">
        <f>IFERROR(P134/$H$2,0)</f>
        <v>0</v>
      </c>
      <c r="Q135" s="272">
        <f t="shared" ref="Q135:AE135" si="60">IFERROR(Q134/$H$2,0)</f>
        <v>0</v>
      </c>
      <c r="R135" s="272">
        <f t="shared" si="60"/>
        <v>0</v>
      </c>
      <c r="S135" s="272">
        <f t="shared" si="60"/>
        <v>0</v>
      </c>
      <c r="T135" s="272">
        <f t="shared" si="60"/>
        <v>0</v>
      </c>
      <c r="U135" s="272">
        <f t="shared" si="60"/>
        <v>0</v>
      </c>
      <c r="V135" s="272">
        <f t="shared" si="60"/>
        <v>0</v>
      </c>
      <c r="W135" s="272">
        <f t="shared" si="60"/>
        <v>0</v>
      </c>
      <c r="X135" s="272">
        <f t="shared" si="60"/>
        <v>0</v>
      </c>
      <c r="Y135" s="272">
        <f t="shared" si="60"/>
        <v>0</v>
      </c>
      <c r="Z135" s="272">
        <f t="shared" si="60"/>
        <v>0</v>
      </c>
      <c r="AA135" s="272">
        <f t="shared" si="60"/>
        <v>0</v>
      </c>
      <c r="AB135" s="272">
        <f t="shared" si="60"/>
        <v>0</v>
      </c>
      <c r="AC135" s="272">
        <f t="shared" si="60"/>
        <v>0</v>
      </c>
      <c r="AD135" s="272">
        <f t="shared" si="60"/>
        <v>0</v>
      </c>
      <c r="AE135" s="272">
        <f t="shared" si="60"/>
        <v>0</v>
      </c>
      <c r="AF135" s="117" t="s">
        <v>319</v>
      </c>
    </row>
    <row r="136" spans="2:32" ht="15.75" thickBot="1" x14ac:dyDescent="0.3">
      <c r="B136" s="273"/>
      <c r="C136" s="273"/>
      <c r="F136" s="264"/>
      <c r="I136" s="264"/>
      <c r="O136" s="2"/>
      <c r="P136" s="303"/>
      <c r="Q136" s="303"/>
      <c r="R136" s="303"/>
      <c r="S136" s="303"/>
      <c r="T136" s="303"/>
      <c r="U136" s="303"/>
      <c r="V136" s="304"/>
      <c r="W136" s="303"/>
      <c r="X136" s="303"/>
      <c r="Y136" s="303"/>
      <c r="Z136" s="303"/>
      <c r="AA136" s="303"/>
      <c r="AB136" s="303"/>
      <c r="AC136" s="303"/>
      <c r="AD136" s="303"/>
      <c r="AE136" s="303"/>
      <c r="AF136" s="119"/>
    </row>
    <row r="137" spans="2:32" outlineLevel="1" x14ac:dyDescent="0.25">
      <c r="B137" s="259"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59">
        <f>IF(C133&gt;0,C133+1,IF(DATE(YEAR('Basic project data'!$C$5),MONTH('Basic project data'!$C$5),1)=D137,1,0))</f>
        <v>0</v>
      </c>
      <c r="D137" s="260">
        <f>DATE(YEAR(D133),MONTH(D133)+1,DAY(D133))</f>
        <v>2194</v>
      </c>
      <c r="E137" s="276"/>
      <c r="F137" s="274">
        <f t="shared" ref="F137:F148" si="61">215/12*E137</f>
        <v>0</v>
      </c>
      <c r="G137" s="278"/>
      <c r="H137" s="276"/>
      <c r="I137" s="274">
        <f t="shared" ref="I137:I148" si="62">215/12*H137</f>
        <v>0</v>
      </c>
      <c r="J137" s="275"/>
      <c r="O137" s="113">
        <f t="shared" ref="O137:O149" si="63">D137</f>
        <v>2194</v>
      </c>
      <c r="P137" s="111"/>
      <c r="Q137" s="111"/>
      <c r="R137" s="111"/>
      <c r="S137" s="111"/>
      <c r="T137" s="111"/>
      <c r="U137" s="111"/>
      <c r="V137" s="111"/>
      <c r="W137" s="111"/>
      <c r="X137" s="111"/>
      <c r="Y137" s="111"/>
      <c r="Z137" s="111"/>
      <c r="AA137" s="111"/>
      <c r="AB137" s="111"/>
      <c r="AC137" s="111"/>
      <c r="AD137" s="111"/>
      <c r="AE137" s="114">
        <f t="shared" ref="AE137:AE148" si="64">SUM(P137:AD137)</f>
        <v>0</v>
      </c>
      <c r="AF137" s="115"/>
    </row>
    <row r="138" spans="2:32" outlineLevel="1" x14ac:dyDescent="0.25">
      <c r="B138" s="259"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59">
        <f>IF(C137&gt;0,C137+1,IF(DATE(YEAR('Basic project data'!$C$5),MONTH('Basic project data'!$C$5),1)=D138,1,0))</f>
        <v>0</v>
      </c>
      <c r="D138" s="260">
        <f t="shared" ref="D138:D148" si="65">DATE(YEAR(D137),MONTH(D137)+1,DAY(D137))</f>
        <v>2225</v>
      </c>
      <c r="E138" s="261"/>
      <c r="F138" s="197">
        <f t="shared" si="61"/>
        <v>0</v>
      </c>
      <c r="G138" s="262"/>
      <c r="H138" s="261"/>
      <c r="I138" s="197">
        <f t="shared" si="62"/>
        <v>0</v>
      </c>
      <c r="J138" s="263"/>
      <c r="O138" s="113">
        <f t="shared" si="63"/>
        <v>2225</v>
      </c>
      <c r="P138" s="111"/>
      <c r="Q138" s="111"/>
      <c r="R138" s="111"/>
      <c r="S138" s="111"/>
      <c r="T138" s="111"/>
      <c r="U138" s="111"/>
      <c r="V138" s="111"/>
      <c r="W138" s="111"/>
      <c r="X138" s="111"/>
      <c r="Y138" s="111"/>
      <c r="Z138" s="111"/>
      <c r="AA138" s="111"/>
      <c r="AB138" s="111"/>
      <c r="AC138" s="111"/>
      <c r="AD138" s="111"/>
      <c r="AE138" s="114">
        <f t="shared" si="64"/>
        <v>0</v>
      </c>
      <c r="AF138" s="115"/>
    </row>
    <row r="139" spans="2:32" outlineLevel="1" x14ac:dyDescent="0.25">
      <c r="B139" s="259"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59">
        <f>IF(C138&gt;0,C138+1,IF(DATE(YEAR('Basic project data'!$C$5),MONTH('Basic project data'!$C$5),1)=D139,1,0))</f>
        <v>0</v>
      </c>
      <c r="D139" s="260">
        <f t="shared" si="65"/>
        <v>2253</v>
      </c>
      <c r="E139" s="261"/>
      <c r="F139" s="197">
        <f t="shared" si="61"/>
        <v>0</v>
      </c>
      <c r="G139" s="262"/>
      <c r="H139" s="261"/>
      <c r="I139" s="197">
        <f t="shared" si="62"/>
        <v>0</v>
      </c>
      <c r="J139" s="263"/>
      <c r="O139" s="113">
        <f t="shared" si="63"/>
        <v>2253</v>
      </c>
      <c r="P139" s="111"/>
      <c r="Q139" s="111"/>
      <c r="R139" s="111"/>
      <c r="S139" s="111"/>
      <c r="T139" s="111"/>
      <c r="U139" s="111"/>
      <c r="V139" s="111"/>
      <c r="W139" s="111"/>
      <c r="X139" s="111"/>
      <c r="Y139" s="111"/>
      <c r="Z139" s="111"/>
      <c r="AA139" s="111"/>
      <c r="AB139" s="111"/>
      <c r="AC139" s="111"/>
      <c r="AD139" s="111"/>
      <c r="AE139" s="114">
        <f t="shared" si="64"/>
        <v>0</v>
      </c>
      <c r="AF139" s="115"/>
    </row>
    <row r="140" spans="2:32" outlineLevel="1" x14ac:dyDescent="0.25">
      <c r="B140" s="259"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59">
        <f>IF(C139&gt;0,C139+1,IF(DATE(YEAR('Basic project data'!$C$5),MONTH('Basic project data'!$C$5),1)=D140,1,0))</f>
        <v>0</v>
      </c>
      <c r="D140" s="260">
        <f t="shared" si="65"/>
        <v>2284</v>
      </c>
      <c r="E140" s="261"/>
      <c r="F140" s="197">
        <f t="shared" si="61"/>
        <v>0</v>
      </c>
      <c r="G140" s="262"/>
      <c r="H140" s="261"/>
      <c r="I140" s="197">
        <f t="shared" si="62"/>
        <v>0</v>
      </c>
      <c r="J140" s="263"/>
      <c r="O140" s="113">
        <f t="shared" si="63"/>
        <v>2284</v>
      </c>
      <c r="P140" s="111"/>
      <c r="Q140" s="111"/>
      <c r="R140" s="111"/>
      <c r="S140" s="111"/>
      <c r="T140" s="111"/>
      <c r="U140" s="111"/>
      <c r="V140" s="111"/>
      <c r="W140" s="111"/>
      <c r="X140" s="111"/>
      <c r="Y140" s="111"/>
      <c r="Z140" s="111"/>
      <c r="AA140" s="111"/>
      <c r="AB140" s="111"/>
      <c r="AC140" s="111"/>
      <c r="AD140" s="111"/>
      <c r="AE140" s="114">
        <f t="shared" si="64"/>
        <v>0</v>
      </c>
      <c r="AF140" s="115"/>
    </row>
    <row r="141" spans="2:32" outlineLevel="1" x14ac:dyDescent="0.25">
      <c r="B141" s="259" t="str">
        <f>IF(C141&gt;0,IFERROR(_xlfn.IFS(D141&lt;=DATE(YEAR('Basic project data'!$E$12),MONTH('Basic project data'!$E$12),1),'Basic project data'!$A$12,D141&lt;=DATE(YEAR('Basic project data'!$E$13),MONTH('Basic project data'!$E$13),1),'Basic project data'!$A$13,D141&lt;=DATE(YEAR('Basic project data'!$E$14),MONTH('Basic project data'!$E$14),1),'Basic project data'!$A$14,D141&lt;=DATE(YEAR('Basic project data'!$E$15),MONTH('Basic project data'!$E$15),1),'Basic project data'!$A$15,D141&lt;=DATE(YEAR('Basic project data'!$E$16),MONTH('Basic project data'!$E$16),1),'Basic project data'!$A$16),""),"")</f>
        <v/>
      </c>
      <c r="C141" s="259">
        <f>IF(C140&gt;0,C140+1,IF(DATE(YEAR('Basic project data'!$C$5),MONTH('Basic project data'!$C$5),1)=D141,1,0))</f>
        <v>0</v>
      </c>
      <c r="D141" s="260">
        <f t="shared" si="65"/>
        <v>2314</v>
      </c>
      <c r="E141" s="261"/>
      <c r="F141" s="197">
        <f t="shared" si="61"/>
        <v>0</v>
      </c>
      <c r="G141" s="262"/>
      <c r="H141" s="261"/>
      <c r="I141" s="197">
        <f t="shared" si="62"/>
        <v>0</v>
      </c>
      <c r="J141" s="263"/>
      <c r="O141" s="113">
        <f t="shared" si="63"/>
        <v>2314</v>
      </c>
      <c r="P141" s="111"/>
      <c r="Q141" s="111"/>
      <c r="R141" s="111"/>
      <c r="S141" s="111"/>
      <c r="T141" s="111"/>
      <c r="U141" s="111"/>
      <c r="V141" s="111"/>
      <c r="W141" s="111"/>
      <c r="X141" s="111"/>
      <c r="Y141" s="111"/>
      <c r="Z141" s="111"/>
      <c r="AA141" s="111"/>
      <c r="AB141" s="111"/>
      <c r="AC141" s="111"/>
      <c r="AD141" s="111"/>
      <c r="AE141" s="114">
        <f t="shared" si="64"/>
        <v>0</v>
      </c>
      <c r="AF141" s="115"/>
    </row>
    <row r="142" spans="2:32" outlineLevel="1" x14ac:dyDescent="0.25">
      <c r="B142" s="259" t="str">
        <f>IF(C142&gt;0,IFERROR(_xlfn.IFS(D142&lt;=DATE(YEAR('Basic project data'!$E$12),MONTH('Basic project data'!$E$12),1),'Basic project data'!$A$12,D142&lt;=DATE(YEAR('Basic project data'!$E$13),MONTH('Basic project data'!$E$13),1),'Basic project data'!$A$13,D142&lt;=DATE(YEAR('Basic project data'!$E$14),MONTH('Basic project data'!$E$14),1),'Basic project data'!$A$14,D142&lt;=DATE(YEAR('Basic project data'!$E$15),MONTH('Basic project data'!$E$15),1),'Basic project data'!$A$15,D142&lt;=DATE(YEAR('Basic project data'!$E$16),MONTH('Basic project data'!$E$16),1),'Basic project data'!$A$16),""),"")</f>
        <v/>
      </c>
      <c r="C142" s="259">
        <f>IF(C141&gt;0,C141+1,IF(DATE(YEAR('Basic project data'!$C$5),MONTH('Basic project data'!$C$5),1)=D142,1,0))</f>
        <v>0</v>
      </c>
      <c r="D142" s="260">
        <f t="shared" si="65"/>
        <v>2345</v>
      </c>
      <c r="E142" s="261"/>
      <c r="F142" s="197">
        <f t="shared" si="61"/>
        <v>0</v>
      </c>
      <c r="G142" s="262"/>
      <c r="H142" s="261"/>
      <c r="I142" s="197">
        <f t="shared" si="62"/>
        <v>0</v>
      </c>
      <c r="J142" s="263"/>
      <c r="O142" s="113">
        <f t="shared" si="63"/>
        <v>2345</v>
      </c>
      <c r="P142" s="111"/>
      <c r="Q142" s="111"/>
      <c r="R142" s="111"/>
      <c r="S142" s="111"/>
      <c r="T142" s="111"/>
      <c r="U142" s="111"/>
      <c r="V142" s="111"/>
      <c r="W142" s="111"/>
      <c r="X142" s="111"/>
      <c r="Y142" s="111"/>
      <c r="Z142" s="111"/>
      <c r="AA142" s="111"/>
      <c r="AB142" s="111"/>
      <c r="AC142" s="111"/>
      <c r="AD142" s="111"/>
      <c r="AE142" s="114">
        <f t="shared" si="64"/>
        <v>0</v>
      </c>
      <c r="AF142" s="115"/>
    </row>
    <row r="143" spans="2:32" outlineLevel="1" x14ac:dyDescent="0.25">
      <c r="B143" s="259" t="str">
        <f>IF(C143&gt;0,IFERROR(_xlfn.IFS(D143&lt;=DATE(YEAR('Basic project data'!$E$12),MONTH('Basic project data'!$E$12),1),'Basic project data'!$A$12,D143&lt;=DATE(YEAR('Basic project data'!$E$13),MONTH('Basic project data'!$E$13),1),'Basic project data'!$A$13,D143&lt;=DATE(YEAR('Basic project data'!$E$14),MONTH('Basic project data'!$E$14),1),'Basic project data'!$A$14,D143&lt;=DATE(YEAR('Basic project data'!$E$15),MONTH('Basic project data'!$E$15),1),'Basic project data'!$A$15,D143&lt;=DATE(YEAR('Basic project data'!$E$16),MONTH('Basic project data'!$E$16),1),'Basic project data'!$A$16),""),"")</f>
        <v/>
      </c>
      <c r="C143" s="259">
        <f>IF(C142&gt;0,C142+1,IF(DATE(YEAR('Basic project data'!$C$5),MONTH('Basic project data'!$C$5),1)=D143,1,0))</f>
        <v>0</v>
      </c>
      <c r="D143" s="260">
        <f t="shared" si="65"/>
        <v>2375</v>
      </c>
      <c r="E143" s="261"/>
      <c r="F143" s="197">
        <f t="shared" si="61"/>
        <v>0</v>
      </c>
      <c r="G143" s="262"/>
      <c r="H143" s="261"/>
      <c r="I143" s="197">
        <f t="shared" si="62"/>
        <v>0</v>
      </c>
      <c r="J143" s="263"/>
      <c r="O143" s="113">
        <f t="shared" si="63"/>
        <v>2375</v>
      </c>
      <c r="P143" s="111"/>
      <c r="Q143" s="111"/>
      <c r="R143" s="111"/>
      <c r="S143" s="111"/>
      <c r="T143" s="111"/>
      <c r="U143" s="111"/>
      <c r="V143" s="111"/>
      <c r="W143" s="111"/>
      <c r="X143" s="111"/>
      <c r="Y143" s="111"/>
      <c r="Z143" s="111"/>
      <c r="AA143" s="111"/>
      <c r="AB143" s="111"/>
      <c r="AC143" s="111"/>
      <c r="AD143" s="111"/>
      <c r="AE143" s="114">
        <f t="shared" si="64"/>
        <v>0</v>
      </c>
      <c r="AF143" s="115"/>
    </row>
    <row r="144" spans="2:32" outlineLevel="1" x14ac:dyDescent="0.25">
      <c r="B144" s="259"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59">
        <f>IF(C143&gt;0,C143+1,IF(DATE(YEAR('Basic project data'!$C$5),MONTH('Basic project data'!$C$5),1)=D144,1,0))</f>
        <v>0</v>
      </c>
      <c r="D144" s="260">
        <f t="shared" si="65"/>
        <v>2406</v>
      </c>
      <c r="E144" s="261"/>
      <c r="F144" s="197">
        <f t="shared" si="61"/>
        <v>0</v>
      </c>
      <c r="G144" s="262"/>
      <c r="H144" s="261"/>
      <c r="I144" s="197">
        <f t="shared" si="62"/>
        <v>0</v>
      </c>
      <c r="J144" s="263"/>
      <c r="O144" s="113">
        <f t="shared" si="63"/>
        <v>2406</v>
      </c>
      <c r="P144" s="111"/>
      <c r="Q144" s="111"/>
      <c r="R144" s="111"/>
      <c r="S144" s="111"/>
      <c r="T144" s="111"/>
      <c r="U144" s="111"/>
      <c r="V144" s="111"/>
      <c r="W144" s="111"/>
      <c r="X144" s="111"/>
      <c r="Y144" s="111"/>
      <c r="Z144" s="111"/>
      <c r="AA144" s="111"/>
      <c r="AB144" s="111"/>
      <c r="AC144" s="111"/>
      <c r="AD144" s="111"/>
      <c r="AE144" s="114">
        <f t="shared" si="64"/>
        <v>0</v>
      </c>
      <c r="AF144" s="115"/>
    </row>
    <row r="145" spans="1:32" outlineLevel="1" x14ac:dyDescent="0.25">
      <c r="B145" s="259"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59">
        <f>IF(C144&gt;0,C144+1,IF(DATE(YEAR('Basic project data'!$C$5),MONTH('Basic project data'!$C$5),1)=D145,1,0))</f>
        <v>0</v>
      </c>
      <c r="D145" s="260">
        <f t="shared" si="65"/>
        <v>2437</v>
      </c>
      <c r="E145" s="261"/>
      <c r="F145" s="197">
        <f t="shared" si="61"/>
        <v>0</v>
      </c>
      <c r="G145" s="262"/>
      <c r="H145" s="261"/>
      <c r="I145" s="197">
        <f t="shared" si="62"/>
        <v>0</v>
      </c>
      <c r="J145" s="263"/>
      <c r="O145" s="113">
        <f t="shared" si="63"/>
        <v>2437</v>
      </c>
      <c r="P145" s="111"/>
      <c r="Q145" s="111"/>
      <c r="R145" s="111"/>
      <c r="S145" s="111"/>
      <c r="T145" s="111"/>
      <c r="U145" s="111"/>
      <c r="V145" s="111"/>
      <c r="W145" s="111"/>
      <c r="X145" s="111"/>
      <c r="Y145" s="111"/>
      <c r="Z145" s="111"/>
      <c r="AA145" s="111"/>
      <c r="AB145" s="111"/>
      <c r="AC145" s="111"/>
      <c r="AD145" s="111"/>
      <c r="AE145" s="114">
        <f t="shared" si="64"/>
        <v>0</v>
      </c>
      <c r="AF145" s="115"/>
    </row>
    <row r="146" spans="1:32" outlineLevel="1" x14ac:dyDescent="0.25">
      <c r="B146" s="259"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59">
        <f>IF(C145&gt;0,C145+1,IF(DATE(YEAR('Basic project data'!$C$5),MONTH('Basic project data'!$C$5),1)=D146,1,0))</f>
        <v>0</v>
      </c>
      <c r="D146" s="260">
        <f t="shared" si="65"/>
        <v>2467</v>
      </c>
      <c r="E146" s="261"/>
      <c r="F146" s="197">
        <f t="shared" si="61"/>
        <v>0</v>
      </c>
      <c r="G146" s="262"/>
      <c r="H146" s="261"/>
      <c r="I146" s="197">
        <f t="shared" si="62"/>
        <v>0</v>
      </c>
      <c r="J146" s="263"/>
      <c r="O146" s="113">
        <f t="shared" si="63"/>
        <v>2467</v>
      </c>
      <c r="P146" s="111"/>
      <c r="Q146" s="111"/>
      <c r="R146" s="111"/>
      <c r="S146" s="111"/>
      <c r="T146" s="111"/>
      <c r="U146" s="111"/>
      <c r="V146" s="111"/>
      <c r="W146" s="111"/>
      <c r="X146" s="111"/>
      <c r="Y146" s="111"/>
      <c r="Z146" s="111"/>
      <c r="AA146" s="111"/>
      <c r="AB146" s="111"/>
      <c r="AC146" s="111"/>
      <c r="AD146" s="111"/>
      <c r="AE146" s="114">
        <f t="shared" si="64"/>
        <v>0</v>
      </c>
      <c r="AF146" s="115"/>
    </row>
    <row r="147" spans="1:32" outlineLevel="1" x14ac:dyDescent="0.25">
      <c r="B147" s="259"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59">
        <f>IF(C146&gt;0,C146+1,IF(DATE(YEAR('Basic project data'!$C$5),MONTH('Basic project data'!$C$5),1)=D147,1,0))</f>
        <v>0</v>
      </c>
      <c r="D147" s="260">
        <f t="shared" si="65"/>
        <v>2498</v>
      </c>
      <c r="E147" s="261"/>
      <c r="F147" s="197">
        <f t="shared" si="61"/>
        <v>0</v>
      </c>
      <c r="G147" s="262"/>
      <c r="H147" s="261"/>
      <c r="I147" s="197">
        <f t="shared" si="62"/>
        <v>0</v>
      </c>
      <c r="J147" s="263"/>
      <c r="O147" s="113">
        <f t="shared" si="63"/>
        <v>2498</v>
      </c>
      <c r="P147" s="111"/>
      <c r="Q147" s="111"/>
      <c r="R147" s="111"/>
      <c r="S147" s="111"/>
      <c r="T147" s="111"/>
      <c r="U147" s="111"/>
      <c r="V147" s="111"/>
      <c r="W147" s="111"/>
      <c r="X147" s="111"/>
      <c r="Y147" s="111"/>
      <c r="Z147" s="111"/>
      <c r="AA147" s="111"/>
      <c r="AB147" s="111"/>
      <c r="AC147" s="111"/>
      <c r="AD147" s="111"/>
      <c r="AE147" s="114">
        <f t="shared" si="64"/>
        <v>0</v>
      </c>
      <c r="AF147" s="115"/>
    </row>
    <row r="148" spans="1:32" outlineLevel="1" x14ac:dyDescent="0.25">
      <c r="B148" s="259"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59">
        <f>IF(C147&gt;0,C147+1,IF(DATE(YEAR('Basic project data'!$C$5),MONTH('Basic project data'!$C$5),1)=D148,1,0))</f>
        <v>0</v>
      </c>
      <c r="D148" s="260">
        <f t="shared" si="65"/>
        <v>2528</v>
      </c>
      <c r="E148" s="261"/>
      <c r="F148" s="197">
        <f t="shared" si="61"/>
        <v>0</v>
      </c>
      <c r="G148" s="262"/>
      <c r="H148" s="261"/>
      <c r="I148" s="197">
        <f t="shared" si="62"/>
        <v>0</v>
      </c>
      <c r="J148" s="263"/>
      <c r="O148" s="113">
        <f t="shared" si="63"/>
        <v>2528</v>
      </c>
      <c r="P148" s="111"/>
      <c r="Q148" s="111"/>
      <c r="R148" s="111"/>
      <c r="S148" s="111"/>
      <c r="T148" s="111"/>
      <c r="U148" s="111"/>
      <c r="V148" s="111"/>
      <c r="W148" s="111"/>
      <c r="X148" s="111"/>
      <c r="Y148" s="111"/>
      <c r="Z148" s="111"/>
      <c r="AA148" s="111"/>
      <c r="AB148" s="111"/>
      <c r="AC148" s="111"/>
      <c r="AD148" s="111"/>
      <c r="AE148" s="114">
        <f t="shared" si="64"/>
        <v>0</v>
      </c>
      <c r="AF148" s="115"/>
    </row>
    <row r="149" spans="1:32" ht="15.75" thickBot="1" x14ac:dyDescent="0.3">
      <c r="B149" s="265"/>
      <c r="C149" s="266"/>
      <c r="D149" s="267">
        <f>D148</f>
        <v>2528</v>
      </c>
      <c r="E149" s="268"/>
      <c r="F149" s="269">
        <f>SUM(F137:F148)</f>
        <v>0</v>
      </c>
      <c r="G149" s="270">
        <f>SUM(G137:G148)</f>
        <v>0</v>
      </c>
      <c r="H149" s="271"/>
      <c r="I149" s="269">
        <f>SUM(I137:I148)</f>
        <v>0</v>
      </c>
      <c r="J149" s="270">
        <f>SUM(J137:J148)</f>
        <v>0</v>
      </c>
      <c r="O149" s="116">
        <f t="shared" si="63"/>
        <v>2528</v>
      </c>
      <c r="P149" s="272">
        <f t="shared" ref="P149:S149" si="66">SUM(P137:P148)</f>
        <v>0</v>
      </c>
      <c r="Q149" s="272">
        <f t="shared" si="66"/>
        <v>0</v>
      </c>
      <c r="R149" s="272">
        <f t="shared" si="66"/>
        <v>0</v>
      </c>
      <c r="S149" s="272">
        <f t="shared" si="66"/>
        <v>0</v>
      </c>
      <c r="T149" s="272">
        <f>SUM(T137:T148)</f>
        <v>0</v>
      </c>
      <c r="U149" s="272">
        <f t="shared" ref="U149:AE149" si="67">SUM(U137:U148)</f>
        <v>0</v>
      </c>
      <c r="V149" s="272">
        <f t="shared" si="67"/>
        <v>0</v>
      </c>
      <c r="W149" s="272">
        <f t="shared" si="67"/>
        <v>0</v>
      </c>
      <c r="X149" s="272">
        <f t="shared" si="67"/>
        <v>0</v>
      </c>
      <c r="Y149" s="272">
        <f t="shared" si="67"/>
        <v>0</v>
      </c>
      <c r="Z149" s="272">
        <f t="shared" si="67"/>
        <v>0</v>
      </c>
      <c r="AA149" s="272">
        <f t="shared" si="67"/>
        <v>0</v>
      </c>
      <c r="AB149" s="272">
        <f t="shared" si="67"/>
        <v>0</v>
      </c>
      <c r="AC149" s="272">
        <f t="shared" si="67"/>
        <v>0</v>
      </c>
      <c r="AD149" s="272">
        <f t="shared" si="67"/>
        <v>0</v>
      </c>
      <c r="AE149" s="272">
        <f t="shared" si="67"/>
        <v>0</v>
      </c>
      <c r="AF149" s="115"/>
    </row>
    <row r="150" spans="1:32" ht="28.5" customHeight="1" x14ac:dyDescent="0.25">
      <c r="A150" s="273"/>
      <c r="B150" s="273"/>
      <c r="C150" s="273"/>
      <c r="D150" s="273"/>
      <c r="F150" s="264"/>
      <c r="I150" s="264"/>
      <c r="O150" s="2"/>
      <c r="P150" s="272">
        <f>IFERROR(P149/$H$2,0)</f>
        <v>0</v>
      </c>
      <c r="Q150" s="272">
        <f t="shared" ref="Q150:AE150" si="68">IFERROR(Q149/$H$2,0)</f>
        <v>0</v>
      </c>
      <c r="R150" s="272">
        <f t="shared" si="68"/>
        <v>0</v>
      </c>
      <c r="S150" s="272">
        <f t="shared" si="68"/>
        <v>0</v>
      </c>
      <c r="T150" s="272">
        <f t="shared" si="68"/>
        <v>0</v>
      </c>
      <c r="U150" s="272">
        <f t="shared" si="68"/>
        <v>0</v>
      </c>
      <c r="V150" s="272">
        <f t="shared" si="68"/>
        <v>0</v>
      </c>
      <c r="W150" s="272">
        <f t="shared" si="68"/>
        <v>0</v>
      </c>
      <c r="X150" s="272">
        <f t="shared" si="68"/>
        <v>0</v>
      </c>
      <c r="Y150" s="272">
        <f t="shared" si="68"/>
        <v>0</v>
      </c>
      <c r="Z150" s="272">
        <f t="shared" si="68"/>
        <v>0</v>
      </c>
      <c r="AA150" s="272">
        <f t="shared" si="68"/>
        <v>0</v>
      </c>
      <c r="AB150" s="272">
        <f t="shared" si="68"/>
        <v>0</v>
      </c>
      <c r="AC150" s="272">
        <f t="shared" si="68"/>
        <v>0</v>
      </c>
      <c r="AD150" s="272">
        <f t="shared" si="68"/>
        <v>0</v>
      </c>
      <c r="AE150" s="272">
        <f t="shared" si="68"/>
        <v>0</v>
      </c>
      <c r="AF150" s="117" t="s">
        <v>319</v>
      </c>
    </row>
    <row r="151" spans="1:32" x14ac:dyDescent="0.25">
      <c r="A151" s="273"/>
      <c r="B151" s="273"/>
      <c r="C151" s="273"/>
      <c r="D151" s="273"/>
      <c r="F151" s="264"/>
      <c r="P151" s="305"/>
      <c r="Q151" s="305"/>
      <c r="R151" s="305"/>
      <c r="S151" s="305"/>
      <c r="T151" s="305"/>
      <c r="U151" s="305"/>
      <c r="V151" s="306"/>
      <c r="W151" s="305"/>
      <c r="X151" s="305"/>
      <c r="Y151" s="305"/>
      <c r="Z151" s="305"/>
      <c r="AA151" s="305"/>
      <c r="AB151" s="305"/>
      <c r="AC151" s="305"/>
      <c r="AD151" s="305"/>
      <c r="AE151" s="305"/>
      <c r="AF151" s="307"/>
    </row>
    <row r="152" spans="1:32" x14ac:dyDescent="0.25">
      <c r="F152" s="264"/>
      <c r="L152" s="264"/>
      <c r="M152" s="264"/>
      <c r="N152" s="264"/>
      <c r="P152" s="264"/>
      <c r="Q152" s="264"/>
      <c r="R152" s="264"/>
      <c r="S152" s="264"/>
      <c r="T152" s="264"/>
      <c r="U152" s="264"/>
      <c r="V152" s="264"/>
      <c r="W152" s="264"/>
      <c r="X152" s="264"/>
      <c r="Y152" s="264"/>
      <c r="Z152" s="264"/>
      <c r="AA152" s="264"/>
      <c r="AB152" s="264"/>
      <c r="AC152" s="264"/>
      <c r="AD152" s="264"/>
      <c r="AE152" s="264"/>
    </row>
    <row r="153" spans="1:32" x14ac:dyDescent="0.25">
      <c r="F153" s="264"/>
      <c r="L153" s="264"/>
      <c r="M153" s="264"/>
      <c r="N153" s="264"/>
      <c r="P153" s="264"/>
      <c r="Q153" s="264"/>
      <c r="R153" s="264"/>
      <c r="S153" s="264"/>
      <c r="T153" s="264"/>
      <c r="U153" s="264"/>
      <c r="V153" s="264"/>
      <c r="W153" s="264"/>
      <c r="X153" s="264"/>
      <c r="Y153" s="264"/>
      <c r="Z153" s="264"/>
      <c r="AA153" s="264"/>
      <c r="AB153" s="264"/>
      <c r="AC153" s="264"/>
      <c r="AD153" s="264"/>
      <c r="AE153" s="264"/>
    </row>
    <row r="154" spans="1:32" x14ac:dyDescent="0.25">
      <c r="F154" s="264"/>
      <c r="P154" s="264"/>
      <c r="Q154" s="264"/>
      <c r="R154" s="264"/>
      <c r="S154" s="264"/>
      <c r="T154" s="264"/>
      <c r="U154" s="264"/>
      <c r="V154" s="264"/>
      <c r="W154" s="264"/>
      <c r="X154" s="264"/>
      <c r="Y154" s="264"/>
      <c r="Z154" s="264"/>
      <c r="AA154" s="264"/>
      <c r="AB154" s="264"/>
      <c r="AC154" s="264"/>
      <c r="AD154" s="264"/>
      <c r="AE154" s="264"/>
    </row>
    <row r="155" spans="1:32" x14ac:dyDescent="0.25">
      <c r="F155" s="264"/>
      <c r="P155" s="264"/>
      <c r="Q155" s="264"/>
      <c r="R155" s="264"/>
      <c r="S155" s="264"/>
      <c r="T155" s="264"/>
      <c r="U155" s="264"/>
      <c r="V155" s="264"/>
      <c r="W155" s="264"/>
      <c r="X155" s="264"/>
      <c r="Y155" s="264"/>
      <c r="Z155" s="264"/>
      <c r="AA155" s="264"/>
      <c r="AB155" s="264"/>
      <c r="AC155" s="264"/>
      <c r="AD155" s="264"/>
      <c r="AE155" s="264"/>
    </row>
    <row r="156" spans="1:32" x14ac:dyDescent="0.25">
      <c r="F156" s="264"/>
      <c r="P156" s="264"/>
      <c r="Q156" s="264"/>
      <c r="R156" s="264"/>
      <c r="S156" s="264"/>
      <c r="T156" s="264"/>
      <c r="U156" s="264"/>
      <c r="V156" s="264"/>
      <c r="W156" s="264"/>
      <c r="X156" s="264"/>
      <c r="Y156" s="264"/>
      <c r="Z156" s="264"/>
      <c r="AA156" s="264"/>
      <c r="AB156" s="264"/>
      <c r="AC156" s="264"/>
      <c r="AD156" s="264"/>
      <c r="AE156" s="264"/>
    </row>
    <row r="157" spans="1:32" x14ac:dyDescent="0.25">
      <c r="F157" s="264"/>
      <c r="P157" s="264"/>
      <c r="Q157" s="264"/>
      <c r="R157" s="264"/>
      <c r="S157" s="264"/>
      <c r="T157" s="264"/>
      <c r="U157" s="264"/>
      <c r="V157" s="264"/>
      <c r="W157" s="264"/>
      <c r="X157" s="264"/>
      <c r="Y157" s="264"/>
      <c r="Z157" s="264"/>
      <c r="AA157" s="264"/>
      <c r="AB157" s="264"/>
      <c r="AC157" s="264"/>
      <c r="AD157" s="264"/>
      <c r="AE157" s="264"/>
    </row>
    <row r="158" spans="1:32" x14ac:dyDescent="0.25">
      <c r="F158" s="264"/>
      <c r="P158" s="264"/>
      <c r="Q158" s="264"/>
      <c r="R158" s="264"/>
      <c r="S158" s="264"/>
      <c r="T158" s="264"/>
      <c r="U158" s="264"/>
      <c r="V158" s="264"/>
      <c r="W158" s="264"/>
      <c r="X158" s="264"/>
      <c r="Y158" s="264"/>
      <c r="Z158" s="264"/>
      <c r="AA158" s="264"/>
      <c r="AB158" s="264"/>
      <c r="AC158" s="264"/>
      <c r="AD158" s="264"/>
      <c r="AE158" s="264"/>
    </row>
    <row r="159" spans="1:32" x14ac:dyDescent="0.25">
      <c r="F159" s="264"/>
      <c r="P159" s="264"/>
      <c r="Q159" s="264"/>
      <c r="R159" s="264"/>
      <c r="S159" s="264"/>
      <c r="T159" s="264"/>
      <c r="U159" s="264"/>
      <c r="V159" s="264"/>
      <c r="W159" s="264"/>
      <c r="X159" s="264"/>
      <c r="Y159" s="264"/>
      <c r="Z159" s="264"/>
      <c r="AA159" s="264"/>
      <c r="AB159" s="264"/>
      <c r="AC159" s="264"/>
      <c r="AD159" s="264"/>
      <c r="AE159" s="264"/>
    </row>
    <row r="160" spans="1:32" x14ac:dyDescent="0.25">
      <c r="F160" s="264"/>
      <c r="P160" s="264"/>
      <c r="Q160" s="264"/>
      <c r="R160" s="264"/>
      <c r="S160" s="264"/>
      <c r="T160" s="264"/>
      <c r="U160" s="264"/>
      <c r="V160" s="264"/>
      <c r="W160" s="264"/>
      <c r="X160" s="264"/>
      <c r="Y160" s="264"/>
      <c r="Z160" s="264"/>
      <c r="AA160" s="264"/>
      <c r="AB160" s="264"/>
      <c r="AC160" s="264"/>
      <c r="AD160" s="264"/>
      <c r="AE160" s="264"/>
    </row>
    <row r="161" spans="6:31" x14ac:dyDescent="0.25">
      <c r="F161" s="264"/>
      <c r="P161" s="264"/>
      <c r="Q161" s="264"/>
      <c r="R161" s="264"/>
      <c r="S161" s="264"/>
      <c r="T161" s="264"/>
      <c r="U161" s="264"/>
      <c r="V161" s="264"/>
      <c r="W161" s="264"/>
      <c r="X161" s="264"/>
      <c r="Y161" s="264"/>
      <c r="Z161" s="264"/>
      <c r="AA161" s="264"/>
      <c r="AB161" s="264"/>
      <c r="AC161" s="264"/>
      <c r="AD161" s="264"/>
      <c r="AE161" s="264"/>
    </row>
    <row r="162" spans="6:31" x14ac:dyDescent="0.25">
      <c r="F162" s="264"/>
      <c r="P162" s="264"/>
      <c r="Q162" s="264"/>
      <c r="R162" s="264"/>
      <c r="S162" s="264"/>
      <c r="T162" s="264"/>
      <c r="U162" s="264"/>
      <c r="V162" s="264"/>
      <c r="W162" s="264"/>
      <c r="X162" s="264"/>
      <c r="Y162" s="264"/>
      <c r="Z162" s="264"/>
      <c r="AA162" s="264"/>
      <c r="AB162" s="264"/>
      <c r="AC162" s="264"/>
      <c r="AD162" s="264"/>
      <c r="AE162" s="264"/>
    </row>
    <row r="163" spans="6:31" x14ac:dyDescent="0.25">
      <c r="F163" s="264"/>
      <c r="P163" s="264"/>
      <c r="Q163" s="264"/>
      <c r="R163" s="264"/>
      <c r="S163" s="264"/>
      <c r="T163" s="264"/>
      <c r="U163" s="264"/>
      <c r="V163" s="264"/>
      <c r="W163" s="264"/>
      <c r="X163" s="264"/>
      <c r="Y163" s="264"/>
      <c r="Z163" s="264"/>
      <c r="AA163" s="264"/>
      <c r="AB163" s="264"/>
      <c r="AC163" s="264"/>
      <c r="AD163" s="264"/>
      <c r="AE163" s="264"/>
    </row>
    <row r="164" spans="6:31" x14ac:dyDescent="0.25">
      <c r="F164" s="264"/>
      <c r="P164" s="264"/>
      <c r="Q164" s="264"/>
      <c r="R164" s="264"/>
      <c r="S164" s="264"/>
      <c r="T164" s="264"/>
      <c r="U164" s="264"/>
      <c r="V164" s="264"/>
      <c r="W164" s="264"/>
      <c r="X164" s="264"/>
      <c r="Y164" s="264"/>
      <c r="Z164" s="264"/>
      <c r="AA164" s="264"/>
      <c r="AB164" s="264"/>
      <c r="AC164" s="264"/>
      <c r="AD164" s="264"/>
      <c r="AE164" s="264"/>
    </row>
    <row r="165" spans="6:31" x14ac:dyDescent="0.25">
      <c r="F165" s="264"/>
      <c r="P165" s="264"/>
      <c r="Q165" s="264"/>
      <c r="R165" s="264"/>
      <c r="S165" s="264"/>
      <c r="T165" s="264"/>
      <c r="U165" s="264"/>
      <c r="V165" s="264"/>
      <c r="W165" s="264"/>
      <c r="X165" s="264"/>
      <c r="Y165" s="264"/>
      <c r="Z165" s="264"/>
      <c r="AA165" s="264"/>
      <c r="AB165" s="264"/>
      <c r="AC165" s="264"/>
      <c r="AD165" s="264"/>
      <c r="AE165" s="264"/>
    </row>
    <row r="166" spans="6:31" x14ac:dyDescent="0.25">
      <c r="F166" s="264"/>
      <c r="P166" s="264"/>
      <c r="Q166" s="264"/>
      <c r="R166" s="264"/>
      <c r="S166" s="264"/>
      <c r="T166" s="264"/>
      <c r="U166" s="264"/>
      <c r="V166" s="264"/>
      <c r="W166" s="264"/>
      <c r="X166" s="264"/>
      <c r="Y166" s="264"/>
      <c r="Z166" s="264"/>
      <c r="AA166" s="264"/>
      <c r="AB166" s="264"/>
      <c r="AC166" s="264"/>
      <c r="AD166" s="264"/>
      <c r="AE166" s="264"/>
    </row>
    <row r="167" spans="6:31" x14ac:dyDescent="0.25">
      <c r="F167" s="264"/>
      <c r="P167" s="264"/>
      <c r="Q167" s="264"/>
      <c r="R167" s="264"/>
      <c r="S167" s="264"/>
      <c r="T167" s="264"/>
      <c r="U167" s="264"/>
      <c r="V167" s="264"/>
      <c r="W167" s="264"/>
      <c r="X167" s="264"/>
      <c r="Y167" s="264"/>
      <c r="Z167" s="264"/>
      <c r="AA167" s="264"/>
      <c r="AB167" s="264"/>
      <c r="AC167" s="264"/>
      <c r="AD167" s="264"/>
      <c r="AE167" s="264"/>
    </row>
    <row r="168" spans="6:31" x14ac:dyDescent="0.25">
      <c r="F168" s="264"/>
      <c r="P168" s="264"/>
      <c r="Q168" s="264"/>
      <c r="R168" s="264"/>
      <c r="S168" s="264"/>
      <c r="T168" s="264"/>
      <c r="U168" s="264"/>
      <c r="V168" s="264"/>
      <c r="W168" s="264"/>
      <c r="X168" s="264"/>
      <c r="Y168" s="264"/>
      <c r="Z168" s="264"/>
      <c r="AA168" s="264"/>
      <c r="AB168" s="264"/>
      <c r="AC168" s="264"/>
      <c r="AD168" s="264"/>
      <c r="AE168" s="264"/>
    </row>
    <row r="169" spans="6:31" x14ac:dyDescent="0.25">
      <c r="F169" s="264"/>
      <c r="P169" s="264"/>
      <c r="Q169" s="264"/>
      <c r="R169" s="264"/>
      <c r="S169" s="264"/>
      <c r="T169" s="264"/>
      <c r="U169" s="264"/>
      <c r="V169" s="264"/>
      <c r="W169" s="264"/>
      <c r="X169" s="264"/>
      <c r="Y169" s="264"/>
      <c r="Z169" s="264"/>
      <c r="AA169" s="264"/>
      <c r="AB169" s="264"/>
      <c r="AC169" s="264"/>
      <c r="AD169" s="264"/>
      <c r="AE169" s="264"/>
    </row>
    <row r="170" spans="6:31" x14ac:dyDescent="0.25">
      <c r="F170" s="264"/>
      <c r="P170" s="264"/>
      <c r="Q170" s="264"/>
      <c r="R170" s="264"/>
      <c r="S170" s="264"/>
      <c r="T170" s="264"/>
      <c r="U170" s="264"/>
      <c r="V170" s="264"/>
      <c r="W170" s="264"/>
      <c r="X170" s="264"/>
      <c r="Y170" s="264"/>
      <c r="Z170" s="264"/>
      <c r="AA170" s="264"/>
      <c r="AB170" s="264"/>
      <c r="AC170" s="264"/>
      <c r="AD170" s="264"/>
      <c r="AE170" s="264"/>
    </row>
    <row r="171" spans="6:31" x14ac:dyDescent="0.25">
      <c r="F171" s="264"/>
      <c r="P171" s="264"/>
      <c r="Q171" s="264"/>
      <c r="R171" s="264"/>
      <c r="S171" s="264"/>
      <c r="T171" s="264"/>
      <c r="U171" s="264"/>
      <c r="V171" s="264"/>
      <c r="W171" s="264"/>
      <c r="X171" s="264"/>
      <c r="Y171" s="264"/>
      <c r="Z171" s="264"/>
      <c r="AA171" s="264"/>
      <c r="AB171" s="264"/>
      <c r="AC171" s="264"/>
      <c r="AD171" s="264"/>
      <c r="AE171" s="264"/>
    </row>
    <row r="172" spans="6:31" x14ac:dyDescent="0.25">
      <c r="F172" s="264"/>
      <c r="P172" s="264"/>
      <c r="Q172" s="264"/>
      <c r="R172" s="264"/>
      <c r="S172" s="264"/>
      <c r="T172" s="264"/>
      <c r="U172" s="264"/>
      <c r="V172" s="264"/>
      <c r="W172" s="264"/>
      <c r="X172" s="264"/>
      <c r="Y172" s="264"/>
      <c r="Z172" s="264"/>
      <c r="AA172" s="264"/>
      <c r="AB172" s="264"/>
      <c r="AC172" s="264"/>
      <c r="AD172" s="264"/>
      <c r="AE172" s="264"/>
    </row>
    <row r="173" spans="6:31" x14ac:dyDescent="0.25">
      <c r="F173" s="264"/>
      <c r="P173" s="264"/>
      <c r="Q173" s="264"/>
      <c r="R173" s="264"/>
      <c r="S173" s="264"/>
      <c r="T173" s="264"/>
      <c r="U173" s="264"/>
      <c r="V173" s="264"/>
      <c r="W173" s="264"/>
      <c r="X173" s="264"/>
      <c r="Y173" s="264"/>
      <c r="Z173" s="264"/>
      <c r="AA173" s="264"/>
      <c r="AB173" s="264"/>
      <c r="AC173" s="264"/>
      <c r="AD173" s="264"/>
      <c r="AE173" s="264"/>
    </row>
    <row r="174" spans="6:31" x14ac:dyDescent="0.25">
      <c r="F174" s="264"/>
      <c r="P174" s="174"/>
      <c r="Q174" s="174"/>
      <c r="R174" s="174"/>
      <c r="S174" s="174"/>
      <c r="T174" s="174"/>
      <c r="AE174" s="174"/>
    </row>
    <row r="175" spans="6:31" x14ac:dyDescent="0.25">
      <c r="F175" s="264"/>
      <c r="P175" s="174"/>
      <c r="Q175" s="174"/>
      <c r="R175" s="174"/>
      <c r="S175" s="174"/>
      <c r="T175" s="174"/>
      <c r="AE175" s="174"/>
    </row>
    <row r="176" spans="6:31" x14ac:dyDescent="0.25">
      <c r="P176" s="174"/>
      <c r="Q176" s="174"/>
      <c r="R176" s="174"/>
      <c r="S176" s="174"/>
      <c r="T176" s="174"/>
    </row>
    <row r="177" spans="16:20" x14ac:dyDescent="0.25">
      <c r="P177" s="174"/>
      <c r="Q177" s="174"/>
      <c r="R177" s="174"/>
      <c r="S177" s="174"/>
      <c r="T177" s="174"/>
    </row>
    <row r="178" spans="16:20" x14ac:dyDescent="0.25">
      <c r="P178" s="174"/>
      <c r="Q178" s="174"/>
      <c r="R178" s="174"/>
      <c r="S178" s="174"/>
      <c r="T178" s="174"/>
    </row>
    <row r="179" spans="16:20" x14ac:dyDescent="0.25">
      <c r="P179" s="174"/>
      <c r="Q179" s="174"/>
      <c r="R179" s="174"/>
      <c r="S179" s="174"/>
      <c r="T179" s="174"/>
    </row>
  </sheetData>
  <mergeCells count="93">
    <mergeCell ref="O16:AG16"/>
    <mergeCell ref="D2:E2"/>
    <mergeCell ref="C4:C10"/>
    <mergeCell ref="J5:J6"/>
    <mergeCell ref="K5:K6"/>
    <mergeCell ref="J7:J8"/>
    <mergeCell ref="K7:K8"/>
    <mergeCell ref="J9:J10"/>
    <mergeCell ref="K9:K10"/>
    <mergeCell ref="C11:C12"/>
    <mergeCell ref="D11:D12"/>
    <mergeCell ref="C13:C14"/>
    <mergeCell ref="D13:D14"/>
    <mergeCell ref="E13:E14"/>
    <mergeCell ref="A20:A21"/>
    <mergeCell ref="B20:B21"/>
    <mergeCell ref="C20:C21"/>
    <mergeCell ref="D20:D21"/>
    <mergeCell ref="E20:E21"/>
    <mergeCell ref="C18:E18"/>
    <mergeCell ref="F18:G18"/>
    <mergeCell ref="H18:K18"/>
    <mergeCell ref="L18:M18"/>
    <mergeCell ref="A19:B19"/>
    <mergeCell ref="L20:L21"/>
    <mergeCell ref="M20:M21"/>
    <mergeCell ref="A22:A23"/>
    <mergeCell ref="B22:B23"/>
    <mergeCell ref="C22:C23"/>
    <mergeCell ref="D22:D23"/>
    <mergeCell ref="E22:E23"/>
    <mergeCell ref="F22:F23"/>
    <mergeCell ref="G22:G23"/>
    <mergeCell ref="H22:H23"/>
    <mergeCell ref="F20:F21"/>
    <mergeCell ref="G20:G21"/>
    <mergeCell ref="H20:H21"/>
    <mergeCell ref="I20:I21"/>
    <mergeCell ref="J20:J21"/>
    <mergeCell ref="K20:K21"/>
    <mergeCell ref="A24:A25"/>
    <mergeCell ref="B24:B25"/>
    <mergeCell ref="C24:C25"/>
    <mergeCell ref="D24:D25"/>
    <mergeCell ref="E24:E25"/>
    <mergeCell ref="I22:I23"/>
    <mergeCell ref="J22:J23"/>
    <mergeCell ref="K22:K23"/>
    <mergeCell ref="L22:L23"/>
    <mergeCell ref="M22:M23"/>
    <mergeCell ref="L24:L25"/>
    <mergeCell ref="M24:M25"/>
    <mergeCell ref="A26:A27"/>
    <mergeCell ref="B26:B27"/>
    <mergeCell ref="C26:C27"/>
    <mergeCell ref="D26:D27"/>
    <mergeCell ref="E26:E27"/>
    <mergeCell ref="F26:F27"/>
    <mergeCell ref="G26:G27"/>
    <mergeCell ref="H26:H27"/>
    <mergeCell ref="F24:F25"/>
    <mergeCell ref="G24:G25"/>
    <mergeCell ref="H24:H25"/>
    <mergeCell ref="I24:I25"/>
    <mergeCell ref="J24:J25"/>
    <mergeCell ref="K24:K25"/>
    <mergeCell ref="I26:I27"/>
    <mergeCell ref="J26:J27"/>
    <mergeCell ref="K26:K27"/>
    <mergeCell ref="L26:L27"/>
    <mergeCell ref="M26:M27"/>
    <mergeCell ref="P34:AF34"/>
    <mergeCell ref="F28:F29"/>
    <mergeCell ref="G28:G29"/>
    <mergeCell ref="H28:H29"/>
    <mergeCell ref="I28:I29"/>
    <mergeCell ref="J28:J29"/>
    <mergeCell ref="K28:K29"/>
    <mergeCell ref="L28:L29"/>
    <mergeCell ref="M28:M29"/>
    <mergeCell ref="A30:B30"/>
    <mergeCell ref="B32:I32"/>
    <mergeCell ref="P32:AF32"/>
    <mergeCell ref="A28:A29"/>
    <mergeCell ref="B28:B29"/>
    <mergeCell ref="C28:C29"/>
    <mergeCell ref="D28:D29"/>
    <mergeCell ref="E28:E29"/>
    <mergeCell ref="B43:J43"/>
    <mergeCell ref="O43:AG43"/>
    <mergeCell ref="E45:G45"/>
    <mergeCell ref="H45:J45"/>
    <mergeCell ref="P45:AE45"/>
  </mergeCells>
  <conditionalFormatting sqref="B35">
    <cfRule type="expression" dxfId="1140" priority="86">
      <formula>$C35&lt;&gt;0</formula>
    </cfRule>
  </conditionalFormatting>
  <conditionalFormatting sqref="B36:B41">
    <cfRule type="expression" dxfId="1139" priority="85">
      <formula>$C36&lt;&gt;""</formula>
    </cfRule>
  </conditionalFormatting>
  <conditionalFormatting sqref="B47:B58 B92:B103 B107:B118 B121:B133 B137:B148">
    <cfRule type="cellIs" dxfId="1138" priority="161" operator="equal">
      <formula>"P3"</formula>
    </cfRule>
    <cfRule type="cellIs" dxfId="1137" priority="160" operator="equal">
      <formula>"P4"</formula>
    </cfRule>
    <cfRule type="cellIs" dxfId="1136" priority="163" operator="equal">
      <formula>"P1"</formula>
    </cfRule>
    <cfRule type="cellIs" dxfId="1135" priority="162" operator="equal">
      <formula>"P2"</formula>
    </cfRule>
  </conditionalFormatting>
  <conditionalFormatting sqref="B47:B58 B92:B103 B107:B118 B122:B133 B137:B148">
    <cfRule type="cellIs" dxfId="1134" priority="159" operator="equal">
      <formula>"P5"</formula>
    </cfRule>
  </conditionalFormatting>
  <conditionalFormatting sqref="B62:B73">
    <cfRule type="cellIs" dxfId="1133" priority="123" operator="equal">
      <formula>"P5"</formula>
    </cfRule>
    <cfRule type="cellIs" dxfId="1132" priority="124" operator="equal">
      <formula>"P4"</formula>
    </cfRule>
    <cfRule type="cellIs" dxfId="1131" priority="125" operator="equal">
      <formula>"P3"</formula>
    </cfRule>
    <cfRule type="cellIs" dxfId="1130" priority="126" operator="equal">
      <formula>"P2"</formula>
    </cfRule>
    <cfRule type="cellIs" dxfId="1129" priority="127" operator="equal">
      <formula>"P1"</formula>
    </cfRule>
  </conditionalFormatting>
  <conditionalFormatting sqref="B77:B88">
    <cfRule type="cellIs" dxfId="1128" priority="128" operator="equal">
      <formula>"P5"</formula>
    </cfRule>
    <cfRule type="cellIs" dxfId="1127" priority="129" operator="equal">
      <formula>"P4"</formula>
    </cfRule>
    <cfRule type="cellIs" dxfId="1126" priority="130" operator="equal">
      <formula>"P3"</formula>
    </cfRule>
    <cfRule type="cellIs" dxfId="1125" priority="131" operator="equal">
      <formula>"P2"</formula>
    </cfRule>
    <cfRule type="cellIs" dxfId="1124" priority="132" operator="equal">
      <formula>"P1"</formula>
    </cfRule>
  </conditionalFormatting>
  <conditionalFormatting sqref="C62:C73">
    <cfRule type="cellIs" dxfId="1123" priority="134" operator="equal">
      <formula>0</formula>
    </cfRule>
  </conditionalFormatting>
  <conditionalFormatting sqref="C77:C88">
    <cfRule type="cellIs" dxfId="1122" priority="133" operator="equal">
      <formula>0</formula>
    </cfRule>
  </conditionalFormatting>
  <conditionalFormatting sqref="C35:D41">
    <cfRule type="cellIs" dxfId="1121" priority="81" operator="equal">
      <formula>0</formula>
    </cfRule>
  </conditionalFormatting>
  <conditionalFormatting sqref="D34:D41">
    <cfRule type="cellIs" dxfId="1120" priority="80" operator="equal">
      <formula>"P5"</formula>
    </cfRule>
  </conditionalFormatting>
  <conditionalFormatting sqref="D35:D41">
    <cfRule type="cellIs" dxfId="1119" priority="73" operator="equal">
      <formula>"P4"</formula>
    </cfRule>
    <cfRule type="cellIs" dxfId="1118" priority="75" operator="equal">
      <formula>"P2"</formula>
    </cfRule>
    <cfRule type="cellIs" dxfId="1117" priority="76" operator="equal">
      <formula>"P1"</formula>
    </cfRule>
    <cfRule type="cellIs" dxfId="1116" priority="77" operator="equal">
      <formula>0</formula>
    </cfRule>
    <cfRule type="cellIs" dxfId="1115" priority="78" operator="equal">
      <formula>"P1"</formula>
    </cfRule>
    <cfRule type="cellIs" dxfId="1114" priority="74" operator="equal">
      <formula>"P3"</formula>
    </cfRule>
  </conditionalFormatting>
  <conditionalFormatting sqref="D40">
    <cfRule type="cellIs" dxfId="1113" priority="79" operator="equal">
      <formula>0</formula>
    </cfRule>
  </conditionalFormatting>
  <conditionalFormatting sqref="D47:D59">
    <cfRule type="expression" dxfId="1112" priority="122">
      <formula>$D$47=0</formula>
    </cfRule>
  </conditionalFormatting>
  <conditionalFormatting sqref="D48:D58">
    <cfRule type="cellIs" dxfId="1111" priority="121" operator="equal">
      <formula>0</formula>
    </cfRule>
  </conditionalFormatting>
  <conditionalFormatting sqref="D62:D74">
    <cfRule type="expression" dxfId="1110" priority="120">
      <formula>$D$47=0</formula>
    </cfRule>
  </conditionalFormatting>
  <conditionalFormatting sqref="D63:D73">
    <cfRule type="cellIs" dxfId="1109" priority="119" operator="equal">
      <formula>0</formula>
    </cfRule>
  </conditionalFormatting>
  <conditionalFormatting sqref="D77:D89">
    <cfRule type="expression" dxfId="1108" priority="118">
      <formula>$D$47=0</formula>
    </cfRule>
  </conditionalFormatting>
  <conditionalFormatting sqref="D78:D88">
    <cfRule type="cellIs" dxfId="1107" priority="117" operator="equal">
      <formula>0</formula>
    </cfRule>
  </conditionalFormatting>
  <conditionalFormatting sqref="D92:D104">
    <cfRule type="expression" dxfId="1106" priority="116">
      <formula>$D$47=0</formula>
    </cfRule>
  </conditionalFormatting>
  <conditionalFormatting sqref="D93:D103">
    <cfRule type="cellIs" dxfId="1105" priority="115" operator="equal">
      <formula>0</formula>
    </cfRule>
  </conditionalFormatting>
  <conditionalFormatting sqref="D107:D119">
    <cfRule type="expression" dxfId="1104" priority="114">
      <formula>$D$47=0</formula>
    </cfRule>
  </conditionalFormatting>
  <conditionalFormatting sqref="D108:D118">
    <cfRule type="cellIs" dxfId="1103" priority="113" operator="equal">
      <formula>0</formula>
    </cfRule>
  </conditionalFormatting>
  <conditionalFormatting sqref="D122:D134">
    <cfRule type="expression" dxfId="1102" priority="112">
      <formula>$D$47=0</formula>
    </cfRule>
  </conditionalFormatting>
  <conditionalFormatting sqref="D123:D133">
    <cfRule type="cellIs" dxfId="1101" priority="111" operator="equal">
      <formula>0</formula>
    </cfRule>
  </conditionalFormatting>
  <conditionalFormatting sqref="D137:D149">
    <cfRule type="expression" dxfId="1100" priority="110">
      <formula>$D$47=0</formula>
    </cfRule>
  </conditionalFormatting>
  <conditionalFormatting sqref="D138:D148">
    <cfRule type="cellIs" dxfId="1099" priority="109" operator="equal">
      <formula>0</formula>
    </cfRule>
  </conditionalFormatting>
  <conditionalFormatting sqref="E31 H31 E33 H33">
    <cfRule type="cellIs" dxfId="1098" priority="98" operator="equal">
      <formula>"P5"</formula>
    </cfRule>
  </conditionalFormatting>
  <conditionalFormatting sqref="E47:E58">
    <cfRule type="expression" dxfId="1097" priority="107">
      <formula>$B47=""</formula>
    </cfRule>
  </conditionalFormatting>
  <conditionalFormatting sqref="E62:E73">
    <cfRule type="expression" dxfId="1096" priority="106">
      <formula>$B62=""</formula>
    </cfRule>
  </conditionalFormatting>
  <conditionalFormatting sqref="E77:E88">
    <cfRule type="expression" dxfId="1095" priority="105">
      <formula>$B77=""</formula>
    </cfRule>
  </conditionalFormatting>
  <conditionalFormatting sqref="E92:E103">
    <cfRule type="expression" dxfId="1094" priority="100">
      <formula>$B92=""</formula>
    </cfRule>
  </conditionalFormatting>
  <conditionalFormatting sqref="E107:E118">
    <cfRule type="expression" dxfId="1093" priority="99">
      <formula>$B107=""</formula>
    </cfRule>
  </conditionalFormatting>
  <conditionalFormatting sqref="E122:E133">
    <cfRule type="expression" dxfId="1092" priority="96">
      <formula>$B122=""</formula>
    </cfRule>
  </conditionalFormatting>
  <conditionalFormatting sqref="E137:E148">
    <cfRule type="expression" dxfId="1091" priority="144">
      <formula>$B137=""</formula>
    </cfRule>
  </conditionalFormatting>
  <conditionalFormatting sqref="E35:H42">
    <cfRule type="cellIs" dxfId="1090" priority="62" operator="equal">
      <formula>0</formula>
    </cfRule>
  </conditionalFormatting>
  <conditionalFormatting sqref="F47:F149">
    <cfRule type="cellIs" dxfId="1089" priority="146" operator="equal">
      <formula>0</formula>
    </cfRule>
  </conditionalFormatting>
  <conditionalFormatting sqref="G47:H58">
    <cfRule type="expression" dxfId="1088" priority="90">
      <formula>$B47=""</formula>
    </cfRule>
  </conditionalFormatting>
  <conditionalFormatting sqref="G62:H73">
    <cfRule type="expression" dxfId="1087" priority="87">
      <formula>$B62=""</formula>
    </cfRule>
  </conditionalFormatting>
  <conditionalFormatting sqref="G77:H88">
    <cfRule type="expression" dxfId="1086" priority="103">
      <formula>$B77=""</formula>
    </cfRule>
  </conditionalFormatting>
  <conditionalFormatting sqref="G92:H103">
    <cfRule type="expression" dxfId="1085" priority="101">
      <formula>$B92=""</formula>
    </cfRule>
  </conditionalFormatting>
  <conditionalFormatting sqref="G107:H118">
    <cfRule type="expression" dxfId="1084" priority="95">
      <formula>$B107=""</formula>
    </cfRule>
  </conditionalFormatting>
  <conditionalFormatting sqref="G122:H133">
    <cfRule type="expression" dxfId="1083" priority="97">
      <formula>$B122=""</formula>
    </cfRule>
  </conditionalFormatting>
  <conditionalFormatting sqref="G137:H148">
    <cfRule type="expression" dxfId="1082" priority="143">
      <formula>$B137=""</formula>
    </cfRule>
  </conditionalFormatting>
  <conditionalFormatting sqref="H35:H41">
    <cfRule type="cellIs" dxfId="1081" priority="66" operator="lessThan">
      <formula>0</formula>
    </cfRule>
    <cfRule type="cellIs" dxfId="1080" priority="65" operator="greaterThan">
      <formula>0</formula>
    </cfRule>
  </conditionalFormatting>
  <conditionalFormatting sqref="H61">
    <cfRule type="cellIs" dxfId="1079" priority="157" operator="equal">
      <formula>0</formula>
    </cfRule>
  </conditionalFormatting>
  <conditionalFormatting sqref="H76">
    <cfRule type="cellIs" dxfId="1078" priority="156" operator="equal">
      <formula>0</formula>
    </cfRule>
  </conditionalFormatting>
  <conditionalFormatting sqref="H91">
    <cfRule type="cellIs" dxfId="1077" priority="155" operator="equal">
      <formula>0</formula>
    </cfRule>
  </conditionalFormatting>
  <conditionalFormatting sqref="H106">
    <cfRule type="cellIs" dxfId="1076" priority="154" operator="equal">
      <formula>0</formula>
    </cfRule>
  </conditionalFormatting>
  <conditionalFormatting sqref="H121">
    <cfRule type="cellIs" dxfId="1075" priority="153" operator="equal">
      <formula>0</formula>
    </cfRule>
  </conditionalFormatting>
  <conditionalFormatting sqref="H136">
    <cfRule type="cellIs" dxfId="1074" priority="152" operator="equal">
      <formula>0</formula>
    </cfRule>
  </conditionalFormatting>
  <conditionalFormatting sqref="I34:I41">
    <cfRule type="cellIs" dxfId="1073" priority="67" operator="equal">
      <formula>"P5"</formula>
    </cfRule>
  </conditionalFormatting>
  <conditionalFormatting sqref="I35:I41">
    <cfRule type="cellIs" dxfId="1072" priority="69" operator="equal">
      <formula>"P3"</formula>
    </cfRule>
    <cfRule type="cellIs" dxfId="1071" priority="70" operator="equal">
      <formula>"P2"</formula>
    </cfRule>
    <cfRule type="cellIs" dxfId="1070" priority="71" operator="equal">
      <formula>"P1"</formula>
    </cfRule>
    <cfRule type="cellIs" dxfId="1069" priority="72" operator="equal">
      <formula>0</formula>
    </cfRule>
    <cfRule type="cellIs" dxfId="1068" priority="68" operator="equal">
      <formula>"P4"</formula>
    </cfRule>
  </conditionalFormatting>
  <conditionalFormatting sqref="I47:I59">
    <cfRule type="cellIs" dxfId="1067" priority="158" operator="equal">
      <formula>0</formula>
    </cfRule>
  </conditionalFormatting>
  <conditionalFormatting sqref="I62:I74">
    <cfRule type="cellIs" dxfId="1066" priority="151" operator="equal">
      <formula>0</formula>
    </cfRule>
  </conditionalFormatting>
  <conditionalFormatting sqref="I77:I89">
    <cfRule type="cellIs" dxfId="1065" priority="150" operator="equal">
      <formula>0</formula>
    </cfRule>
  </conditionalFormatting>
  <conditionalFormatting sqref="I92:I104">
    <cfRule type="cellIs" dxfId="1064" priority="149" operator="equal">
      <formula>0</formula>
    </cfRule>
  </conditionalFormatting>
  <conditionalFormatting sqref="I107:I119">
    <cfRule type="cellIs" dxfId="1063" priority="148" operator="equal">
      <formula>0</formula>
    </cfRule>
  </conditionalFormatting>
  <conditionalFormatting sqref="I122:I134">
    <cfRule type="cellIs" dxfId="1062" priority="147" operator="equal">
      <formula>0</formula>
    </cfRule>
  </conditionalFormatting>
  <conditionalFormatting sqref="I137:I149">
    <cfRule type="cellIs" dxfId="1061" priority="145" operator="equal">
      <formula>0</formula>
    </cfRule>
  </conditionalFormatting>
  <conditionalFormatting sqref="I42:J42">
    <cfRule type="cellIs" dxfId="1060" priority="165" operator="notEqual">
      <formula>0</formula>
    </cfRule>
  </conditionalFormatting>
  <conditionalFormatting sqref="J47:J58">
    <cfRule type="expression" dxfId="1059" priority="89">
      <formula>$B47=""</formula>
    </cfRule>
  </conditionalFormatting>
  <conditionalFormatting sqref="J62:J73">
    <cfRule type="expression" dxfId="1058" priority="88">
      <formula>$B62=""</formula>
    </cfRule>
  </conditionalFormatting>
  <conditionalFormatting sqref="J77:J88">
    <cfRule type="expression" dxfId="1057" priority="104">
      <formula>$B77=""</formula>
    </cfRule>
  </conditionalFormatting>
  <conditionalFormatting sqref="J92:J103">
    <cfRule type="expression" dxfId="1056" priority="102">
      <formula>$B92=""</formula>
    </cfRule>
  </conditionalFormatting>
  <conditionalFormatting sqref="J107:J118">
    <cfRule type="expression" dxfId="1055" priority="94">
      <formula>$B107=""</formula>
    </cfRule>
  </conditionalFormatting>
  <conditionalFormatting sqref="J122:J133">
    <cfRule type="expression" dxfId="1054" priority="93">
      <formula>$B122=""</formula>
    </cfRule>
  </conditionalFormatting>
  <conditionalFormatting sqref="J137:J148">
    <cfRule type="expression" dxfId="1053" priority="142">
      <formula>$B137=""</formula>
    </cfRule>
  </conditionalFormatting>
  <conditionalFormatting sqref="J35:M41">
    <cfRule type="cellIs" dxfId="1052" priority="61" operator="equal">
      <formula>0</formula>
    </cfRule>
  </conditionalFormatting>
  <conditionalFormatting sqref="K20:K29">
    <cfRule type="cellIs" dxfId="1051" priority="84" operator="lessThan">
      <formula>0</formula>
    </cfRule>
  </conditionalFormatting>
  <conditionalFormatting sqref="K30:K31">
    <cfRule type="cellIs" dxfId="1050" priority="164" operator="notEqual">
      <formula>0</formula>
    </cfRule>
  </conditionalFormatting>
  <conditionalFormatting sqref="M20:M29">
    <cfRule type="cellIs" dxfId="1049" priority="83" operator="notEqual">
      <formula>0</formula>
    </cfRule>
    <cfRule type="expression" dxfId="1048" priority="82">
      <formula>$K20&lt;0</formula>
    </cfRule>
  </conditionalFormatting>
  <conditionalFormatting sqref="M35:M41">
    <cfRule type="cellIs" dxfId="1047" priority="63" operator="greaterThan">
      <formula>0</formula>
    </cfRule>
    <cfRule type="cellIs" dxfId="1046" priority="64" operator="lessThan">
      <formula>0</formula>
    </cfRule>
  </conditionalFormatting>
  <conditionalFormatting sqref="O47:O58">
    <cfRule type="expression" dxfId="1045" priority="13">
      <formula>$D$47=0</formula>
    </cfRule>
  </conditionalFormatting>
  <conditionalFormatting sqref="O48:O58">
    <cfRule type="cellIs" dxfId="1044" priority="14" operator="equal">
      <formula>0</formula>
    </cfRule>
  </conditionalFormatting>
  <conditionalFormatting sqref="O59">
    <cfRule type="expression" dxfId="1043" priority="33">
      <formula>$D$47=0</formula>
    </cfRule>
  </conditionalFormatting>
  <conditionalFormatting sqref="O62:O74">
    <cfRule type="expression" dxfId="1042" priority="52">
      <formula>$D$47=0</formula>
    </cfRule>
  </conditionalFormatting>
  <conditionalFormatting sqref="O63:O73">
    <cfRule type="cellIs" dxfId="1041" priority="53" operator="equal">
      <formula>0</formula>
    </cfRule>
  </conditionalFormatting>
  <conditionalFormatting sqref="O77:O89">
    <cfRule type="expression" dxfId="1040" priority="54">
      <formula>$D$47=0</formula>
    </cfRule>
  </conditionalFormatting>
  <conditionalFormatting sqref="O78:O88">
    <cfRule type="cellIs" dxfId="1039" priority="55" operator="equal">
      <formula>0</formula>
    </cfRule>
  </conditionalFormatting>
  <conditionalFormatting sqref="O92:O104">
    <cfRule type="expression" dxfId="1038" priority="11">
      <formula>$D$47=0</formula>
    </cfRule>
  </conditionalFormatting>
  <conditionalFormatting sqref="O93:O103">
    <cfRule type="cellIs" dxfId="1037" priority="12" operator="equal">
      <formula>0</formula>
    </cfRule>
  </conditionalFormatting>
  <conditionalFormatting sqref="O107:O119">
    <cfRule type="expression" dxfId="1036" priority="9">
      <formula>$D$47=0</formula>
    </cfRule>
  </conditionalFormatting>
  <conditionalFormatting sqref="O108:O118">
    <cfRule type="cellIs" dxfId="1035" priority="10" operator="equal">
      <formula>0</formula>
    </cfRule>
  </conditionalFormatting>
  <conditionalFormatting sqref="O122:O134">
    <cfRule type="expression" dxfId="1034" priority="7">
      <formula>$D$47=0</formula>
    </cfRule>
  </conditionalFormatting>
  <conditionalFormatting sqref="O123:O133">
    <cfRule type="cellIs" dxfId="1033" priority="8" operator="equal">
      <formula>0</formula>
    </cfRule>
  </conditionalFormatting>
  <conditionalFormatting sqref="O137:O149">
    <cfRule type="expression" dxfId="1032" priority="5">
      <formula>$D$47=0</formula>
    </cfRule>
  </conditionalFormatting>
  <conditionalFormatting sqref="O138:O148">
    <cfRule type="cellIs" dxfId="1031" priority="6" operator="equal">
      <formula>0</formula>
    </cfRule>
  </conditionalFormatting>
  <conditionalFormatting sqref="P5">
    <cfRule type="cellIs" dxfId="1030" priority="140" operator="equal">
      <formula>0</formula>
    </cfRule>
  </conditionalFormatting>
  <conditionalFormatting sqref="P10:T13">
    <cfRule type="cellIs" dxfId="1022" priority="141" operator="equal">
      <formula>0</formula>
    </cfRule>
  </conditionalFormatting>
  <conditionalFormatting sqref="P5:AD13">
    <cfRule type="cellIs" dxfId="1021" priority="139" operator="equal">
      <formula>0</formula>
    </cfRule>
  </conditionalFormatting>
  <conditionalFormatting sqref="P20:AE28">
    <cfRule type="cellIs" dxfId="1020" priority="108" operator="equal">
      <formula>0</formula>
    </cfRule>
  </conditionalFormatting>
  <conditionalFormatting sqref="P59:AE60">
    <cfRule type="cellIs" dxfId="1019" priority="34" operator="equal">
      <formula>0</formula>
    </cfRule>
  </conditionalFormatting>
  <conditionalFormatting sqref="P74:AE75">
    <cfRule type="cellIs" dxfId="1018" priority="27" operator="equal">
      <formula>0</formula>
    </cfRule>
  </conditionalFormatting>
  <conditionalFormatting sqref="P89:AE90">
    <cfRule type="cellIs" dxfId="1017" priority="26" operator="equal">
      <formula>0</formula>
    </cfRule>
  </conditionalFormatting>
  <conditionalFormatting sqref="P104:AE105">
    <cfRule type="cellIs" dxfId="1016" priority="25" operator="equal">
      <formula>0</formula>
    </cfRule>
  </conditionalFormatting>
  <conditionalFormatting sqref="P119:AE120">
    <cfRule type="cellIs" dxfId="1015" priority="24" operator="equal">
      <formula>0</formula>
    </cfRule>
  </conditionalFormatting>
  <conditionalFormatting sqref="P134:AE135">
    <cfRule type="cellIs" dxfId="1014" priority="23" operator="equal">
      <formula>0</formula>
    </cfRule>
  </conditionalFormatting>
  <conditionalFormatting sqref="P149:AE150">
    <cfRule type="cellIs" dxfId="1013" priority="22" operator="equal">
      <formula>0</formula>
    </cfRule>
  </conditionalFormatting>
  <conditionalFormatting sqref="AE5:AE13">
    <cfRule type="cellIs" dxfId="992" priority="166" operator="equal">
      <formula>0</formula>
    </cfRule>
  </conditionalFormatting>
  <conditionalFormatting sqref="AE15 C47:C58 C92:C103 C107:C118 C122:C133 C137:C148 G150:G185">
    <cfRule type="cellIs" dxfId="991" priority="167" operator="equal">
      <formula>0</formula>
    </cfRule>
  </conditionalFormatting>
  <conditionalFormatting sqref="AE47:AE58">
    <cfRule type="cellIs" dxfId="990" priority="21" operator="equal">
      <formula>0</formula>
    </cfRule>
  </conditionalFormatting>
  <conditionalFormatting sqref="AE62:AE73">
    <cfRule type="cellIs" dxfId="989" priority="20" operator="equal">
      <formula>0</formula>
    </cfRule>
  </conditionalFormatting>
  <conditionalFormatting sqref="AE77:AE88">
    <cfRule type="cellIs" dxfId="988" priority="19" operator="equal">
      <formula>0</formula>
    </cfRule>
  </conditionalFormatting>
  <conditionalFormatting sqref="AE92:AE103">
    <cfRule type="cellIs" dxfId="987" priority="18" operator="equal">
      <formula>0</formula>
    </cfRule>
  </conditionalFormatting>
  <conditionalFormatting sqref="AE107:AE118">
    <cfRule type="cellIs" dxfId="986" priority="17" operator="equal">
      <formula>0</formula>
    </cfRule>
  </conditionalFormatting>
  <conditionalFormatting sqref="AE122:AE133">
    <cfRule type="cellIs" dxfId="985" priority="16" operator="equal">
      <formula>0</formula>
    </cfRule>
  </conditionalFormatting>
  <conditionalFormatting sqref="AE137:AE148">
    <cfRule type="cellIs" dxfId="984" priority="15" operator="equal">
      <formula>0</formula>
    </cfRule>
  </conditionalFormatting>
  <conditionalFormatting sqref="AF20:AF28">
    <cfRule type="cellIs" dxfId="983" priority="3" operator="equal">
      <formula>0</formula>
    </cfRule>
  </conditionalFormatting>
  <conditionalFormatting sqref="AF21 AF23 AF25 AF27">
    <cfRule type="cellIs" dxfId="982" priority="4" operator="equal">
      <formula>0</formula>
    </cfRule>
  </conditionalFormatting>
  <conditionalFormatting sqref="AG5:AG13">
    <cfRule type="cellIs" dxfId="981" priority="92" operator="equal">
      <formula>0</formula>
    </cfRule>
    <cfRule type="cellIs" dxfId="980" priority="91" operator="equal">
      <formula>0</formula>
    </cfRule>
  </conditionalFormatting>
  <conditionalFormatting sqref="AG20:AG27">
    <cfRule type="cellIs" dxfId="979" priority="2" operator="equal">
      <formula>"""adjustment needed"""</formula>
    </cfRule>
    <cfRule type="cellIs" dxfId="978" priority="1" operator="equal">
      <formula>"adjustment needed"</formula>
    </cfRule>
  </conditionalFormatting>
  <dataValidations count="1">
    <dataValidation type="list" allowBlank="1" showInputMessage="1" showErrorMessage="1" sqref="B35:B41" xr:uid="{4EBA8588-A901-4178-8365-8CA97F76333A}">
      <formula1>"Yes,No"</formula1>
      <formula2>0</formula2>
    </dataValidation>
  </dataValidations>
  <pageMargins left="0.7" right="0.7" top="0.78749999999999998" bottom="0.78749999999999998" header="0.511811023622047" footer="0.511811023622047"/>
  <pageSetup paperSize="9" scale="3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53500057-00D8-4062-A27A-3876345CC971}">
            <xm:f>AND($D47&gt;='Basic project data'!$D$20,$D47&lt;='Basic project data'!$E$20,'Basic project data'!$F$20="x")</xm:f>
            <x14:dxf>
              <font>
                <color auto="1"/>
              </font>
              <fill>
                <patternFill>
                  <bgColor rgb="FFFFFFCC"/>
                </patternFill>
              </fill>
            </x14:dxf>
          </x14:cfRule>
          <xm:sqref>P47:P58 P62:P73 P77:P88 P92:P103 P107:P118 P122:P133 P137:P148</xm:sqref>
        </x14:conditionalFormatting>
        <x14:conditionalFormatting xmlns:xm="http://schemas.microsoft.com/office/excel/2006/main">
          <x14:cfRule type="expression" priority="57" id="{1BB15277-34D5-49F8-9059-B486716C11FD}">
            <xm:f>AND($D62&gt;='Basic project data'!$D$20,$D62&lt;='Basic project data'!$E$20,'Basic project data'!$F$20="x")</xm:f>
            <x14:dxf>
              <font>
                <color rgb="FFD9D9D9"/>
              </font>
              <fill>
                <patternFill>
                  <bgColor theme="0" tint="-0.14999847407452621"/>
                </patternFill>
              </fill>
            </x14:dxf>
          </x14:cfRule>
          <xm:sqref>P62:P73</xm:sqref>
        </x14:conditionalFormatting>
        <x14:conditionalFormatting xmlns:xm="http://schemas.microsoft.com/office/excel/2006/main">
          <x14:cfRule type="expression" priority="56" id="{7BD447FC-D5C7-4717-B229-A0861E454EFA}">
            <xm:f>AND($D77&gt;='Basic project data'!$D$20,$D77&lt;='Basic project data'!$E$20,'Basic project data'!$F$20="x")</xm:f>
            <x14:dxf>
              <font>
                <color rgb="FFD9D9D9"/>
              </font>
              <fill>
                <patternFill>
                  <bgColor theme="0" tint="-0.14999847407452621"/>
                </patternFill>
              </fill>
            </x14:dxf>
          </x14:cfRule>
          <xm:sqref>P77:P88</xm:sqref>
        </x14:conditionalFormatting>
        <x14:conditionalFormatting xmlns:xm="http://schemas.microsoft.com/office/excel/2006/main">
          <x14:cfRule type="expression" priority="58" id="{E652302F-84E1-4D24-B873-DD9FDA2978CC}">
            <xm:f>AND($D92&gt;='Basic project data'!$D$20,$D92&lt;='Basic project data'!$E$20,'Basic project data'!$F$20="x")</xm:f>
            <x14:dxf>
              <font>
                <color rgb="FFD9D9D9"/>
              </font>
              <fill>
                <patternFill>
                  <bgColor theme="0" tint="-0.14999847407452621"/>
                </patternFill>
              </fill>
            </x14:dxf>
          </x14:cfRule>
          <xm:sqref>P92:P103</xm:sqref>
        </x14:conditionalFormatting>
        <x14:conditionalFormatting xmlns:xm="http://schemas.microsoft.com/office/excel/2006/main">
          <x14:cfRule type="expression" priority="59" id="{AD34ACC3-71D8-4F7E-9DE5-69F9E96AD29F}">
            <xm:f>AND($D107&gt;='Basic project data'!$D$20,$D107&lt;='Basic project data'!$E$20,'Basic project data'!$F$20="x")</xm:f>
            <x14:dxf>
              <font>
                <color rgb="FFD9D9D9"/>
              </font>
              <fill>
                <patternFill>
                  <bgColor theme="0" tint="-0.14999847407452621"/>
                </patternFill>
              </fill>
            </x14:dxf>
          </x14:cfRule>
          <xm:sqref>P107:P118</xm:sqref>
        </x14:conditionalFormatting>
        <x14:conditionalFormatting xmlns:xm="http://schemas.microsoft.com/office/excel/2006/main">
          <x14:cfRule type="expression" priority="60" id="{BD8AB6BE-CA89-4289-83AF-029B4F9A82EB}">
            <xm:f>AND($D122&gt;='Basic project data'!$D$20,$D122&lt;='Basic project data'!$E$20,'Basic project data'!$F$20="x")</xm:f>
            <x14:dxf>
              <font>
                <color rgb="FFD9D9D9"/>
              </font>
              <fill>
                <patternFill>
                  <bgColor theme="0" tint="-0.14999847407452621"/>
                </patternFill>
              </fill>
            </x14:dxf>
          </x14:cfRule>
          <xm:sqref>P122:P133</xm:sqref>
        </x14:conditionalFormatting>
        <x14:conditionalFormatting xmlns:xm="http://schemas.microsoft.com/office/excel/2006/main">
          <x14:cfRule type="expression" priority="37" id="{7D44D6C0-0D23-41C2-85E9-DAE6121C0775}">
            <xm:f>AND($D137&gt;='Basic project data'!$D$20,$D137&lt;='Basic project data'!$E$20,'Basic project data'!$F$20="x")</xm:f>
            <x14:dxf>
              <font>
                <color rgb="FFA6A6A6"/>
              </font>
              <fill>
                <patternFill>
                  <bgColor theme="0" tint="-0.14999847407452621"/>
                </patternFill>
              </fill>
            </x14:dxf>
          </x14:cfRule>
          <xm:sqref>P137:P148</xm:sqref>
        </x14:conditionalFormatting>
        <x14:conditionalFormatting xmlns:xm="http://schemas.microsoft.com/office/excel/2006/main">
          <x14:cfRule type="expression" priority="36" id="{38322CC8-D163-4004-BD0E-99C051D491DD}">
            <xm:f>AND($D47&gt;='Basic project data'!$D$21,$D47&lt;='Basic project data'!$E$21,'Basic project data'!$F$21="x")</xm:f>
            <x14:dxf>
              <font>
                <color auto="1"/>
              </font>
              <fill>
                <patternFill>
                  <bgColor rgb="FFFFFFCC"/>
                </patternFill>
              </fill>
            </x14:dxf>
          </x14:cfRule>
          <xm:sqref>Q47:Q58 Q62:Q73 Q77:Q88 Q92:Q103 Q107:Q118 Q122:Q133 Q137:Q148</xm:sqref>
        </x14:conditionalFormatting>
        <x14:conditionalFormatting xmlns:xm="http://schemas.microsoft.com/office/excel/2006/main">
          <x14:cfRule type="expression" priority="51" id="{01A55EAB-1588-4458-8853-B29859C1ED0A}">
            <xm:f>AND($D62&gt;='Basic project data'!$D$21,$D62&lt;='Basic project data'!$E$21,'Basic project data'!$F$21="x")</xm:f>
            <x14:dxf>
              <fill>
                <patternFill>
                  <bgColor theme="9" tint="0.59987182226020086"/>
                </patternFill>
              </fill>
            </x14:dxf>
          </x14:cfRule>
          <xm:sqref>Q62:Q73</xm:sqref>
        </x14:conditionalFormatting>
        <x14:conditionalFormatting xmlns:xm="http://schemas.microsoft.com/office/excel/2006/main">
          <x14:cfRule type="expression" priority="31" id="{2B8856E3-0502-45D5-9BCD-138E1FD8F194}">
            <xm:f>AND($D47&gt;='Basic project data'!$D$22,$D47&lt;='Basic project data'!$E$22,'Basic project data'!$F$22="x")</xm:f>
            <x14:dxf>
              <font>
                <color auto="1"/>
              </font>
              <fill>
                <patternFill>
                  <bgColor rgb="FFFFFFCC"/>
                </patternFill>
              </fill>
            </x14:dxf>
          </x14:cfRule>
          <xm:sqref>R47:R58 R62:R73 R77:R88 R92:R103 R107:R118 R122:R133 R137:R148</xm:sqref>
        </x14:conditionalFormatting>
        <x14:conditionalFormatting xmlns:xm="http://schemas.microsoft.com/office/excel/2006/main">
          <x14:cfRule type="expression" priority="50" id="{C0D248A5-B870-453A-936C-425B27244F27}">
            <xm:f>AND($D62&gt;='Basic project data'!$D$22,$D62&lt;='Basic project data'!$E$22,'Basic project data'!$F$22="x")</xm:f>
            <x14:dxf>
              <fill>
                <patternFill>
                  <bgColor theme="9"/>
                </patternFill>
              </fill>
            </x14:dxf>
          </x14:cfRule>
          <xm:sqref>R62:R73</xm:sqref>
        </x14:conditionalFormatting>
        <x14:conditionalFormatting xmlns:xm="http://schemas.microsoft.com/office/excel/2006/main">
          <x14:cfRule type="expression" priority="30" id="{1E0B195F-2843-4C67-9DCF-A32EB0FC85F9}">
            <xm:f>AND($D47&gt;='Basic project data'!$D$23,$D47&lt;='Basic project data'!$E$23,'Basic project data'!$F$23="x")</xm:f>
            <x14:dxf>
              <font>
                <color auto="1"/>
              </font>
              <fill>
                <patternFill>
                  <bgColor rgb="FFFFFFCC"/>
                </patternFill>
              </fill>
            </x14:dxf>
          </x14:cfRule>
          <xm:sqref>S47:S58 S62:S73 S77:S88 S92:S103 S107:S118 S122:S133 S137:S148</xm:sqref>
        </x14:conditionalFormatting>
        <x14:conditionalFormatting xmlns:xm="http://schemas.microsoft.com/office/excel/2006/main">
          <x14:cfRule type="expression" priority="49" id="{A7D60BCF-439B-44B3-A26C-F953072D0C96}">
            <xm:f>AND($D62&gt;='Basic project data'!$D$23,$D62&lt;='Basic project data'!$E$23,'Basic project data'!$F$23="x")</xm:f>
            <x14:dxf>
              <fill>
                <patternFill>
                  <bgColor theme="9" tint="0.59987182226020086"/>
                </patternFill>
              </fill>
            </x14:dxf>
          </x14:cfRule>
          <xm:sqref>S62:S73</xm:sqref>
        </x14:conditionalFormatting>
        <x14:conditionalFormatting xmlns:xm="http://schemas.microsoft.com/office/excel/2006/main">
          <x14:cfRule type="expression" priority="29" id="{CDEA3316-FF30-4D0E-B50F-472D176BBE25}">
            <xm:f>AND($D47&gt;='Basic project data'!$D$24,$D47&lt;='Basic project data'!$E$24,'Basic project data'!$F$24="x")</xm:f>
            <x14:dxf>
              <fill>
                <patternFill>
                  <bgColor rgb="FFFFFFCC"/>
                </patternFill>
              </fill>
            </x14:dxf>
          </x14:cfRule>
          <xm:sqref>T47:T58 T62:T73 T77:T88 T92:T103 T107:T118 T122:T133 T137:T148</xm:sqref>
        </x14:conditionalFormatting>
        <x14:conditionalFormatting xmlns:xm="http://schemas.microsoft.com/office/excel/2006/main">
          <x14:cfRule type="expression" priority="48" id="{4177D34C-D171-4DD2-A102-04AECA61B04D}">
            <xm:f>AND($D62&gt;='Basic project data'!$D$24,$D62&lt;='Basic project data'!$E$24,'Basic project data'!$F$24="x")</xm:f>
            <x14:dxf>
              <fill>
                <patternFill>
                  <bgColor theme="9" tint="0.39988402966399123"/>
                </patternFill>
              </fill>
            </x14:dxf>
          </x14:cfRule>
          <xm:sqref>T62:T73</xm:sqref>
        </x14:conditionalFormatting>
        <x14:conditionalFormatting xmlns:xm="http://schemas.microsoft.com/office/excel/2006/main">
          <x14:cfRule type="expression" priority="35" id="{82DF6011-7D01-4CD9-80F8-54E1A1EF1EF4}">
            <xm:f>AND($D77&gt;='Basic project data'!$D$24,$D77&lt;='Basic project data'!$E$24,'Basic project data'!$F$24="x")</xm:f>
            <x14:dxf>
              <font>
                <color auto="1"/>
              </font>
              <fill>
                <patternFill>
                  <bgColor rgb="FFFFFFCC"/>
                </patternFill>
              </fill>
            </x14:dxf>
          </x14:cfRule>
          <xm:sqref>T77:T88 T92:T103 T107:T118 T122:T133 T137:T148</xm:sqref>
        </x14:conditionalFormatting>
        <x14:conditionalFormatting xmlns:xm="http://schemas.microsoft.com/office/excel/2006/main">
          <x14:cfRule type="expression" priority="47" id="{C4E925EE-92C8-47BC-96ED-1EAA6896233F}">
            <xm:f>AND($D47&gt;='Basic project data'!$D$25,$D47&lt;='Basic project data'!$E$25,'Basic project data'!$F$25="x")</xm:f>
            <x14:dxf>
              <font>
                <color auto="1"/>
              </font>
              <fill>
                <patternFill>
                  <bgColor rgb="FFFFFFCC"/>
                </patternFill>
              </fill>
            </x14:dxf>
          </x14:cfRule>
          <xm:sqref>U47:U58 U62:U73 U77:U88 U92:U103 U107:U118 U122:U133 U137:U148</xm:sqref>
        </x14:conditionalFormatting>
        <x14:conditionalFormatting xmlns:xm="http://schemas.microsoft.com/office/excel/2006/main">
          <x14:cfRule type="expression" priority="46" id="{9C4210F4-06D8-4838-B50A-CDD150B321FC}">
            <xm:f>AND($D47&gt;='Basic project data'!$D$26,$D47&lt;='Basic project data'!$E$26,'Basic project data'!$F$26="x")</xm:f>
            <x14:dxf>
              <font>
                <color theme="1"/>
              </font>
              <fill>
                <patternFill>
                  <bgColor rgb="FFFFFFCC"/>
                </patternFill>
              </fill>
            </x14:dxf>
          </x14:cfRule>
          <xm:sqref>V47:V58 V62:V73 V77:V88 V92:V103 V107:V118 V122:V133 V137:V148</xm:sqref>
        </x14:conditionalFormatting>
        <x14:conditionalFormatting xmlns:xm="http://schemas.microsoft.com/office/excel/2006/main">
          <x14:cfRule type="expression" priority="45" id="{A97C5C35-78E6-45E9-8834-98AFADD3BE4E}">
            <xm:f>AND(D47&gt;='Basic project data'!$D$27,D47&lt;='Basic project data'!$E$27,'Basic project data'!$F$27="x")</xm:f>
            <x14:dxf>
              <font>
                <color theme="1"/>
              </font>
              <fill>
                <patternFill>
                  <bgColor rgb="FFFFFFCC"/>
                </patternFill>
              </fill>
            </x14:dxf>
          </x14:cfRule>
          <xm:sqref>W47:W58 W62:W73 W77:W88 W92:W103 W107:W118 W122:W133 W137:W148</xm:sqref>
        </x14:conditionalFormatting>
        <x14:conditionalFormatting xmlns:xm="http://schemas.microsoft.com/office/excel/2006/main">
          <x14:cfRule type="expression" priority="28" id="{AE39E649-4CFC-4A38-A3AB-5205479004AF}">
            <xm:f>AND($D47&gt;='Basic project data'!$D$28,$D47&lt;='Basic project data'!$E$28,'Basic project data'!$F$28="x")</xm:f>
            <x14:dxf>
              <font>
                <color theme="1"/>
              </font>
              <fill>
                <patternFill>
                  <bgColor rgb="FFFFFFCC"/>
                </patternFill>
              </fill>
            </x14:dxf>
          </x14:cfRule>
          <xm:sqref>X47:X58 X62:X73 X77:X88 X92:X103 X107:X118 X122:X133 X137:X148</xm:sqref>
        </x14:conditionalFormatting>
        <x14:conditionalFormatting xmlns:xm="http://schemas.microsoft.com/office/excel/2006/main">
          <x14:cfRule type="expression" priority="44" id="{35428CED-B73E-483D-A99C-83F77413077C}">
            <xm:f>AND($D63&gt;='Basic project data'!$D$28,$D63&lt;='Basic project data'!$E$28,'Basic project data'!$F$28="x")</xm:f>
            <x14:dxf>
              <font>
                <color rgb="FFFFFFFF"/>
              </font>
              <fill>
                <patternFill>
                  <bgColor rgb="FF548235"/>
                </patternFill>
              </fill>
            </x14:dxf>
          </x14:cfRule>
          <xm:sqref>X63:X73</xm:sqref>
        </x14:conditionalFormatting>
        <x14:conditionalFormatting xmlns:xm="http://schemas.microsoft.com/office/excel/2006/main">
          <x14:cfRule type="expression" priority="43" id="{DD83088F-CE10-449F-9F31-1CFF4B5CAB1B}">
            <xm:f>AND($D47&gt;='Basic project data'!$D$29,$D47&lt;='Basic project data'!$E$29,'Basic project data'!$F$29="x")</xm:f>
            <x14:dxf>
              <font>
                <color auto="1"/>
              </font>
              <fill>
                <patternFill>
                  <bgColor rgb="FFFFFFCC"/>
                </patternFill>
              </fill>
            </x14:dxf>
          </x14:cfRule>
          <xm:sqref>Y47:Y58 Y62:Y73 Y77:Y88 Y92:Y103 Y107:Y118 Y122:Y133 Y137:Y148</xm:sqref>
        </x14:conditionalFormatting>
        <x14:conditionalFormatting xmlns:xm="http://schemas.microsoft.com/office/excel/2006/main">
          <x14:cfRule type="expression" priority="42" id="{D135C43C-2262-4B30-8E22-3584103D0624}">
            <xm:f>AND($D47&gt;='Basic project data'!$D$30,$D47&lt;='Basic project data'!$E$30,'Basic project data'!$F$30="x")</xm:f>
            <x14:dxf>
              <font>
                <color auto="1"/>
              </font>
              <fill>
                <patternFill>
                  <bgColor rgb="FFFFFFCC"/>
                </patternFill>
              </fill>
            </x14:dxf>
          </x14:cfRule>
          <xm:sqref>Z47:Z58 Z62:Z73 Z77:Z88 Z92:Z103 Z107:Z118 Z122:Z133 Z137:Z148</xm:sqref>
        </x14:conditionalFormatting>
        <x14:conditionalFormatting xmlns:xm="http://schemas.microsoft.com/office/excel/2006/main">
          <x14:cfRule type="expression" priority="41" id="{61AE1487-D7A2-4AA8-AB7F-B90299DBCCB7}">
            <xm:f>AND($D47&gt;='Basic project data'!$D$31,$D47&lt;='Basic project data'!$E$31,'Basic project data'!$F$31="x")</xm:f>
            <x14:dxf>
              <font>
                <color theme="1"/>
              </font>
              <fill>
                <patternFill>
                  <bgColor rgb="FFFFFFCC"/>
                </patternFill>
              </fill>
            </x14:dxf>
          </x14:cfRule>
          <xm:sqref>AA47:AA58 AA62:AA73 AA77:AA88 AA92:AA103 AA107:AA118 AA122:AA133 AA137:AA148</xm:sqref>
        </x14:conditionalFormatting>
        <x14:conditionalFormatting xmlns:xm="http://schemas.microsoft.com/office/excel/2006/main">
          <x14:cfRule type="expression" priority="40" id="{6AEDE0C7-1C3B-4C1A-9852-D3A9923C22FF}">
            <xm:f>AND($D47&gt;='Basic project data'!$D$32,$D47&lt;='Basic project data'!$E$32,'Basic project data'!$F$32="x")</xm:f>
            <x14:dxf>
              <font>
                <color auto="1"/>
              </font>
              <fill>
                <patternFill>
                  <bgColor rgb="FFFFFFCC"/>
                </patternFill>
              </fill>
            </x14:dxf>
          </x14:cfRule>
          <xm:sqref>AB47:AB58 AB62:AB73 AB77:AB88 AB92:AB103 AB107:AB118 AB122:AB133 AB137:AB148</xm:sqref>
        </x14:conditionalFormatting>
        <x14:conditionalFormatting xmlns:xm="http://schemas.microsoft.com/office/excel/2006/main">
          <x14:cfRule type="expression" priority="39" id="{35DCC2D2-A746-445C-A1C6-2C8DB9A28465}">
            <xm:f>AND($D47&gt;='Basic project data'!$D$33,$D47&lt;='Basic project data'!$E$33,'Basic project data'!$F$33="x")</xm:f>
            <x14:dxf>
              <fill>
                <patternFill>
                  <bgColor rgb="FFFFFFCC"/>
                </patternFill>
              </fill>
            </x14:dxf>
          </x14:cfRule>
          <xm:sqref>AC47:AC58 AC62:AC73 AC77:AC88 AC92:AC103 AC107:AC118 AC122:AC133 AC137:AC148</xm:sqref>
        </x14:conditionalFormatting>
        <x14:conditionalFormatting xmlns:xm="http://schemas.microsoft.com/office/excel/2006/main">
          <x14:cfRule type="expression" priority="38" id="{AD242C16-FABD-4599-8C06-51335D8B8B7B}">
            <xm:f>AND($D47&gt;='Basic project data'!$D$34,$D47&lt;='Basic project data'!$E$34,'Basic project data'!$F$34="x")</xm:f>
            <x14:dxf>
              <fill>
                <patternFill>
                  <bgColor rgb="FFFFFFCC"/>
                </patternFill>
              </fill>
            </x14:dxf>
          </x14:cfRule>
          <xm:sqref>AD47:AD58 AD62:AD73 AD77:AD88 AD92:AD103 AD107:AD118 AD122:AD133 AD137:AD148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48BEF74-298B-4CF1-894B-4F15895D620D}">
          <x14:formula1>
            <xm:f>'Drop-down Liste'!$B$2:$B$3</xm:f>
          </x14:formula1>
          <xm:sqref>D11:D12</xm:sqref>
        </x14:dataValidation>
        <x14:dataValidation type="list" allowBlank="1" showInputMessage="1" showErrorMessage="1" xr:uid="{595629CD-5FAF-40EA-BEB8-E171837377AA}">
          <x14:formula1>
            <xm:f>'Overview reports'!$A$6:$A$10</xm:f>
          </x14:formula1>
          <xm:sqref>H1</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Disclaimer</vt:lpstr>
      <vt:lpstr>Liesmich Readme</vt:lpstr>
      <vt:lpstr>Basic project data</vt:lpstr>
      <vt:lpstr>Overview employees</vt:lpstr>
      <vt:lpstr>Overview reports</vt:lpstr>
      <vt:lpstr>Name_1</vt:lpstr>
      <vt:lpstr>Name_2</vt:lpstr>
      <vt:lpstr>Name_3</vt:lpstr>
      <vt:lpstr>Name_4</vt:lpstr>
      <vt:lpstr>Name_5</vt:lpstr>
      <vt:lpstr>Name_6</vt:lpstr>
      <vt:lpstr>Name_7</vt:lpstr>
      <vt:lpstr>Name_8</vt:lpstr>
      <vt:lpstr>Name_9</vt:lpstr>
      <vt:lpstr>Name_10</vt:lpstr>
      <vt:lpstr>languages</vt:lpstr>
      <vt:lpstr>Drop-down Liste</vt:lpstr>
      <vt:lpstr>'Liesmich Readme'!Druckbereich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Böttcher,Katja</dc:creator>
  <dc:description/>
  <cp:lastModifiedBy>Sarah Henkel</cp:lastModifiedBy>
  <cp:revision>32</cp:revision>
  <dcterms:created xsi:type="dcterms:W3CDTF">2023-09-11T11:54:12Z</dcterms:created>
  <dcterms:modified xsi:type="dcterms:W3CDTF">2026-02-05T12:15:05Z</dcterms:modified>
  <dc:language>de-DE</dc:language>
</cp:coreProperties>
</file>